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a ostatní n..." sheetId="2" r:id="rId2"/>
    <sheet name="01 - Oplocení" sheetId="3" r:id="rId3"/>
    <sheet name="02 - Likvidace skládky ze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'00 - Vedlejší a ostatní n...'!$C$80:$K$110</definedName>
    <definedName name="_xlnm.Print_Area" localSheetId="1">'00 - Vedlejší a ostatní n...'!$C$4:$J$39,'00 - Vedlejší a ostatní n...'!$C$45:$J$62,'00 - Vedlejší a ostatní n...'!$C$68:$K$110</definedName>
    <definedName name="_xlnm._FilterDatabase" localSheetId="2" hidden="1">'01 - Oplocení'!$C$84:$K$125</definedName>
    <definedName name="_xlnm.Print_Area" localSheetId="2">'01 - Oplocení'!$C$4:$J$39,'01 - Oplocení'!$C$45:$J$66,'01 - Oplocení'!$C$72:$K$125</definedName>
    <definedName name="_xlnm._FilterDatabase" localSheetId="3" hidden="1">'02 - Likvidace skládky ze...'!$C$82:$K$108</definedName>
    <definedName name="_xlnm.Print_Area" localSheetId="3">'02 - Likvidace skládky ze...'!$C$4:$J$39,'02 - Likvidace skládky ze...'!$C$45:$J$64,'02 - Likvidace skládky ze...'!$C$70:$K$108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'00 - Vedlejší a ostatní n...'!$80:$80</definedName>
    <definedName name="_xlnm.Print_Titles" localSheetId="2">'01 - Oplocení'!$84:$84</definedName>
    <definedName name="_xlnm.Print_Titles" localSheetId="3">'02 - Likvidace skládky ze...'!$82:$82</definedName>
  </definedNames>
  <calcPr fullCalcOnLoad="1"/>
</workbook>
</file>

<file path=xl/sharedStrings.xml><?xml version="1.0" encoding="utf-8"?>
<sst xmlns="http://schemas.openxmlformats.org/spreadsheetml/2006/main" count="1926" uniqueCount="511">
  <si>
    <t>Export Komplet</t>
  </si>
  <si>
    <t>VZ</t>
  </si>
  <si>
    <t>2.0</t>
  </si>
  <si>
    <t>ZAMOK</t>
  </si>
  <si>
    <t>False</t>
  </si>
  <si>
    <t>{8559878e-ac9f-40c5-adc7-33abb36a5f1a}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</si>
  <si>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</si>
  <si>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</si>
  <si>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</si>
  <si>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</si>
  <si>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</si>
  <si>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</si>
  <si>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</si>
  <si>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</si>
  <si>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07/21/07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</si>
  <si>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</si>
  <si>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</si>
  <si>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oplocení a úprava prostranství v areálu SŠ Rokycany, 0052021</t>
  </si>
  <si>
    <t>KSO:</t>
  </si>
  <si>
    <t/>
  </si>
  <si>
    <t>CC-CZ:</t>
  </si>
  <si>
    <t>Místo:</t>
  </si>
  <si>
    <t>Areál školy, Jeřabinová 96/III, 337 01 Rokycany</t>
  </si>
  <si>
    <t>Datum:</t>
  </si>
  <si>
    <t>2. 3. 2021</t>
  </si>
  <si>
    <t>Zadavatel:</t>
  </si>
  <si>
    <t>IČ:</t>
  </si>
  <si>
    <t>18242171</t>
  </si>
  <si>
    <t>Střední škola, Rokycany</t>
  </si>
  <si>
    <t>DIČ:</t>
  </si>
  <si>
    <t>CZ18242171</t>
  </si>
  <si>
    <t>Uchazeč:</t>
  </si>
  <si>
    <t>Vyplň údaj</t>
  </si>
  <si>
    <t>Projektant:</t>
  </si>
  <si>
    <t>07727755</t>
  </si>
  <si>
    <t>SEAP s.r.o.</t>
  </si>
  <si>
    <t>CZ07727755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</si>
  <si>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</si>
  <si>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</si>
  <si>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</si>
  <si>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</si>
  <si>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</si>
  <si>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</si>
  <si>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</si>
  <si>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</si>
  <si>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</si>
  <si>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</si>
  <si>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</si>
  <si>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</si>
  <si>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</si>
  <si>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</si>
  <si>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</si>
  <si>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</si>
  <si>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</si>
  <si>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</si>
  <si>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</si>
  <si>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</si>
  <si>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</si>
  <si>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</si>
  <si>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</si>
  <si>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</si>
  <si>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</si>
  <si>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</si>
  <si>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</si>
  <si>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</si>
  <si>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</si>
  <si>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</si>
  <si>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</si>
  <si>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</si>
  <si>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</si>
  <si>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</si>
  <si>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</si>
  <si>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</si>
  <si>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</si>
  <si>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</si>
  <si>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</si>
  <si>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</si>
  <si>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</si>
  <si>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</si>
  <si>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</si>
  <si>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</si>
  <si>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</si>
  <si>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a ostatní náklady</t>
  </si>
  <si>
    <t>STA</t>
  </si>
  <si>
    <t>1</t>
  </si>
  <si>
    <t>{158232f3-246d-4c2b-9989-39f1c32a0c2c}</t>
  </si>
  <si>
    <t>2</t>
  </si>
  <si>
    <t>01</t>
  </si>
  <si>
    <t>Oplocení</t>
  </si>
  <si>
    <t>{6fddbc7c-15ed-403b-a4b6-df0ec38f5324}</t>
  </si>
  <si>
    <t>815 23 23</t>
  </si>
  <si>
    <t>02</t>
  </si>
  <si>
    <t>Likvidace skládky zeminy a sutě nutné pro opravu plotu</t>
  </si>
  <si>
    <t>{27f6765b-3296-4fce-ba6e-2bcae14c31dd}</t>
  </si>
  <si>
    <t>823 29 59</t>
  </si>
  <si>
    <t>KRYCÍ LIST SOUPISU PRACÍ</t>
  </si>
  <si>
    <t>Objekt:</t>
  </si>
  <si>
    <t>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</si>
  <si>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</si>
  <si>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</si>
  <si>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</si>
  <si>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</si>
  <si>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</si>
  <si>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</si>
  <si>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</si>
  <si>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</si>
  <si>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</si>
  <si>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</si>
  <si>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</si>
  <si>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</si>
  <si>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</si>
  <si>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</si>
  <si>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</si>
  <si>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</si>
  <si>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</si>
  <si>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</si>
  <si>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</si>
  <si>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</si>
  <si>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</si>
  <si>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</si>
  <si>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</si>
  <si>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VRN9</t>
  </si>
  <si>
    <t>Ostatní náklady</t>
  </si>
  <si>
    <t>K</t>
  </si>
  <si>
    <t>005121 R</t>
  </si>
  <si>
    <t>Zařízení staveniště</t>
  </si>
  <si>
    <t>ks</t>
  </si>
  <si>
    <t>262144</t>
  </si>
  <si>
    <t>-340934098</t>
  </si>
  <si>
    <t>P</t>
  </si>
  <si>
    <t>Poznámka k položce:
Veškeré náklady spojené s vybudováním, provozem a odstraněním zařízení staveniště.  
Především v souladu s NV č. 591/2006 Sb., plánem BOZP a v souladu s požadavky zadávací dokumentace</t>
  </si>
  <si>
    <t>005124010R</t>
  </si>
  <si>
    <t>Koordinační činnost</t>
  </si>
  <si>
    <t>2023151542</t>
  </si>
  <si>
    <t>Poznámka k položce:
Koordinace stavebních a technologických dodávek stavby.</t>
  </si>
  <si>
    <t>3</t>
  </si>
  <si>
    <t>005211020R</t>
  </si>
  <si>
    <t>Ochrana stávajících inženýrských sítí a TZB</t>
  </si>
  <si>
    <t>2089953690</t>
  </si>
  <si>
    <t>Poznámka k položce:
Opatření pro ochranu dotčených inženýrských (areálových i tzv. veřejných) sítí včetně příslušného plnění požadavků provozovatelů a příslušných plateb. 
Provedení ochrany všech inženýrských sítí a rozvodů TZB (nadzemní i podzemní část), které budou obnaženy při výkopových pracech nebo jim bude hrozit jiné poškození během realizace stavby</t>
  </si>
  <si>
    <t>4</t>
  </si>
  <si>
    <t>005211081X</t>
  </si>
  <si>
    <t>Činnosti a opatření dle plánu BOZP, dle zákona č. 309/2006 Sb.</t>
  </si>
  <si>
    <t>1454493821</t>
  </si>
  <si>
    <t>Poznámka k položce:
veškerá opatření dle plánu BOZP dle zákona č. 309/2006 Sb. v aktuálním znění v době provádění stavby a oprávněných pokynů (např. podle vyhl. č. 591/2006 Sb., atd.) koordinátora bezpečnosti práce pro bezpečné provádění díla v souladu s legislativními požadavky (např. realizace zabezpečení stavby proti pádům z výšky, vymezování pracovišť nebo pořádání kontrolních dnů KOO BOZP s účastí dotčených osob, atd.), a to i u veškerých subdodavatelů na všech stupních dodavatelské hierarchie (např. včetně dopravců, atd.)</t>
  </si>
  <si>
    <t>005211085X</t>
  </si>
  <si>
    <t>Provádění povinnost zhotovitele včetně veškerých subdodavatelů</t>
  </si>
  <si>
    <t>1178269810</t>
  </si>
  <si>
    <t>Poznámka k položce:
provádění povinnost zhotovitele včetně veškerých subdodavatelů na všech stupních dodavatelské hierarchie (např. včetně dopravců, atd.) dle zákona č. 309/2006 Sb. v aktuálním znění v době výstavby</t>
  </si>
  <si>
    <t>7</t>
  </si>
  <si>
    <t>950R001</t>
  </si>
  <si>
    <t>Předání a převzetí díla</t>
  </si>
  <si>
    <t xml:space="preserve">hod   </t>
  </si>
  <si>
    <t>1053214173</t>
  </si>
  <si>
    <t>Poznámka k položce:
Včetně vystavení zápisu</t>
  </si>
  <si>
    <t>8</t>
  </si>
  <si>
    <t>005X9551</t>
  </si>
  <si>
    <t>Dopracování zadávací dokumentace na dodavatelskou realizační a dílenskou dokumentaci</t>
  </si>
  <si>
    <t>-473948859</t>
  </si>
  <si>
    <t>Poznámka k položce:
Zohlednit zejména požadavky a řešení dle zadávací projektové dokumentace a dále dodavatelem provedený konečný výběr typů a výrobců, jednotlivých materiálů, výrobků a zařízení a s ohledem na jejich skutečné parametry, návody výrobců, své firemní know-how, atd. Bude vypracována, projednána a odsouhlasena s investorem před započetím díla, resp. před započetím montáže a objednáním materiálu. Součástí projednání bude i deklarace (např. doložení výpočtů, soulad s návody výrobců, soulad s touto projektovou dokumentací, ...) provozních a charakteristických parametrů včetně deklarace zadávacím projektem požadovaných parametrů a charakteristik. Deklarace pouhým prohlášením bez objektivních prokázání tvrzení není možná. Teprve po schválení investorem může dodavatel započít s realizací. Schválením dokumentace na sebe investor nebere odpovědnost za její správnost. Včetně předání a převzetí dokumentace skutečného stavu včetně kontroly dokumentace a jejího souladu se skutečným stavem za účasti investora.</t>
  </si>
  <si>
    <t>9</t>
  </si>
  <si>
    <t>005X9552</t>
  </si>
  <si>
    <t>Vypracování dokumentace skutečného stavu</t>
  </si>
  <si>
    <t>-1071030844</t>
  </si>
  <si>
    <t>Poznámka k položce:
Dokumentace bude vypracována na úrovni prováděcí dokumentace (textová a výkresová část, specifikace skutečně použitého materiálu, zařízení a výrobků) a bude, pokud nebude smlouvou určeno jinak, předána 4 x v papírové podobě, 2 x elektronicky na CD ve formátu *.pdf, 2 x elektronicky výkresová část na CD ve formátu *.dwg. Dokumentace musí být dodána tak, aby provozovatel mohl provádět komplexní provoz, údržbu, servis i případné budoucí zmněny vlastními odbornými silami s využitím této dokumentace. Dokumentace nesmí být provedena způsobem, kdy jsou v předchozí dokumentaci vyznačeny změny, ale musí to být dokumentace pouze skutečného stavu. Dokumentace musí být vypracována elektronicky ve stejných formátech jako dokumentace provedení stavby, nelze tedy např. pouze ručně vymazávat a překreslovat v původní dokumentaci. Včetně předání a převzetí dokumentace skutečného stavu včetně kontroly dokumentace a jejího souladu se skutečným stavem za účasti investora.</t>
  </si>
  <si>
    <t>10</t>
  </si>
  <si>
    <t>012303000X01</t>
  </si>
  <si>
    <t>Geodetické zaměření skutečného provedení stavby</t>
  </si>
  <si>
    <t>493460595</t>
  </si>
  <si>
    <t>11</t>
  </si>
  <si>
    <t>005X9561</t>
  </si>
  <si>
    <t>Ostatní drobný, pomocný, doplňkový materiál a ostatní výrobky a zařízení v potřebném rozsahu pro řádné dokončení díla</t>
  </si>
  <si>
    <t>-2048125994</t>
  </si>
  <si>
    <t>Poznámka k položce:
Především materiál, výrobky a zařízení vyplývající z návodů výrobců dodavatelem zvolených a na stavbu dodaných materiálů, výrobků a zařízení (např. zohledňuje skutečná doporučení a požadavky výrobců vůči zadávací dokumentaci, kde konkrétní výrobky nemohou být deklarovány). Dále náklady na přizpůsobování instalovaných materiálů, výrobků a zařízení ostatním technickým zařízením stavby i její stavební části, atd. Také se jedná o veškerý a většinou běžný drobný materiál jako jsou např. šroubení, těsnění, spojovací materiál, atd. Dále se jedná o další náklady na materiál, výrobky a zařízení vyplývající z uplatňování vlastních firemních pracovních, montážních a stavebních postupů, tedy na uplatnění firemního know-how zhotovitele, které např. může být odchylné od postupů jiných firem nebo běžných postupů a vyžaduje vyšší náklady než je obvyklé. Dále je to veškerý ostatní materiál a výrobky potřebné pro řádné dokončení díla tak, aby dodavatel mohl např. naplnit svoje povinnost dle NOZ. Při tomto se mimo jiné vychází z toho, že dodavatel je odborná firma a má tzv. „odpovědnost profesionála“ např. dle §5, odst. 1 nebo §2912, odst. 2, atd. zákona č. 89/2016 Sb. vše dle zákona č. 89/2012 Sb. (tzv. NOZ),</t>
  </si>
  <si>
    <t>12</t>
  </si>
  <si>
    <t>005X9562</t>
  </si>
  <si>
    <t>Ostatní stavební, montážní, pomocné a doplňkové práce v potřebném rozsahu pro řádné dokončení díla</t>
  </si>
  <si>
    <t>-682755213</t>
  </si>
  <si>
    <t>Poznámka k položce:
Především stavební, montážní, pomocné a doplňkové práce vyplývající z návodů výrobců dodavatelem zvolených a na stavbu dodaných materiálů výrobků a zařízení (např. zohledňuje skutečná doporučení a požadavky výrobců vůči zadávací dokumentaci, kde konkrétní výrobky nemohou být deklarovány). Dále náklady na stavební, montážní, pomocné a doplňkové práce na přizpůsobování instalovaných materiálů, výrobků a zařízení ostatním technickým zařízením stavby i její stavební části, atd. Také se jedná o náklady na stavební, montážní, pomocné a doplňkové práce pro veškerý a většinou běžný drobný materiál jako jsou např. šroubení, těsnění, spojovací materiál, atd. a dále pro materiál, výrobky a zařízení vyplývající z uplatňování vlastních firemních pracovních, montážních a stavebních postupů, tedy na uplatnění firemního know-how zhotovitele, které např. může být odchylné od postupů jiných firem nebo běžných postupů a vyžaduje vyšší náklady než je obvyklé. Dále jsou to stavební, montážní, pomocné a doplňkové práce pro veškerý ostatní materiál a výrobky potřebné pro řádné dokončení díla tak, aby dodavatel mohl např. naplnit svoje povinnost dle NOZ. Při tomto se mimo jiné vychází z toho, že dodavatel je odborná firma a má tzv. „odpovědnost profesionála“ např. dle §5, odst. 1 nebo §2912, odst. 2, atd. zákona č. 89/2016 Sb. vše dle zákona č. 89/2012 Sb. (tzv. NOZ),</t>
  </si>
  <si>
    <t>13</t>
  </si>
  <si>
    <t>005121025X</t>
  </si>
  <si>
    <t>Náklady na energie</t>
  </si>
  <si>
    <t>1032787216</t>
  </si>
  <si>
    <t>Poznámka k položce:
vodné, stočné, elektrická energie a jiné spotřebované energie a média nutných k výstavbě</t>
  </si>
  <si>
    <t>14</t>
  </si>
  <si>
    <t>005211091X.1</t>
  </si>
  <si>
    <t>Likvidace odpadů</t>
  </si>
  <si>
    <t>-300105427</t>
  </si>
  <si>
    <t>Poznámka k položce:
Kompletní systém sběru, třídění, odvozu a likvidace odpadu v souladu se zák. č.185/2001 Sb. v platném znění a vyhl. č.381/2001 Sb. v platném znění</t>
  </si>
  <si>
    <t>005211092X.1</t>
  </si>
  <si>
    <t>Průběžný a závěrečný úklid</t>
  </si>
  <si>
    <t>-51236809</t>
  </si>
  <si>
    <t>Poznámka k položce:
Provádění průběžného úklidu během stavby pro řádné, bezpečné a ekologické provádění díla. Provedení komplexního úklidu po dokončení stavby a udržování tohoto stavu do doby předání stavby stavebníkovi. Úklid je včetně shromažďování odpadů pro jejich následný odvoz a likvidaci v souladu s platnou legislativou. Úklid a shromažďování musí být prováděno tak, aby nedocházelo k nadměrnému víření prachu a odpadu, všechna pracoviště byla trvale bezpečná a umožňovala plynulý pohyb a přesun materiálu, aby materiál a zařízení stavby a vznikající odapd byly pouze na místech k tomu předem určených  aby stavba plnila i vizuálně uklizený dojem (např. materiál, zařízení a odpad  srovnaný ve vzájemně oddělených skupinách dle účelu použití nebo jeho druhuprůběžné odklízení a oddělené shromažďování vznikajících odpadů dle jejich druhu na k tomu určených místech, nádobách, atd.)</t>
  </si>
  <si>
    <t>01 - Oplocení</t>
  </si>
  <si>
    <t>12749</t>
  </si>
  <si>
    <t>CZ-CPV:</t>
  </si>
  <si>
    <t>45000000-7</t>
  </si>
  <si>
    <t>CZ-CPA:</t>
  </si>
  <si>
    <t>43.99.70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</si>
  <si>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</si>
  <si>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</si>
  <si>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</si>
  <si>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</si>
  <si>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</si>
  <si>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</si>
  <si>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</si>
  <si>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</si>
  <si>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</si>
  <si>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122211101</t>
  </si>
  <si>
    <t>Odkopávky a prokopávky ručně zapažené i nezapažené v hornině třídy těžitelnosti I skupiny 3</t>
  </si>
  <si>
    <t>m3</t>
  </si>
  <si>
    <t>CS ÚRS 2021 01</t>
  </si>
  <si>
    <t>-1411677737</t>
  </si>
  <si>
    <t>VV</t>
  </si>
  <si>
    <t>"obnažení spodní řady plot. panelů" 2*65,5*0,2*0,1</t>
  </si>
  <si>
    <t>131252502</t>
  </si>
  <si>
    <t>Hloubení jamek strojně objemu do 0,5 m3 s odhozením výkopku do 3 m nebo naložením na dopravní prostředek v hornině třídy těžitelnosti I, skupiny 1 až 3</t>
  </si>
  <si>
    <t>1442995297</t>
  </si>
  <si>
    <t>"nový plot" 34*1,1*0,3*0,3</t>
  </si>
  <si>
    <t>174111101</t>
  </si>
  <si>
    <t>Zásyp sypaninou z jakékoliv horniny ručně s uložením výkopku ve vrstvách se zhutněním jam, šachet, rýh nebo kolem objektů v těchto vykopávkách</t>
  </si>
  <si>
    <t>1592083281</t>
  </si>
  <si>
    <t>"původní bouraný plot" 34*1,1*0,3*0,3</t>
  </si>
  <si>
    <t>"srovnání terénu u spodní řady plot. panelů" 2*65,5*0,2*0,1</t>
  </si>
  <si>
    <t>Součet</t>
  </si>
  <si>
    <t>Svislé a kompletní konstrukce</t>
  </si>
  <si>
    <t>338121123</t>
  </si>
  <si>
    <t>Osazování sloupků a vzpěr plotových železobetonových se zabetonováním patky, o objemu do 0,15 m3</t>
  </si>
  <si>
    <t>kus</t>
  </si>
  <si>
    <t>498746990</t>
  </si>
  <si>
    <t>"nové betonové sloupky plotu" 34</t>
  </si>
  <si>
    <t>M</t>
  </si>
  <si>
    <t>59231006X01</t>
  </si>
  <si>
    <t>betonový sloupek průběžný na plot 12/11/250/340 cm přírodní šedý</t>
  </si>
  <si>
    <t>-2030877322</t>
  </si>
  <si>
    <t>6</t>
  </si>
  <si>
    <t>348121122X01</t>
  </si>
  <si>
    <t>Osazování desek plotových železobetonových prefabrikovaných do drážek předem osazených sloupků na cementovou maltu se zatřením ložných a styčných spár, při rozměru desek 500x50x2000 mm</t>
  </si>
  <si>
    <t>-1905027383</t>
  </si>
  <si>
    <t>"betonové desky plot. výplně" 33*5</t>
  </si>
  <si>
    <t>59233120X01</t>
  </si>
  <si>
    <t>betonový panel 200/50/4,5 cm přírodní šedý jednostranná břidlice</t>
  </si>
  <si>
    <t>1624441622</t>
  </si>
  <si>
    <t>Ostatní konstrukce a práce, bourání</t>
  </si>
  <si>
    <t>940X945</t>
  </si>
  <si>
    <t>Pronájem jeřábu (zdvihacího zařízení pro instalaci plot. panelů)</t>
  </si>
  <si>
    <t>hod.</t>
  </si>
  <si>
    <t>-495699782</t>
  </si>
  <si>
    <t>949101111</t>
  </si>
  <si>
    <t>Lešení pomocné pracovní pro objekty pozemních staveb pro zatížení do 150 kg/m2, o výšce lešeňové podlahy do 1,9 m</t>
  </si>
  <si>
    <t>m2</t>
  </si>
  <si>
    <t>1937685819</t>
  </si>
  <si>
    <t>"nový plot" 65,5*0,6</t>
  </si>
  <si>
    <t>950X943</t>
  </si>
  <si>
    <t>Klempířské napojení nového plotu na okolní konstrukce rš 0,5 m</t>
  </si>
  <si>
    <t>m</t>
  </si>
  <si>
    <t>557595003</t>
  </si>
  <si>
    <t>"nový plot" 2*2,5</t>
  </si>
  <si>
    <t>966049831</t>
  </si>
  <si>
    <t>Rozebrání prefabrikovaných plotových desek betonových</t>
  </si>
  <si>
    <t>-1284319875</t>
  </si>
  <si>
    <t>"stávající betonové desky plot. výplně" 33*5</t>
  </si>
  <si>
    <t>966052121</t>
  </si>
  <si>
    <t>Bourání plotových sloupků a vzpěr železobetonových výšky do 2,5 m s betonovou patkou</t>
  </si>
  <si>
    <t>-2133859440</t>
  </si>
  <si>
    <t>"stávající betonové sloupky" 34</t>
  </si>
  <si>
    <t>966073811</t>
  </si>
  <si>
    <t>Rozebrání vrat a vrátek k oplocení plochy jednotlivě přes 2 do 6 m2</t>
  </si>
  <si>
    <t>-49801338</t>
  </si>
  <si>
    <t>977312111X01</t>
  </si>
  <si>
    <t>Přiřezání betonových desek výplně plotu</t>
  </si>
  <si>
    <t>2094668166</t>
  </si>
  <si>
    <t>2*5*0,5</t>
  </si>
  <si>
    <t>997</t>
  </si>
  <si>
    <t>Přesun sutě</t>
  </si>
  <si>
    <t>997231111</t>
  </si>
  <si>
    <t>Vodorovná doprava suti a vybouraných hmot s vyložením a hrubým urovnáním na vzdálenost do 1 km</t>
  </si>
  <si>
    <t>t</t>
  </si>
  <si>
    <t>1807971913</t>
  </si>
  <si>
    <t>16</t>
  </si>
  <si>
    <t>997231119</t>
  </si>
  <si>
    <t>Vodorovná doprava suti a vybouraných hmot s vyložením a hrubým urovnáním na vzdálenost Příplatek k cenám za každý další i započatý 1 km</t>
  </si>
  <si>
    <t>220645900</t>
  </si>
  <si>
    <t>18,297*14 'Přepočtené koeficientem množství</t>
  </si>
  <si>
    <t>17</t>
  </si>
  <si>
    <t>997231511</t>
  </si>
  <si>
    <t>Vodorovná doprava suti a vybouraných hmot s vyložením a hrubým urovnáním nakládání nebo překládání na dopravní prostředek při vodorovné dopravě suti a vybouraných hmot</t>
  </si>
  <si>
    <t>1841158186</t>
  </si>
  <si>
    <t>18</t>
  </si>
  <si>
    <t>997013602</t>
  </si>
  <si>
    <t>Poplatek za uložení stavebního odpadu na skládce (skládkovné) z armovaného betonu zatříděného do Katalogu odpadů pod kódem 17 01 01</t>
  </si>
  <si>
    <t>-901016031</t>
  </si>
  <si>
    <t>998</t>
  </si>
  <si>
    <t>Přesun hmot</t>
  </si>
  <si>
    <t>19</t>
  </si>
  <si>
    <t>998232131</t>
  </si>
  <si>
    <t>Přesun hmot pro oplocení se svislou nosnou konstrukcí monolitickou betonovou tyčovou nebo plošnou vodorovná dopravní vzdálenost do 50 m, pro oplocení výšky do 3 m</t>
  </si>
  <si>
    <t>-2091733161</t>
  </si>
  <si>
    <t>02 - Likvidace skládky zeminy a sutě nutné pro opravu plotu</t>
  </si>
  <si>
    <t>24204</t>
  </si>
  <si>
    <t>90512000-9</t>
  </si>
  <si>
    <t>43.99.90</t>
  </si>
  <si>
    <t>111251203</t>
  </si>
  <si>
    <t>Odstranění křovin a stromů s odstraněním kořenů strojně průměru kmene do 100 mm v rovině nebo ve svahu sklonu terénu přes 1:5, při celkové ploše přes 500 m2</t>
  </si>
  <si>
    <t>214250648</t>
  </si>
  <si>
    <t>"skládky" ((9,7*26,9) + (11,9*15,8) + (6,2*16,0))</t>
  </si>
  <si>
    <t>952902121</t>
  </si>
  <si>
    <t>Čištění budov při provádění oprav a udržovacích prací podlah drsných nebo chodníků zametením</t>
  </si>
  <si>
    <t>-1268031916</t>
  </si>
  <si>
    <t>"plocha skládek a blízkého okolí" (59,0*15,0 + 12,0*20,0)</t>
  </si>
  <si>
    <t>997013871</t>
  </si>
  <si>
    <t>Poplatek za uložení stavebního odpadu na recyklační skládce (skládkovné) směsného stavebního a demoličního zatříděného do Katalogu odpadů pod kódem 17 09 04</t>
  </si>
  <si>
    <t>328282417</t>
  </si>
  <si>
    <t>"obsah skládky: 70% zemina, 30% směsný stavební odpad"</t>
  </si>
  <si>
    <t>"skládky" ((9,7*26,9*2,2/4) + (11,9*15,8*2,4/4) + (6,2*16,0*1,8/4))*1,9*0,3</t>
  </si>
  <si>
    <t>997013873</t>
  </si>
  <si>
    <t>Poplatek za uložení stavebního odpadu na recyklační skládce (skládkovné) zeminy a kamení zatříděného do Katalogu odpadů pod kódem 17 05 04</t>
  </si>
  <si>
    <t>1345584630</t>
  </si>
  <si>
    <t>"skládky" ((9,7*26,9*2,2/4) + (11,9*15,8*2,4/4) + (6,2*16,0*1,8/4))*1,9*0,7</t>
  </si>
  <si>
    <t>997221611</t>
  </si>
  <si>
    <t>Nakládání na dopravní prostředky pro vodorovnou dopravu suti</t>
  </si>
  <si>
    <t>-800209867</t>
  </si>
  <si>
    <t>"skládky" ((9,7*26,9*2,2/4) + (11,9*15,8*2,4/4) + (6,2*16,0*1,8/4))*1,9</t>
  </si>
  <si>
    <t>1122073640</t>
  </si>
  <si>
    <t>-684010371</t>
  </si>
  <si>
    <t>"skládky" ((9,7*26,9*2,2/4) + (11,9*15,8*2,4/4) + (6,2*16,0*1,8/4))*1,9*0,3*14,0</t>
  </si>
  <si>
    <t>"skládky" ((9,7*26,9*2,2/4) + (11,9*15,8*2,4/4) + (6,2*16,0*1,8/4))*1,9*0,7*9,0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</si>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</sst>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46</v>
      </c>
      <c r="E29" s="48"/>
      <c r="F29" s="33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07/21/07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Oprava oplocení a úprava prostranství v areálu SŠ Rokycany, 0052021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Areál školy, Jeřabinová 96/III, 337 01 Rokycany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2. 3. 2021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Střední škola, Rokycany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SEAP s.r.o.</v>
      </c>
      <c r="AN49" s="65"/>
      <c r="AO49" s="65"/>
      <c r="AP49" s="65"/>
      <c r="AQ49" s="41"/>
      <c r="AR49" s="45"/>
      <c r="AS49" s="75" t="s">
        <v>56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38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57</v>
      </c>
      <c r="D52" s="88"/>
      <c r="E52" s="88"/>
      <c r="F52" s="88"/>
      <c r="G52" s="88"/>
      <c r="H52" s="89"/>
      <c r="I52" s="90" t="s">
        <v>58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59</v>
      </c>
      <c r="AH52" s="88"/>
      <c r="AI52" s="88"/>
      <c r="AJ52" s="88"/>
      <c r="AK52" s="88"/>
      <c r="AL52" s="88"/>
      <c r="AM52" s="88"/>
      <c r="AN52" s="90" t="s">
        <v>60</v>
      </c>
      <c r="AO52" s="88"/>
      <c r="AP52" s="88"/>
      <c r="AQ52" s="92" t="s">
        <v>61</v>
      </c>
      <c r="AR52" s="45"/>
      <c r="AS52" s="93" t="s">
        <v>62</v>
      </c>
      <c r="AT52" s="94" t="s">
        <v>63</v>
      </c>
      <c r="AU52" s="94" t="s">
        <v>64</v>
      </c>
      <c r="AV52" s="94" t="s">
        <v>65</v>
      </c>
      <c r="AW52" s="94" t="s">
        <v>66</v>
      </c>
      <c r="AX52" s="94" t="s">
        <v>67</v>
      </c>
      <c r="AY52" s="94" t="s">
        <v>68</v>
      </c>
      <c r="AZ52" s="94" t="s">
        <v>69</v>
      </c>
      <c r="BA52" s="94" t="s">
        <v>70</v>
      </c>
      <c r="BB52" s="94" t="s">
        <v>71</v>
      </c>
      <c r="BC52" s="94" t="s">
        <v>72</v>
      </c>
      <c r="BD52" s="95" t="s">
        <v>73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75</v>
      </c>
      <c r="BT54" s="110" t="s">
        <v>76</v>
      </c>
      <c r="BU54" s="111" t="s">
        <v>77</v>
      </c>
      <c r="BV54" s="110" t="s">
        <v>78</v>
      </c>
      <c r="BW54" s="110" t="s">
        <v>5</v>
      </c>
      <c r="BX54" s="110" t="s">
        <v>79</v>
      </c>
      <c r="CL54" s="110" t="s">
        <v>19</v>
      </c>
    </row>
    <row r="55" spans="1:91" s="7" customFormat="1" ht="16.5" customHeight="1">
      <c r="A55" s="112" t="s">
        <v>80</v>
      </c>
      <c r="B55" s="113"/>
      <c r="C55" s="114"/>
      <c r="D55" s="115" t="s">
        <v>81</v>
      </c>
      <c r="E55" s="115"/>
      <c r="F55" s="115"/>
      <c r="G55" s="115"/>
      <c r="H55" s="115"/>
      <c r="I55" s="116"/>
      <c r="J55" s="115" t="s">
        <v>82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'00 - Vedlejší a ostatní n...'!J30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83</v>
      </c>
      <c r="AR55" s="119"/>
      <c r="AS55" s="120">
        <v>0</v>
      </c>
      <c r="AT55" s="121">
        <f>ROUND(SUM(AV55:AW55),2)</f>
        <v>0</v>
      </c>
      <c r="AU55" s="122">
        <f>'00 - Vedlejší a ostatní n...'!P81</f>
        <v>0</v>
      </c>
      <c r="AV55" s="121">
        <f>'00 - Vedlejší a ostatní n...'!J33</f>
        <v>0</v>
      </c>
      <c r="AW55" s="121">
        <f>'00 - Vedlejší a ostatní n...'!J34</f>
        <v>0</v>
      </c>
      <c r="AX55" s="121">
        <f>'00 - Vedlejší a ostatní n...'!J35</f>
        <v>0</v>
      </c>
      <c r="AY55" s="121">
        <f>'00 - Vedlejší a ostatní n...'!J36</f>
        <v>0</v>
      </c>
      <c r="AZ55" s="121">
        <f>'00 - Vedlejší a ostatní n...'!F33</f>
        <v>0</v>
      </c>
      <c r="BA55" s="121">
        <f>'00 - Vedlejší a ostatní n...'!F34</f>
        <v>0</v>
      </c>
      <c r="BB55" s="121">
        <f>'00 - Vedlejší a ostatní n...'!F35</f>
        <v>0</v>
      </c>
      <c r="BC55" s="121">
        <f>'00 - Vedlejší a ostatní n...'!F36</f>
        <v>0</v>
      </c>
      <c r="BD55" s="123">
        <f>'00 - Vedlejší a ostatní n...'!F37</f>
        <v>0</v>
      </c>
      <c r="BE55" s="7"/>
      <c r="BT55" s="124" t="s">
        <v>84</v>
      </c>
      <c r="BV55" s="124" t="s">
        <v>78</v>
      </c>
      <c r="BW55" s="124" t="s">
        <v>85</v>
      </c>
      <c r="BX55" s="124" t="s">
        <v>5</v>
      </c>
      <c r="CL55" s="124" t="s">
        <v>19</v>
      </c>
      <c r="CM55" s="124" t="s">
        <v>86</v>
      </c>
    </row>
    <row r="56" spans="1:91" s="7" customFormat="1" ht="16.5" customHeight="1">
      <c r="A56" s="112" t="s">
        <v>80</v>
      </c>
      <c r="B56" s="113"/>
      <c r="C56" s="114"/>
      <c r="D56" s="115" t="s">
        <v>87</v>
      </c>
      <c r="E56" s="115"/>
      <c r="F56" s="115"/>
      <c r="G56" s="115"/>
      <c r="H56" s="115"/>
      <c r="I56" s="116"/>
      <c r="J56" s="115" t="s">
        <v>88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'01 - Oplocení'!J30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83</v>
      </c>
      <c r="AR56" s="119"/>
      <c r="AS56" s="120">
        <v>0</v>
      </c>
      <c r="AT56" s="121">
        <f>ROUND(SUM(AV56:AW56),2)</f>
        <v>0</v>
      </c>
      <c r="AU56" s="122">
        <f>'01 - Oplocení'!P85</f>
        <v>0</v>
      </c>
      <c r="AV56" s="121">
        <f>'01 - Oplocení'!J33</f>
        <v>0</v>
      </c>
      <c r="AW56" s="121">
        <f>'01 - Oplocení'!J34</f>
        <v>0</v>
      </c>
      <c r="AX56" s="121">
        <f>'01 - Oplocení'!J35</f>
        <v>0</v>
      </c>
      <c r="AY56" s="121">
        <f>'01 - Oplocení'!J36</f>
        <v>0</v>
      </c>
      <c r="AZ56" s="121">
        <f>'01 - Oplocení'!F33</f>
        <v>0</v>
      </c>
      <c r="BA56" s="121">
        <f>'01 - Oplocení'!F34</f>
        <v>0</v>
      </c>
      <c r="BB56" s="121">
        <f>'01 - Oplocení'!F35</f>
        <v>0</v>
      </c>
      <c r="BC56" s="121">
        <f>'01 - Oplocení'!F36</f>
        <v>0</v>
      </c>
      <c r="BD56" s="123">
        <f>'01 - Oplocení'!F37</f>
        <v>0</v>
      </c>
      <c r="BE56" s="7"/>
      <c r="BT56" s="124" t="s">
        <v>84</v>
      </c>
      <c r="BV56" s="124" t="s">
        <v>78</v>
      </c>
      <c r="BW56" s="124" t="s">
        <v>89</v>
      </c>
      <c r="BX56" s="124" t="s">
        <v>5</v>
      </c>
      <c r="CL56" s="124" t="s">
        <v>90</v>
      </c>
      <c r="CM56" s="124" t="s">
        <v>86</v>
      </c>
    </row>
    <row r="57" spans="1:91" s="7" customFormat="1" ht="24.75" customHeight="1">
      <c r="A57" s="112" t="s">
        <v>80</v>
      </c>
      <c r="B57" s="113"/>
      <c r="C57" s="114"/>
      <c r="D57" s="115" t="s">
        <v>91</v>
      </c>
      <c r="E57" s="115"/>
      <c r="F57" s="115"/>
      <c r="G57" s="115"/>
      <c r="H57" s="115"/>
      <c r="I57" s="116"/>
      <c r="J57" s="115" t="s">
        <v>92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'02 - Likvidace skládky ze...'!J30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83</v>
      </c>
      <c r="AR57" s="119"/>
      <c r="AS57" s="125">
        <v>0</v>
      </c>
      <c r="AT57" s="126">
        <f>ROUND(SUM(AV57:AW57),2)</f>
        <v>0</v>
      </c>
      <c r="AU57" s="127">
        <f>'02 - Likvidace skládky ze...'!P83</f>
        <v>0</v>
      </c>
      <c r="AV57" s="126">
        <f>'02 - Likvidace skládky ze...'!J33</f>
        <v>0</v>
      </c>
      <c r="AW57" s="126">
        <f>'02 - Likvidace skládky ze...'!J34</f>
        <v>0</v>
      </c>
      <c r="AX57" s="126">
        <f>'02 - Likvidace skládky ze...'!J35</f>
        <v>0</v>
      </c>
      <c r="AY57" s="126">
        <f>'02 - Likvidace skládky ze...'!J36</f>
        <v>0</v>
      </c>
      <c r="AZ57" s="126">
        <f>'02 - Likvidace skládky ze...'!F33</f>
        <v>0</v>
      </c>
      <c r="BA57" s="126">
        <f>'02 - Likvidace skládky ze...'!F34</f>
        <v>0</v>
      </c>
      <c r="BB57" s="126">
        <f>'02 - Likvidace skládky ze...'!F35</f>
        <v>0</v>
      </c>
      <c r="BC57" s="126">
        <f>'02 - Likvidace skládky ze...'!F36</f>
        <v>0</v>
      </c>
      <c r="BD57" s="128">
        <f>'02 - Likvidace skládky ze...'!F37</f>
        <v>0</v>
      </c>
      <c r="BE57" s="7"/>
      <c r="BT57" s="124" t="s">
        <v>84</v>
      </c>
      <c r="BV57" s="124" t="s">
        <v>78</v>
      </c>
      <c r="BW57" s="124" t="s">
        <v>93</v>
      </c>
      <c r="BX57" s="124" t="s">
        <v>5</v>
      </c>
      <c r="CL57" s="124" t="s">
        <v>94</v>
      </c>
      <c r="CM57" s="124" t="s">
        <v>86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B036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0 - Vedlejší a ostatní n...'!C2" display="/"/>
    <hyperlink ref="A56" location="'01 - Oplocení'!C2" display="/"/>
    <hyperlink ref="A57" location="'02 - Likvidace skládky z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26.25" customHeight="1">
      <c r="B7" s="21"/>
      <c r="E7" s="134" t="str">
        <f>'Rekapitulace stavby'!K6</f>
        <v>Oprava oplocení a úprava prostranství v areálu SŠ Rokycany, 0052021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ROUND((SUM(BE81:BE110)),2)</f>
        <v>0</v>
      </c>
      <c r="G33" s="39"/>
      <c r="H33" s="39"/>
      <c r="I33" s="149">
        <v>0.21</v>
      </c>
      <c r="J33" s="148">
        <f>ROUND(((SUM(BE81:BE110))*I33),2)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48</v>
      </c>
      <c r="F34" s="148">
        <f>ROUND((SUM(BF81:BF110)),2)</f>
        <v>0</v>
      </c>
      <c r="G34" s="39"/>
      <c r="H34" s="39"/>
      <c r="I34" s="149">
        <v>0.15</v>
      </c>
      <c r="J34" s="148">
        <f>ROUND(((SUM(BF81:BF110))*I34),2)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49</v>
      </c>
      <c r="F35" s="148">
        <f>ROUND((SUM(BG81:BG110)),2)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50</v>
      </c>
      <c r="F36" s="148">
        <f>ROUND((SUM(BH81:BH110)),2)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51</v>
      </c>
      <c r="F37" s="148">
        <f>ROUND((SUM(BI81:BI110)),2)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Oprava oplocení a úprava prostranství v areálu SŠ Rokycany, 0052021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00 -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Areál školy, Jeřabinová 96/III, 337 01 Rokycany</v>
      </c>
      <c r="G52" s="41"/>
      <c r="H52" s="41"/>
      <c r="I52" s="33" t="s">
        <v>23</v>
      </c>
      <c r="J52" s="73" t="str">
        <f>IF(J12="","",J12)</f>
        <v>2. 3. 2021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Střední škola, Rokycany</v>
      </c>
      <c r="G54" s="41"/>
      <c r="H54" s="41"/>
      <c r="I54" s="33" t="s">
        <v>33</v>
      </c>
      <c r="J54" s="37" t="str">
        <f>E21</f>
        <v>SEAP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104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6.25" customHeight="1">
      <c r="A71" s="39"/>
      <c r="B71" s="40"/>
      <c r="C71" s="41"/>
      <c r="D71" s="41"/>
      <c r="E71" s="161" t="str">
        <f>E7</f>
        <v>Oprava oplocení a úprava prostranství v areálu SŠ Rokycany, 0052021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96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00 - Vedlejší a ostatní náklady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>Areál školy, Jeřabinová 96/III, 337 01 Rokycany</v>
      </c>
      <c r="G75" s="41"/>
      <c r="H75" s="41"/>
      <c r="I75" s="33" t="s">
        <v>23</v>
      </c>
      <c r="J75" s="73" t="str">
        <f>IF(J12="","",J12)</f>
        <v>2. 3. 2021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>Střední škola, Rokycany</v>
      </c>
      <c r="G77" s="41"/>
      <c r="H77" s="41"/>
      <c r="I77" s="33" t="s">
        <v>33</v>
      </c>
      <c r="J77" s="37" t="str">
        <f>E21</f>
        <v>SEAP s.r.o.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31</v>
      </c>
      <c r="D78" s="41"/>
      <c r="E78" s="41"/>
      <c r="F78" s="28" t="str">
        <f>IF(E18="","",E18)</f>
        <v>Vyplň údaj</v>
      </c>
      <c r="G78" s="41"/>
      <c r="H78" s="41"/>
      <c r="I78" s="33" t="s">
        <v>38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105</v>
      </c>
      <c r="D80" s="181" t="s">
        <v>61</v>
      </c>
      <c r="E80" s="181" t="s">
        <v>57</v>
      </c>
      <c r="F80" s="181" t="s">
        <v>58</v>
      </c>
      <c r="G80" s="181" t="s">
        <v>106</v>
      </c>
      <c r="H80" s="181" t="s">
        <v>107</v>
      </c>
      <c r="I80" s="181" t="s">
        <v>108</v>
      </c>
      <c r="J80" s="181" t="s">
        <v>100</v>
      </c>
      <c r="K80" s="182" t="s">
        <v>109</v>
      </c>
      <c r="L80" s="183"/>
      <c r="M80" s="93" t="s">
        <v>19</v>
      </c>
      <c r="N80" s="94" t="s">
        <v>46</v>
      </c>
      <c r="O80" s="94" t="s">
        <v>110</v>
      </c>
      <c r="P80" s="94" t="s">
        <v>111</v>
      </c>
      <c r="Q80" s="94" t="s">
        <v>112</v>
      </c>
      <c r="R80" s="94" t="s">
        <v>113</v>
      </c>
      <c r="S80" s="94" t="s">
        <v>114</v>
      </c>
      <c r="T80" s="95" t="s">
        <v>115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116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75</v>
      </c>
      <c r="AU81" s="18" t="s">
        <v>101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75</v>
      </c>
      <c r="E82" s="192" t="s">
        <v>117</v>
      </c>
      <c r="F82" s="192" t="s">
        <v>118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119</v>
      </c>
      <c r="AT82" s="201" t="s">
        <v>75</v>
      </c>
      <c r="AU82" s="201" t="s">
        <v>76</v>
      </c>
      <c r="AY82" s="200" t="s">
        <v>120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75</v>
      </c>
      <c r="E83" s="203" t="s">
        <v>121</v>
      </c>
      <c r="F83" s="203" t="s">
        <v>122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SUM(P84:P110)</f>
        <v>0</v>
      </c>
      <c r="Q83" s="197"/>
      <c r="R83" s="198">
        <f>SUM(R84:R110)</f>
        <v>0</v>
      </c>
      <c r="S83" s="197"/>
      <c r="T83" s="199">
        <f>SUM(T84:T110)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119</v>
      </c>
      <c r="AT83" s="201" t="s">
        <v>75</v>
      </c>
      <c r="AU83" s="201" t="s">
        <v>84</v>
      </c>
      <c r="AY83" s="200" t="s">
        <v>120</v>
      </c>
      <c r="BK83" s="202">
        <f>SUM(BK84:BK110)</f>
        <v>0</v>
      </c>
    </row>
    <row r="84" spans="1:65" s="2" customFormat="1" ht="16.5" customHeight="1">
      <c r="A84" s="39"/>
      <c r="B84" s="40"/>
      <c r="C84" s="205" t="s">
        <v>84</v>
      </c>
      <c r="D84" s="205" t="s">
        <v>123</v>
      </c>
      <c r="E84" s="206" t="s">
        <v>124</v>
      </c>
      <c r="F84" s="207" t="s">
        <v>125</v>
      </c>
      <c r="G84" s="208" t="s">
        <v>126</v>
      </c>
      <c r="H84" s="209">
        <v>1</v>
      </c>
      <c r="I84" s="210"/>
      <c r="J84" s="211">
        <f>ROUND(I84*H84,2)</f>
        <v>0</v>
      </c>
      <c r="K84" s="207" t="s">
        <v>19</v>
      </c>
      <c r="L84" s="45"/>
      <c r="M84" s="212" t="s">
        <v>19</v>
      </c>
      <c r="N84" s="213" t="s">
        <v>47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127</v>
      </c>
      <c r="AT84" s="216" t="s">
        <v>123</v>
      </c>
      <c r="AU84" s="216" t="s">
        <v>86</v>
      </c>
      <c r="AY84" s="18" t="s">
        <v>120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84</v>
      </c>
      <c r="BK84" s="217">
        <f>ROUND(I84*H84,2)</f>
        <v>0</v>
      </c>
      <c r="BL84" s="18" t="s">
        <v>127</v>
      </c>
      <c r="BM84" s="216" t="s">
        <v>128</v>
      </c>
    </row>
    <row r="85" spans="1:47" s="2" customFormat="1" ht="12">
      <c r="A85" s="39"/>
      <c r="B85" s="40"/>
      <c r="C85" s="41"/>
      <c r="D85" s="218" t="s">
        <v>129</v>
      </c>
      <c r="E85" s="41"/>
      <c r="F85" s="219" t="s">
        <v>130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129</v>
      </c>
      <c r="AU85" s="18" t="s">
        <v>86</v>
      </c>
    </row>
    <row r="86" spans="1:65" s="2" customFormat="1" ht="16.5" customHeight="1">
      <c r="A86" s="39"/>
      <c r="B86" s="40"/>
      <c r="C86" s="205" t="s">
        <v>86</v>
      </c>
      <c r="D86" s="205" t="s">
        <v>123</v>
      </c>
      <c r="E86" s="206" t="s">
        <v>131</v>
      </c>
      <c r="F86" s="207" t="s">
        <v>132</v>
      </c>
      <c r="G86" s="208" t="s">
        <v>126</v>
      </c>
      <c r="H86" s="209">
        <v>1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47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127</v>
      </c>
      <c r="AT86" s="216" t="s">
        <v>123</v>
      </c>
      <c r="AU86" s="216" t="s">
        <v>86</v>
      </c>
      <c r="AY86" s="18" t="s">
        <v>120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84</v>
      </c>
      <c r="BK86" s="217">
        <f>ROUND(I86*H86,2)</f>
        <v>0</v>
      </c>
      <c r="BL86" s="18" t="s">
        <v>127</v>
      </c>
      <c r="BM86" s="216" t="s">
        <v>133</v>
      </c>
    </row>
    <row r="87" spans="1:47" s="2" customFormat="1" ht="12">
      <c r="A87" s="39"/>
      <c r="B87" s="40"/>
      <c r="C87" s="41"/>
      <c r="D87" s="218" t="s">
        <v>129</v>
      </c>
      <c r="E87" s="41"/>
      <c r="F87" s="219" t="s">
        <v>134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129</v>
      </c>
      <c r="AU87" s="18" t="s">
        <v>86</v>
      </c>
    </row>
    <row r="88" spans="1:65" s="2" customFormat="1" ht="16.5" customHeight="1">
      <c r="A88" s="39"/>
      <c r="B88" s="40"/>
      <c r="C88" s="205" t="s">
        <v>135</v>
      </c>
      <c r="D88" s="205" t="s">
        <v>123</v>
      </c>
      <c r="E88" s="206" t="s">
        <v>136</v>
      </c>
      <c r="F88" s="207" t="s">
        <v>137</v>
      </c>
      <c r="G88" s="208" t="s">
        <v>126</v>
      </c>
      <c r="H88" s="209">
        <v>1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47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127</v>
      </c>
      <c r="AT88" s="216" t="s">
        <v>123</v>
      </c>
      <c r="AU88" s="216" t="s">
        <v>86</v>
      </c>
      <c r="AY88" s="18" t="s">
        <v>120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84</v>
      </c>
      <c r="BK88" s="217">
        <f>ROUND(I88*H88,2)</f>
        <v>0</v>
      </c>
      <c r="BL88" s="18" t="s">
        <v>127</v>
      </c>
      <c r="BM88" s="216" t="s">
        <v>138</v>
      </c>
    </row>
    <row r="89" spans="1:47" s="2" customFormat="1" ht="12">
      <c r="A89" s="39"/>
      <c r="B89" s="40"/>
      <c r="C89" s="41"/>
      <c r="D89" s="218" t="s">
        <v>129</v>
      </c>
      <c r="E89" s="41"/>
      <c r="F89" s="219" t="s">
        <v>139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129</v>
      </c>
      <c r="AU89" s="18" t="s">
        <v>86</v>
      </c>
    </row>
    <row r="90" spans="1:65" s="2" customFormat="1" ht="12">
      <c r="A90" s="39"/>
      <c r="B90" s="40"/>
      <c r="C90" s="205" t="s">
        <v>140</v>
      </c>
      <c r="D90" s="205" t="s">
        <v>123</v>
      </c>
      <c r="E90" s="206" t="s">
        <v>141</v>
      </c>
      <c r="F90" s="207" t="s">
        <v>142</v>
      </c>
      <c r="G90" s="208" t="s">
        <v>126</v>
      </c>
      <c r="H90" s="209">
        <v>1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47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127</v>
      </c>
      <c r="AT90" s="216" t="s">
        <v>123</v>
      </c>
      <c r="AU90" s="216" t="s">
        <v>86</v>
      </c>
      <c r="AY90" s="18" t="s">
        <v>120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127</v>
      </c>
      <c r="BM90" s="216" t="s">
        <v>143</v>
      </c>
    </row>
    <row r="91" spans="1:47" s="2" customFormat="1" ht="12">
      <c r="A91" s="39"/>
      <c r="B91" s="40"/>
      <c r="C91" s="41"/>
      <c r="D91" s="218" t="s">
        <v>129</v>
      </c>
      <c r="E91" s="41"/>
      <c r="F91" s="219" t="s">
        <v>144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129</v>
      </c>
      <c r="AU91" s="18" t="s">
        <v>86</v>
      </c>
    </row>
    <row r="92" spans="1:65" s="2" customFormat="1" ht="12">
      <c r="A92" s="39"/>
      <c r="B92" s="40"/>
      <c r="C92" s="205" t="s">
        <v>119</v>
      </c>
      <c r="D92" s="205" t="s">
        <v>123</v>
      </c>
      <c r="E92" s="206" t="s">
        <v>145</v>
      </c>
      <c r="F92" s="207" t="s">
        <v>146</v>
      </c>
      <c r="G92" s="208" t="s">
        <v>126</v>
      </c>
      <c r="H92" s="209">
        <v>1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127</v>
      </c>
      <c r="AT92" s="216" t="s">
        <v>123</v>
      </c>
      <c r="AU92" s="216" t="s">
        <v>86</v>
      </c>
      <c r="AY92" s="18" t="s">
        <v>120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127</v>
      </c>
      <c r="BM92" s="216" t="s">
        <v>147</v>
      </c>
    </row>
    <row r="93" spans="1:47" s="2" customFormat="1" ht="12">
      <c r="A93" s="39"/>
      <c r="B93" s="40"/>
      <c r="C93" s="41"/>
      <c r="D93" s="218" t="s">
        <v>129</v>
      </c>
      <c r="E93" s="41"/>
      <c r="F93" s="219" t="s">
        <v>148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129</v>
      </c>
      <c r="AU93" s="18" t="s">
        <v>86</v>
      </c>
    </row>
    <row r="94" spans="1:65" s="2" customFormat="1" ht="16.5" customHeight="1">
      <c r="A94" s="39"/>
      <c r="B94" s="40"/>
      <c r="C94" s="205" t="s">
        <v>149</v>
      </c>
      <c r="D94" s="205" t="s">
        <v>123</v>
      </c>
      <c r="E94" s="206" t="s">
        <v>150</v>
      </c>
      <c r="F94" s="207" t="s">
        <v>151</v>
      </c>
      <c r="G94" s="208" t="s">
        <v>152</v>
      </c>
      <c r="H94" s="209">
        <v>4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127</v>
      </c>
      <c r="AT94" s="216" t="s">
        <v>123</v>
      </c>
      <c r="AU94" s="216" t="s">
        <v>86</v>
      </c>
      <c r="AY94" s="18" t="s">
        <v>120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84</v>
      </c>
      <c r="BK94" s="217">
        <f>ROUND(I94*H94,2)</f>
        <v>0</v>
      </c>
      <c r="BL94" s="18" t="s">
        <v>127</v>
      </c>
      <c r="BM94" s="216" t="s">
        <v>153</v>
      </c>
    </row>
    <row r="95" spans="1:47" s="2" customFormat="1" ht="12">
      <c r="A95" s="39"/>
      <c r="B95" s="40"/>
      <c r="C95" s="41"/>
      <c r="D95" s="218" t="s">
        <v>129</v>
      </c>
      <c r="E95" s="41"/>
      <c r="F95" s="219" t="s">
        <v>154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129</v>
      </c>
      <c r="AU95" s="18" t="s">
        <v>86</v>
      </c>
    </row>
    <row r="96" spans="1:65" s="2" customFormat="1" ht="12">
      <c r="A96" s="39"/>
      <c r="B96" s="40"/>
      <c r="C96" s="205" t="s">
        <v>155</v>
      </c>
      <c r="D96" s="205" t="s">
        <v>123</v>
      </c>
      <c r="E96" s="206" t="s">
        <v>156</v>
      </c>
      <c r="F96" s="207" t="s">
        <v>157</v>
      </c>
      <c r="G96" s="208" t="s">
        <v>126</v>
      </c>
      <c r="H96" s="209">
        <v>1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127</v>
      </c>
      <c r="AT96" s="216" t="s">
        <v>123</v>
      </c>
      <c r="AU96" s="216" t="s">
        <v>86</v>
      </c>
      <c r="AY96" s="18" t="s">
        <v>120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84</v>
      </c>
      <c r="BK96" s="217">
        <f>ROUND(I96*H96,2)</f>
        <v>0</v>
      </c>
      <c r="BL96" s="18" t="s">
        <v>127</v>
      </c>
      <c r="BM96" s="216" t="s">
        <v>158</v>
      </c>
    </row>
    <row r="97" spans="1:47" s="2" customFormat="1" ht="12">
      <c r="A97" s="39"/>
      <c r="B97" s="40"/>
      <c r="C97" s="41"/>
      <c r="D97" s="218" t="s">
        <v>129</v>
      </c>
      <c r="E97" s="41"/>
      <c r="F97" s="219" t="s">
        <v>159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129</v>
      </c>
      <c r="AU97" s="18" t="s">
        <v>86</v>
      </c>
    </row>
    <row r="98" spans="1:65" s="2" customFormat="1" ht="16.5" customHeight="1">
      <c r="A98" s="39"/>
      <c r="B98" s="40"/>
      <c r="C98" s="205" t="s">
        <v>160</v>
      </c>
      <c r="D98" s="205" t="s">
        <v>123</v>
      </c>
      <c r="E98" s="206" t="s">
        <v>161</v>
      </c>
      <c r="F98" s="207" t="s">
        <v>162</v>
      </c>
      <c r="G98" s="208" t="s">
        <v>126</v>
      </c>
      <c r="H98" s="209">
        <v>1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127</v>
      </c>
      <c r="AT98" s="216" t="s">
        <v>123</v>
      </c>
      <c r="AU98" s="216" t="s">
        <v>86</v>
      </c>
      <c r="AY98" s="18" t="s">
        <v>120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84</v>
      </c>
      <c r="BK98" s="217">
        <f>ROUND(I98*H98,2)</f>
        <v>0</v>
      </c>
      <c r="BL98" s="18" t="s">
        <v>127</v>
      </c>
      <c r="BM98" s="216" t="s">
        <v>163</v>
      </c>
    </row>
    <row r="99" spans="1:47" s="2" customFormat="1" ht="12">
      <c r="A99" s="39"/>
      <c r="B99" s="40"/>
      <c r="C99" s="41"/>
      <c r="D99" s="218" t="s">
        <v>129</v>
      </c>
      <c r="E99" s="41"/>
      <c r="F99" s="219" t="s">
        <v>164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129</v>
      </c>
      <c r="AU99" s="18" t="s">
        <v>86</v>
      </c>
    </row>
    <row r="100" spans="1:65" s="2" customFormat="1" ht="16.5" customHeight="1">
      <c r="A100" s="39"/>
      <c r="B100" s="40"/>
      <c r="C100" s="205" t="s">
        <v>165</v>
      </c>
      <c r="D100" s="205" t="s">
        <v>123</v>
      </c>
      <c r="E100" s="206" t="s">
        <v>166</v>
      </c>
      <c r="F100" s="207" t="s">
        <v>167</v>
      </c>
      <c r="G100" s="208" t="s">
        <v>126</v>
      </c>
      <c r="H100" s="209">
        <v>1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127</v>
      </c>
      <c r="AT100" s="216" t="s">
        <v>123</v>
      </c>
      <c r="AU100" s="216" t="s">
        <v>86</v>
      </c>
      <c r="AY100" s="18" t="s">
        <v>120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84</v>
      </c>
      <c r="BK100" s="217">
        <f>ROUND(I100*H100,2)</f>
        <v>0</v>
      </c>
      <c r="BL100" s="18" t="s">
        <v>127</v>
      </c>
      <c r="BM100" s="216" t="s">
        <v>168</v>
      </c>
    </row>
    <row r="101" spans="1:65" s="2" customFormat="1" ht="12">
      <c r="A101" s="39"/>
      <c r="B101" s="40"/>
      <c r="C101" s="205" t="s">
        <v>169</v>
      </c>
      <c r="D101" s="205" t="s">
        <v>123</v>
      </c>
      <c r="E101" s="206" t="s">
        <v>170</v>
      </c>
      <c r="F101" s="207" t="s">
        <v>171</v>
      </c>
      <c r="G101" s="208" t="s">
        <v>126</v>
      </c>
      <c r="H101" s="209">
        <v>1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127</v>
      </c>
      <c r="AT101" s="216" t="s">
        <v>123</v>
      </c>
      <c r="AU101" s="216" t="s">
        <v>86</v>
      </c>
      <c r="AY101" s="18" t="s">
        <v>120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127</v>
      </c>
      <c r="BM101" s="216" t="s">
        <v>172</v>
      </c>
    </row>
    <row r="102" spans="1:47" s="2" customFormat="1" ht="12">
      <c r="A102" s="39"/>
      <c r="B102" s="40"/>
      <c r="C102" s="41"/>
      <c r="D102" s="218" t="s">
        <v>129</v>
      </c>
      <c r="E102" s="41"/>
      <c r="F102" s="219" t="s">
        <v>173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129</v>
      </c>
      <c r="AU102" s="18" t="s">
        <v>86</v>
      </c>
    </row>
    <row r="103" spans="1:65" s="2" customFormat="1" ht="33" customHeight="1">
      <c r="A103" s="39"/>
      <c r="B103" s="40"/>
      <c r="C103" s="205" t="s">
        <v>174</v>
      </c>
      <c r="D103" s="205" t="s">
        <v>123</v>
      </c>
      <c r="E103" s="206" t="s">
        <v>175</v>
      </c>
      <c r="F103" s="207" t="s">
        <v>176</v>
      </c>
      <c r="G103" s="208" t="s">
        <v>126</v>
      </c>
      <c r="H103" s="209">
        <v>1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47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127</v>
      </c>
      <c r="AT103" s="216" t="s">
        <v>123</v>
      </c>
      <c r="AU103" s="216" t="s">
        <v>86</v>
      </c>
      <c r="AY103" s="18" t="s">
        <v>120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84</v>
      </c>
      <c r="BK103" s="217">
        <f>ROUND(I103*H103,2)</f>
        <v>0</v>
      </c>
      <c r="BL103" s="18" t="s">
        <v>127</v>
      </c>
      <c r="BM103" s="216" t="s">
        <v>177</v>
      </c>
    </row>
    <row r="104" spans="1:47" s="2" customFormat="1" ht="12">
      <c r="A104" s="39"/>
      <c r="B104" s="40"/>
      <c r="C104" s="41"/>
      <c r="D104" s="218" t="s">
        <v>129</v>
      </c>
      <c r="E104" s="41"/>
      <c r="F104" s="219" t="s">
        <v>178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129</v>
      </c>
      <c r="AU104" s="18" t="s">
        <v>86</v>
      </c>
    </row>
    <row r="105" spans="1:65" s="2" customFormat="1" ht="16.5" customHeight="1">
      <c r="A105" s="39"/>
      <c r="B105" s="40"/>
      <c r="C105" s="205" t="s">
        <v>179</v>
      </c>
      <c r="D105" s="205" t="s">
        <v>123</v>
      </c>
      <c r="E105" s="206" t="s">
        <v>180</v>
      </c>
      <c r="F105" s="207" t="s">
        <v>181</v>
      </c>
      <c r="G105" s="208" t="s">
        <v>126</v>
      </c>
      <c r="H105" s="209">
        <v>1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47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127</v>
      </c>
      <c r="AT105" s="216" t="s">
        <v>123</v>
      </c>
      <c r="AU105" s="216" t="s">
        <v>86</v>
      </c>
      <c r="AY105" s="18" t="s">
        <v>120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84</v>
      </c>
      <c r="BK105" s="217">
        <f>ROUND(I105*H105,2)</f>
        <v>0</v>
      </c>
      <c r="BL105" s="18" t="s">
        <v>127</v>
      </c>
      <c r="BM105" s="216" t="s">
        <v>182</v>
      </c>
    </row>
    <row r="106" spans="1:47" s="2" customFormat="1" ht="12">
      <c r="A106" s="39"/>
      <c r="B106" s="40"/>
      <c r="C106" s="41"/>
      <c r="D106" s="218" t="s">
        <v>129</v>
      </c>
      <c r="E106" s="41"/>
      <c r="F106" s="219" t="s">
        <v>183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129</v>
      </c>
      <c r="AU106" s="18" t="s">
        <v>86</v>
      </c>
    </row>
    <row r="107" spans="1:65" s="2" customFormat="1" ht="16.5" customHeight="1">
      <c r="A107" s="39"/>
      <c r="B107" s="40"/>
      <c r="C107" s="205" t="s">
        <v>184</v>
      </c>
      <c r="D107" s="205" t="s">
        <v>123</v>
      </c>
      <c r="E107" s="206" t="s">
        <v>185</v>
      </c>
      <c r="F107" s="207" t="s">
        <v>186</v>
      </c>
      <c r="G107" s="208" t="s">
        <v>126</v>
      </c>
      <c r="H107" s="209">
        <v>1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47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127</v>
      </c>
      <c r="AT107" s="216" t="s">
        <v>123</v>
      </c>
      <c r="AU107" s="216" t="s">
        <v>86</v>
      </c>
      <c r="AY107" s="18" t="s">
        <v>120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84</v>
      </c>
      <c r="BK107" s="217">
        <f>ROUND(I107*H107,2)</f>
        <v>0</v>
      </c>
      <c r="BL107" s="18" t="s">
        <v>127</v>
      </c>
      <c r="BM107" s="216" t="s">
        <v>187</v>
      </c>
    </row>
    <row r="108" spans="1:47" s="2" customFormat="1" ht="12">
      <c r="A108" s="39"/>
      <c r="B108" s="40"/>
      <c r="C108" s="41"/>
      <c r="D108" s="218" t="s">
        <v>129</v>
      </c>
      <c r="E108" s="41"/>
      <c r="F108" s="219" t="s">
        <v>188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129</v>
      </c>
      <c r="AU108" s="18" t="s">
        <v>86</v>
      </c>
    </row>
    <row r="109" spans="1:65" s="2" customFormat="1" ht="16.5" customHeight="1">
      <c r="A109" s="39"/>
      <c r="B109" s="40"/>
      <c r="C109" s="205" t="s">
        <v>8</v>
      </c>
      <c r="D109" s="205" t="s">
        <v>123</v>
      </c>
      <c r="E109" s="206" t="s">
        <v>189</v>
      </c>
      <c r="F109" s="207" t="s">
        <v>190</v>
      </c>
      <c r="G109" s="208" t="s">
        <v>126</v>
      </c>
      <c r="H109" s="209">
        <v>1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127</v>
      </c>
      <c r="AT109" s="216" t="s">
        <v>123</v>
      </c>
      <c r="AU109" s="216" t="s">
        <v>86</v>
      </c>
      <c r="AY109" s="18" t="s">
        <v>120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127</v>
      </c>
      <c r="BM109" s="216" t="s">
        <v>191</v>
      </c>
    </row>
    <row r="110" spans="1:47" s="2" customFormat="1" ht="12">
      <c r="A110" s="39"/>
      <c r="B110" s="40"/>
      <c r="C110" s="41"/>
      <c r="D110" s="218" t="s">
        <v>129</v>
      </c>
      <c r="E110" s="41"/>
      <c r="F110" s="219" t="s">
        <v>192</v>
      </c>
      <c r="G110" s="41"/>
      <c r="H110" s="41"/>
      <c r="I110" s="220"/>
      <c r="J110" s="41"/>
      <c r="K110" s="41"/>
      <c r="L110" s="45"/>
      <c r="M110" s="223"/>
      <c r="N110" s="224"/>
      <c r="O110" s="225"/>
      <c r="P110" s="225"/>
      <c r="Q110" s="225"/>
      <c r="R110" s="225"/>
      <c r="S110" s="225"/>
      <c r="T110" s="22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129</v>
      </c>
      <c r="AU110" s="18" t="s">
        <v>86</v>
      </c>
    </row>
    <row r="111" spans="1:31" s="2" customFormat="1" ht="6.95" customHeight="1">
      <c r="A111" s="39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45"/>
      <c r="M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</sheetData>
  <sheetProtection password="B036" sheet="1" objects="1" scenarios="1" formatColumns="0" formatRows="0" autoFilter="0"/>
  <autoFilter ref="C80:K11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26.25" customHeight="1">
      <c r="B7" s="21"/>
      <c r="E7" s="134" t="str">
        <f>'Rekapitulace stavby'!K6</f>
        <v>Oprava oplocení a úprava prostranství v areálu SŠ Rokycany, 0052021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193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90</v>
      </c>
      <c r="G11" s="39"/>
      <c r="H11" s="39"/>
      <c r="I11" s="133" t="s">
        <v>20</v>
      </c>
      <c r="J11" s="137" t="s">
        <v>194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227" t="s">
        <v>195</v>
      </c>
      <c r="E13" s="39"/>
      <c r="F13" s="228" t="s">
        <v>196</v>
      </c>
      <c r="G13" s="39"/>
      <c r="H13" s="39"/>
      <c r="I13" s="227" t="s">
        <v>197</v>
      </c>
      <c r="J13" s="228" t="s">
        <v>198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ROUND((SUM(BE85:BE125)),2)</f>
        <v>0</v>
      </c>
      <c r="G33" s="39"/>
      <c r="H33" s="39"/>
      <c r="I33" s="149">
        <v>0.21</v>
      </c>
      <c r="J33" s="148">
        <f>ROUND(((SUM(BE85:BE125))*I33),2)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48</v>
      </c>
      <c r="F34" s="148">
        <f>ROUND((SUM(BF85:BF125)),2)</f>
        <v>0</v>
      </c>
      <c r="G34" s="39"/>
      <c r="H34" s="39"/>
      <c r="I34" s="149">
        <v>0.15</v>
      </c>
      <c r="J34" s="148">
        <f>ROUND(((SUM(BF85:BF125))*I34),2)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49</v>
      </c>
      <c r="F35" s="148">
        <f>ROUND((SUM(BG85:BG125)),2)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50</v>
      </c>
      <c r="F36" s="148">
        <f>ROUND((SUM(BH85:BH125)),2)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51</v>
      </c>
      <c r="F37" s="148">
        <f>ROUND((SUM(BI85:BI125)),2)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Oprava oplocení a úprava prostranství v areálu SŠ Rokycany, 0052021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Oplocení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Areál školy, Jeřabinová 96/III, 337 01 Rokycany</v>
      </c>
      <c r="G52" s="41"/>
      <c r="H52" s="41"/>
      <c r="I52" s="33" t="s">
        <v>23</v>
      </c>
      <c r="J52" s="73" t="str">
        <f>IF(J12="","",J12)</f>
        <v>2. 3. 2021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Střední škola, Rokycany</v>
      </c>
      <c r="G54" s="41"/>
      <c r="H54" s="41"/>
      <c r="I54" s="33" t="s">
        <v>33</v>
      </c>
      <c r="J54" s="37" t="str">
        <f>E21</f>
        <v>SEAP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199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200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201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202</v>
      </c>
      <c r="E63" s="175"/>
      <c r="F63" s="175"/>
      <c r="G63" s="175"/>
      <c r="H63" s="175"/>
      <c r="I63" s="175"/>
      <c r="J63" s="176">
        <f>J105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203</v>
      </c>
      <c r="E64" s="175"/>
      <c r="F64" s="175"/>
      <c r="G64" s="175"/>
      <c r="H64" s="175"/>
      <c r="I64" s="175"/>
      <c r="J64" s="176">
        <f>J118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204</v>
      </c>
      <c r="E65" s="175"/>
      <c r="F65" s="175"/>
      <c r="G65" s="175"/>
      <c r="H65" s="175"/>
      <c r="I65" s="175"/>
      <c r="J65" s="176">
        <f>J124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104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6.25" customHeight="1">
      <c r="A75" s="39"/>
      <c r="B75" s="40"/>
      <c r="C75" s="41"/>
      <c r="D75" s="41"/>
      <c r="E75" s="161" t="str">
        <f>E7</f>
        <v>Oprava oplocení a úprava prostranství v areálu SŠ Rokycany, 0052021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01 - Oplocení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Areál školy, Jeřabinová 96/III, 337 01 Rokycany</v>
      </c>
      <c r="G79" s="41"/>
      <c r="H79" s="41"/>
      <c r="I79" s="33" t="s">
        <v>23</v>
      </c>
      <c r="J79" s="73" t="str">
        <f>IF(J12="","",J12)</f>
        <v>2. 3. 2021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Střední škola, Rokycany</v>
      </c>
      <c r="G81" s="41"/>
      <c r="H81" s="41"/>
      <c r="I81" s="33" t="s">
        <v>33</v>
      </c>
      <c r="J81" s="37" t="str">
        <f>E21</f>
        <v>SEAP s.r.o.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31</v>
      </c>
      <c r="D82" s="41"/>
      <c r="E82" s="41"/>
      <c r="F82" s="28" t="str">
        <f>IF(E18="","",E18)</f>
        <v>Vyplň údaj</v>
      </c>
      <c r="G82" s="41"/>
      <c r="H82" s="41"/>
      <c r="I82" s="33" t="s">
        <v>38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105</v>
      </c>
      <c r="D84" s="181" t="s">
        <v>61</v>
      </c>
      <c r="E84" s="181" t="s">
        <v>57</v>
      </c>
      <c r="F84" s="181" t="s">
        <v>58</v>
      </c>
      <c r="G84" s="181" t="s">
        <v>106</v>
      </c>
      <c r="H84" s="181" t="s">
        <v>107</v>
      </c>
      <c r="I84" s="181" t="s">
        <v>108</v>
      </c>
      <c r="J84" s="181" t="s">
        <v>100</v>
      </c>
      <c r="K84" s="182" t="s">
        <v>109</v>
      </c>
      <c r="L84" s="183"/>
      <c r="M84" s="93" t="s">
        <v>19</v>
      </c>
      <c r="N84" s="94" t="s">
        <v>46</v>
      </c>
      <c r="O84" s="94" t="s">
        <v>110</v>
      </c>
      <c r="P84" s="94" t="s">
        <v>111</v>
      </c>
      <c r="Q84" s="94" t="s">
        <v>112</v>
      </c>
      <c r="R84" s="94" t="s">
        <v>113</v>
      </c>
      <c r="S84" s="94" t="s">
        <v>114</v>
      </c>
      <c r="T84" s="95" t="s">
        <v>115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116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29.326309000000002</v>
      </c>
      <c r="S85" s="97"/>
      <c r="T85" s="187">
        <f>T86</f>
        <v>18.297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75</v>
      </c>
      <c r="AU85" s="18" t="s">
        <v>101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75</v>
      </c>
      <c r="E86" s="192" t="s">
        <v>205</v>
      </c>
      <c r="F86" s="192" t="s">
        <v>206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P87+P96+P105+P118+P124</f>
        <v>0</v>
      </c>
      <c r="Q86" s="197"/>
      <c r="R86" s="198">
        <f>R87+R96+R105+R118+R124</f>
        <v>29.326309000000002</v>
      </c>
      <c r="S86" s="197"/>
      <c r="T86" s="199">
        <f>T87+T96+T105+T118+T124</f>
        <v>18.297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84</v>
      </c>
      <c r="AT86" s="201" t="s">
        <v>75</v>
      </c>
      <c r="AU86" s="201" t="s">
        <v>76</v>
      </c>
      <c r="AY86" s="200" t="s">
        <v>120</v>
      </c>
      <c r="BK86" s="202">
        <f>BK87+BK96+BK105+BK118+BK124</f>
        <v>0</v>
      </c>
    </row>
    <row r="87" spans="1:63" s="12" customFormat="1" ht="22.8" customHeight="1">
      <c r="A87" s="12"/>
      <c r="B87" s="189"/>
      <c r="C87" s="190"/>
      <c r="D87" s="191" t="s">
        <v>75</v>
      </c>
      <c r="E87" s="203" t="s">
        <v>84</v>
      </c>
      <c r="F87" s="203" t="s">
        <v>207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SUM(P88:P95)</f>
        <v>0</v>
      </c>
      <c r="Q87" s="197"/>
      <c r="R87" s="198">
        <f>SUM(R88:R95)</f>
        <v>0</v>
      </c>
      <c r="S87" s="197"/>
      <c r="T87" s="199">
        <f>SUM(T88:T95)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84</v>
      </c>
      <c r="AY87" s="200" t="s">
        <v>120</v>
      </c>
      <c r="BK87" s="202">
        <f>SUM(BK88:BK95)</f>
        <v>0</v>
      </c>
    </row>
    <row r="88" spans="1:65" s="2" customFormat="1" ht="33" customHeight="1">
      <c r="A88" s="39"/>
      <c r="B88" s="40"/>
      <c r="C88" s="205" t="s">
        <v>84</v>
      </c>
      <c r="D88" s="205" t="s">
        <v>123</v>
      </c>
      <c r="E88" s="206" t="s">
        <v>208</v>
      </c>
      <c r="F88" s="207" t="s">
        <v>209</v>
      </c>
      <c r="G88" s="208" t="s">
        <v>210</v>
      </c>
      <c r="H88" s="209">
        <v>2.62</v>
      </c>
      <c r="I88" s="210"/>
      <c r="J88" s="211">
        <f>ROUND(I88*H88,2)</f>
        <v>0</v>
      </c>
      <c r="K88" s="207" t="s">
        <v>211</v>
      </c>
      <c r="L88" s="45"/>
      <c r="M88" s="212" t="s">
        <v>19</v>
      </c>
      <c r="N88" s="213" t="s">
        <v>47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140</v>
      </c>
      <c r="AT88" s="216" t="s">
        <v>123</v>
      </c>
      <c r="AU88" s="216" t="s">
        <v>86</v>
      </c>
      <c r="AY88" s="18" t="s">
        <v>120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84</v>
      </c>
      <c r="BK88" s="217">
        <f>ROUND(I88*H88,2)</f>
        <v>0</v>
      </c>
      <c r="BL88" s="18" t="s">
        <v>140</v>
      </c>
      <c r="BM88" s="216" t="s">
        <v>212</v>
      </c>
    </row>
    <row r="89" spans="1:51" s="13" customFormat="1" ht="12">
      <c r="A89" s="13"/>
      <c r="B89" s="229"/>
      <c r="C89" s="230"/>
      <c r="D89" s="218" t="s">
        <v>213</v>
      </c>
      <c r="E89" s="231" t="s">
        <v>19</v>
      </c>
      <c r="F89" s="232" t="s">
        <v>214</v>
      </c>
      <c r="G89" s="230"/>
      <c r="H89" s="233">
        <v>2.62</v>
      </c>
      <c r="I89" s="234"/>
      <c r="J89" s="230"/>
      <c r="K89" s="230"/>
      <c r="L89" s="235"/>
      <c r="M89" s="236"/>
      <c r="N89" s="237"/>
      <c r="O89" s="237"/>
      <c r="P89" s="237"/>
      <c r="Q89" s="237"/>
      <c r="R89" s="237"/>
      <c r="S89" s="237"/>
      <c r="T89" s="23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9" t="s">
        <v>213</v>
      </c>
      <c r="AU89" s="239" t="s">
        <v>86</v>
      </c>
      <c r="AV89" s="13" t="s">
        <v>86</v>
      </c>
      <c r="AW89" s="13" t="s">
        <v>37</v>
      </c>
      <c r="AX89" s="13" t="s">
        <v>84</v>
      </c>
      <c r="AY89" s="239" t="s">
        <v>120</v>
      </c>
    </row>
    <row r="90" spans="1:65" s="2" customFormat="1" ht="12">
      <c r="A90" s="39"/>
      <c r="B90" s="40"/>
      <c r="C90" s="205" t="s">
        <v>86</v>
      </c>
      <c r="D90" s="205" t="s">
        <v>123</v>
      </c>
      <c r="E90" s="206" t="s">
        <v>215</v>
      </c>
      <c r="F90" s="207" t="s">
        <v>216</v>
      </c>
      <c r="G90" s="208" t="s">
        <v>210</v>
      </c>
      <c r="H90" s="209">
        <v>3.366</v>
      </c>
      <c r="I90" s="210"/>
      <c r="J90" s="211">
        <f>ROUND(I90*H90,2)</f>
        <v>0</v>
      </c>
      <c r="K90" s="207" t="s">
        <v>211</v>
      </c>
      <c r="L90" s="45"/>
      <c r="M90" s="212" t="s">
        <v>19</v>
      </c>
      <c r="N90" s="213" t="s">
        <v>47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140</v>
      </c>
      <c r="AT90" s="216" t="s">
        <v>123</v>
      </c>
      <c r="AU90" s="216" t="s">
        <v>86</v>
      </c>
      <c r="AY90" s="18" t="s">
        <v>120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140</v>
      </c>
      <c r="BM90" s="216" t="s">
        <v>217</v>
      </c>
    </row>
    <row r="91" spans="1:51" s="13" customFormat="1" ht="12">
      <c r="A91" s="13"/>
      <c r="B91" s="229"/>
      <c r="C91" s="230"/>
      <c r="D91" s="218" t="s">
        <v>213</v>
      </c>
      <c r="E91" s="231" t="s">
        <v>19</v>
      </c>
      <c r="F91" s="232" t="s">
        <v>218</v>
      </c>
      <c r="G91" s="230"/>
      <c r="H91" s="233">
        <v>3.366</v>
      </c>
      <c r="I91" s="234"/>
      <c r="J91" s="230"/>
      <c r="K91" s="230"/>
      <c r="L91" s="235"/>
      <c r="M91" s="236"/>
      <c r="N91" s="237"/>
      <c r="O91" s="237"/>
      <c r="P91" s="237"/>
      <c r="Q91" s="237"/>
      <c r="R91" s="237"/>
      <c r="S91" s="237"/>
      <c r="T91" s="23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9" t="s">
        <v>213</v>
      </c>
      <c r="AU91" s="239" t="s">
        <v>86</v>
      </c>
      <c r="AV91" s="13" t="s">
        <v>86</v>
      </c>
      <c r="AW91" s="13" t="s">
        <v>37</v>
      </c>
      <c r="AX91" s="13" t="s">
        <v>84</v>
      </c>
      <c r="AY91" s="239" t="s">
        <v>120</v>
      </c>
    </row>
    <row r="92" spans="1:65" s="2" customFormat="1" ht="44.25" customHeight="1">
      <c r="A92" s="39"/>
      <c r="B92" s="40"/>
      <c r="C92" s="205" t="s">
        <v>135</v>
      </c>
      <c r="D92" s="205" t="s">
        <v>123</v>
      </c>
      <c r="E92" s="206" t="s">
        <v>219</v>
      </c>
      <c r="F92" s="207" t="s">
        <v>220</v>
      </c>
      <c r="G92" s="208" t="s">
        <v>210</v>
      </c>
      <c r="H92" s="209">
        <v>5.986</v>
      </c>
      <c r="I92" s="210"/>
      <c r="J92" s="211">
        <f>ROUND(I92*H92,2)</f>
        <v>0</v>
      </c>
      <c r="K92" s="207" t="s">
        <v>211</v>
      </c>
      <c r="L92" s="45"/>
      <c r="M92" s="212" t="s">
        <v>19</v>
      </c>
      <c r="N92" s="213" t="s">
        <v>47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140</v>
      </c>
      <c r="AT92" s="216" t="s">
        <v>123</v>
      </c>
      <c r="AU92" s="216" t="s">
        <v>86</v>
      </c>
      <c r="AY92" s="18" t="s">
        <v>120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84</v>
      </c>
      <c r="BK92" s="217">
        <f>ROUND(I92*H92,2)</f>
        <v>0</v>
      </c>
      <c r="BL92" s="18" t="s">
        <v>140</v>
      </c>
      <c r="BM92" s="216" t="s">
        <v>221</v>
      </c>
    </row>
    <row r="93" spans="1:51" s="13" customFormat="1" ht="12">
      <c r="A93" s="13"/>
      <c r="B93" s="229"/>
      <c r="C93" s="230"/>
      <c r="D93" s="218" t="s">
        <v>213</v>
      </c>
      <c r="E93" s="231" t="s">
        <v>19</v>
      </c>
      <c r="F93" s="232" t="s">
        <v>222</v>
      </c>
      <c r="G93" s="230"/>
      <c r="H93" s="233">
        <v>3.366</v>
      </c>
      <c r="I93" s="234"/>
      <c r="J93" s="230"/>
      <c r="K93" s="230"/>
      <c r="L93" s="235"/>
      <c r="M93" s="236"/>
      <c r="N93" s="237"/>
      <c r="O93" s="237"/>
      <c r="P93" s="237"/>
      <c r="Q93" s="237"/>
      <c r="R93" s="237"/>
      <c r="S93" s="237"/>
      <c r="T93" s="23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9" t="s">
        <v>213</v>
      </c>
      <c r="AU93" s="239" t="s">
        <v>86</v>
      </c>
      <c r="AV93" s="13" t="s">
        <v>86</v>
      </c>
      <c r="AW93" s="13" t="s">
        <v>37</v>
      </c>
      <c r="AX93" s="13" t="s">
        <v>76</v>
      </c>
      <c r="AY93" s="239" t="s">
        <v>120</v>
      </c>
    </row>
    <row r="94" spans="1:51" s="13" customFormat="1" ht="12">
      <c r="A94" s="13"/>
      <c r="B94" s="229"/>
      <c r="C94" s="230"/>
      <c r="D94" s="218" t="s">
        <v>213</v>
      </c>
      <c r="E94" s="231" t="s">
        <v>19</v>
      </c>
      <c r="F94" s="232" t="s">
        <v>223</v>
      </c>
      <c r="G94" s="230"/>
      <c r="H94" s="233">
        <v>2.62</v>
      </c>
      <c r="I94" s="234"/>
      <c r="J94" s="230"/>
      <c r="K94" s="230"/>
      <c r="L94" s="235"/>
      <c r="M94" s="236"/>
      <c r="N94" s="237"/>
      <c r="O94" s="237"/>
      <c r="P94" s="237"/>
      <c r="Q94" s="237"/>
      <c r="R94" s="237"/>
      <c r="S94" s="237"/>
      <c r="T94" s="23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9" t="s">
        <v>213</v>
      </c>
      <c r="AU94" s="239" t="s">
        <v>86</v>
      </c>
      <c r="AV94" s="13" t="s">
        <v>86</v>
      </c>
      <c r="AW94" s="13" t="s">
        <v>37</v>
      </c>
      <c r="AX94" s="13" t="s">
        <v>76</v>
      </c>
      <c r="AY94" s="239" t="s">
        <v>120</v>
      </c>
    </row>
    <row r="95" spans="1:51" s="14" customFormat="1" ht="12">
      <c r="A95" s="14"/>
      <c r="B95" s="240"/>
      <c r="C95" s="241"/>
      <c r="D95" s="218" t="s">
        <v>213</v>
      </c>
      <c r="E95" s="242" t="s">
        <v>19</v>
      </c>
      <c r="F95" s="243" t="s">
        <v>224</v>
      </c>
      <c r="G95" s="241"/>
      <c r="H95" s="244">
        <v>5.986</v>
      </c>
      <c r="I95" s="245"/>
      <c r="J95" s="241"/>
      <c r="K95" s="241"/>
      <c r="L95" s="246"/>
      <c r="M95" s="247"/>
      <c r="N95" s="248"/>
      <c r="O95" s="248"/>
      <c r="P95" s="248"/>
      <c r="Q95" s="248"/>
      <c r="R95" s="248"/>
      <c r="S95" s="248"/>
      <c r="T95" s="24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0" t="s">
        <v>213</v>
      </c>
      <c r="AU95" s="250" t="s">
        <v>86</v>
      </c>
      <c r="AV95" s="14" t="s">
        <v>140</v>
      </c>
      <c r="AW95" s="14" t="s">
        <v>37</v>
      </c>
      <c r="AX95" s="14" t="s">
        <v>84</v>
      </c>
      <c r="AY95" s="250" t="s">
        <v>120</v>
      </c>
    </row>
    <row r="96" spans="1:63" s="12" customFormat="1" ht="22.8" customHeight="1">
      <c r="A96" s="12"/>
      <c r="B96" s="189"/>
      <c r="C96" s="190"/>
      <c r="D96" s="191" t="s">
        <v>75</v>
      </c>
      <c r="E96" s="203" t="s">
        <v>135</v>
      </c>
      <c r="F96" s="203" t="s">
        <v>225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SUM(P97:P104)</f>
        <v>0</v>
      </c>
      <c r="Q96" s="197"/>
      <c r="R96" s="198">
        <f>SUM(R97:R104)</f>
        <v>29.3212</v>
      </c>
      <c r="S96" s="197"/>
      <c r="T96" s="199">
        <f>SUM(T97:T104)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120</v>
      </c>
      <c r="BK96" s="202">
        <f>SUM(BK97:BK104)</f>
        <v>0</v>
      </c>
    </row>
    <row r="97" spans="1:65" s="2" customFormat="1" ht="33" customHeight="1">
      <c r="A97" s="39"/>
      <c r="B97" s="40"/>
      <c r="C97" s="205" t="s">
        <v>140</v>
      </c>
      <c r="D97" s="205" t="s">
        <v>123</v>
      </c>
      <c r="E97" s="206" t="s">
        <v>226</v>
      </c>
      <c r="F97" s="207" t="s">
        <v>227</v>
      </c>
      <c r="G97" s="208" t="s">
        <v>228</v>
      </c>
      <c r="H97" s="209">
        <v>34</v>
      </c>
      <c r="I97" s="210"/>
      <c r="J97" s="211">
        <f>ROUND(I97*H97,2)</f>
        <v>0</v>
      </c>
      <c r="K97" s="207" t="s">
        <v>211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0.36435</v>
      </c>
      <c r="R97" s="214">
        <f>Q97*H97</f>
        <v>12.3879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140</v>
      </c>
      <c r="AT97" s="216" t="s">
        <v>123</v>
      </c>
      <c r="AU97" s="216" t="s">
        <v>86</v>
      </c>
      <c r="AY97" s="18" t="s">
        <v>120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140</v>
      </c>
      <c r="BM97" s="216" t="s">
        <v>229</v>
      </c>
    </row>
    <row r="98" spans="1:51" s="13" customFormat="1" ht="12">
      <c r="A98" s="13"/>
      <c r="B98" s="229"/>
      <c r="C98" s="230"/>
      <c r="D98" s="218" t="s">
        <v>213</v>
      </c>
      <c r="E98" s="231" t="s">
        <v>19</v>
      </c>
      <c r="F98" s="232" t="s">
        <v>230</v>
      </c>
      <c r="G98" s="230"/>
      <c r="H98" s="233">
        <v>34</v>
      </c>
      <c r="I98" s="234"/>
      <c r="J98" s="230"/>
      <c r="K98" s="230"/>
      <c r="L98" s="235"/>
      <c r="M98" s="236"/>
      <c r="N98" s="237"/>
      <c r="O98" s="237"/>
      <c r="P98" s="237"/>
      <c r="Q98" s="237"/>
      <c r="R98" s="237"/>
      <c r="S98" s="237"/>
      <c r="T98" s="23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9" t="s">
        <v>213</v>
      </c>
      <c r="AU98" s="239" t="s">
        <v>86</v>
      </c>
      <c r="AV98" s="13" t="s">
        <v>86</v>
      </c>
      <c r="AW98" s="13" t="s">
        <v>37</v>
      </c>
      <c r="AX98" s="13" t="s">
        <v>84</v>
      </c>
      <c r="AY98" s="239" t="s">
        <v>120</v>
      </c>
    </row>
    <row r="99" spans="1:65" s="2" customFormat="1" ht="12">
      <c r="A99" s="39"/>
      <c r="B99" s="40"/>
      <c r="C99" s="251" t="s">
        <v>119</v>
      </c>
      <c r="D99" s="251" t="s">
        <v>231</v>
      </c>
      <c r="E99" s="252" t="s">
        <v>232</v>
      </c>
      <c r="F99" s="253" t="s">
        <v>233</v>
      </c>
      <c r="G99" s="254" t="s">
        <v>228</v>
      </c>
      <c r="H99" s="255">
        <v>34</v>
      </c>
      <c r="I99" s="256"/>
      <c r="J99" s="257">
        <f>ROUND(I99*H99,2)</f>
        <v>0</v>
      </c>
      <c r="K99" s="253" t="s">
        <v>19</v>
      </c>
      <c r="L99" s="258"/>
      <c r="M99" s="259" t="s">
        <v>19</v>
      </c>
      <c r="N99" s="260" t="s">
        <v>47</v>
      </c>
      <c r="O99" s="85"/>
      <c r="P99" s="214">
        <f>O99*H99</f>
        <v>0</v>
      </c>
      <c r="Q99" s="214">
        <v>0.1</v>
      </c>
      <c r="R99" s="214">
        <f>Q99*H99</f>
        <v>3.4000000000000004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155</v>
      </c>
      <c r="AT99" s="216" t="s">
        <v>231</v>
      </c>
      <c r="AU99" s="216" t="s">
        <v>86</v>
      </c>
      <c r="AY99" s="18" t="s">
        <v>120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84</v>
      </c>
      <c r="BK99" s="217">
        <f>ROUND(I99*H99,2)</f>
        <v>0</v>
      </c>
      <c r="BL99" s="18" t="s">
        <v>140</v>
      </c>
      <c r="BM99" s="216" t="s">
        <v>234</v>
      </c>
    </row>
    <row r="100" spans="1:51" s="13" customFormat="1" ht="12">
      <c r="A100" s="13"/>
      <c r="B100" s="229"/>
      <c r="C100" s="230"/>
      <c r="D100" s="218" t="s">
        <v>213</v>
      </c>
      <c r="E100" s="231" t="s">
        <v>19</v>
      </c>
      <c r="F100" s="232" t="s">
        <v>230</v>
      </c>
      <c r="G100" s="230"/>
      <c r="H100" s="233">
        <v>34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9" t="s">
        <v>213</v>
      </c>
      <c r="AU100" s="239" t="s">
        <v>86</v>
      </c>
      <c r="AV100" s="13" t="s">
        <v>86</v>
      </c>
      <c r="AW100" s="13" t="s">
        <v>37</v>
      </c>
      <c r="AX100" s="13" t="s">
        <v>84</v>
      </c>
      <c r="AY100" s="239" t="s">
        <v>120</v>
      </c>
    </row>
    <row r="101" spans="1:65" s="2" customFormat="1" ht="55.5" customHeight="1">
      <c r="A101" s="39"/>
      <c r="B101" s="40"/>
      <c r="C101" s="205" t="s">
        <v>235</v>
      </c>
      <c r="D101" s="205" t="s">
        <v>123</v>
      </c>
      <c r="E101" s="206" t="s">
        <v>236</v>
      </c>
      <c r="F101" s="207" t="s">
        <v>237</v>
      </c>
      <c r="G101" s="208" t="s">
        <v>228</v>
      </c>
      <c r="H101" s="209">
        <v>165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0.00702</v>
      </c>
      <c r="R101" s="214">
        <f>Q101*H101</f>
        <v>1.1583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140</v>
      </c>
      <c r="AT101" s="216" t="s">
        <v>123</v>
      </c>
      <c r="AU101" s="216" t="s">
        <v>86</v>
      </c>
      <c r="AY101" s="18" t="s">
        <v>120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140</v>
      </c>
      <c r="BM101" s="216" t="s">
        <v>238</v>
      </c>
    </row>
    <row r="102" spans="1:51" s="13" customFormat="1" ht="12">
      <c r="A102" s="13"/>
      <c r="B102" s="229"/>
      <c r="C102" s="230"/>
      <c r="D102" s="218" t="s">
        <v>213</v>
      </c>
      <c r="E102" s="231" t="s">
        <v>19</v>
      </c>
      <c r="F102" s="232" t="s">
        <v>239</v>
      </c>
      <c r="G102" s="230"/>
      <c r="H102" s="233">
        <v>165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9" t="s">
        <v>213</v>
      </c>
      <c r="AU102" s="239" t="s">
        <v>86</v>
      </c>
      <c r="AV102" s="13" t="s">
        <v>86</v>
      </c>
      <c r="AW102" s="13" t="s">
        <v>37</v>
      </c>
      <c r="AX102" s="13" t="s">
        <v>84</v>
      </c>
      <c r="AY102" s="239" t="s">
        <v>120</v>
      </c>
    </row>
    <row r="103" spans="1:65" s="2" customFormat="1" ht="12">
      <c r="A103" s="39"/>
      <c r="B103" s="40"/>
      <c r="C103" s="251" t="s">
        <v>149</v>
      </c>
      <c r="D103" s="251" t="s">
        <v>231</v>
      </c>
      <c r="E103" s="252" t="s">
        <v>240</v>
      </c>
      <c r="F103" s="253" t="s">
        <v>241</v>
      </c>
      <c r="G103" s="254" t="s">
        <v>228</v>
      </c>
      <c r="H103" s="255">
        <v>165</v>
      </c>
      <c r="I103" s="256"/>
      <c r="J103" s="257">
        <f>ROUND(I103*H103,2)</f>
        <v>0</v>
      </c>
      <c r="K103" s="253" t="s">
        <v>19</v>
      </c>
      <c r="L103" s="258"/>
      <c r="M103" s="259" t="s">
        <v>19</v>
      </c>
      <c r="N103" s="260" t="s">
        <v>47</v>
      </c>
      <c r="O103" s="85"/>
      <c r="P103" s="214">
        <f>O103*H103</f>
        <v>0</v>
      </c>
      <c r="Q103" s="214">
        <v>0.075</v>
      </c>
      <c r="R103" s="214">
        <f>Q103*H103</f>
        <v>12.375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155</v>
      </c>
      <c r="AT103" s="216" t="s">
        <v>231</v>
      </c>
      <c r="AU103" s="216" t="s">
        <v>86</v>
      </c>
      <c r="AY103" s="18" t="s">
        <v>120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84</v>
      </c>
      <c r="BK103" s="217">
        <f>ROUND(I103*H103,2)</f>
        <v>0</v>
      </c>
      <c r="BL103" s="18" t="s">
        <v>140</v>
      </c>
      <c r="BM103" s="216" t="s">
        <v>242</v>
      </c>
    </row>
    <row r="104" spans="1:51" s="13" customFormat="1" ht="12">
      <c r="A104" s="13"/>
      <c r="B104" s="229"/>
      <c r="C104" s="230"/>
      <c r="D104" s="218" t="s">
        <v>213</v>
      </c>
      <c r="E104" s="231" t="s">
        <v>19</v>
      </c>
      <c r="F104" s="232" t="s">
        <v>239</v>
      </c>
      <c r="G104" s="230"/>
      <c r="H104" s="233">
        <v>165</v>
      </c>
      <c r="I104" s="234"/>
      <c r="J104" s="230"/>
      <c r="K104" s="230"/>
      <c r="L104" s="235"/>
      <c r="M104" s="236"/>
      <c r="N104" s="237"/>
      <c r="O104" s="237"/>
      <c r="P104" s="237"/>
      <c r="Q104" s="237"/>
      <c r="R104" s="237"/>
      <c r="S104" s="237"/>
      <c r="T104" s="23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9" t="s">
        <v>213</v>
      </c>
      <c r="AU104" s="239" t="s">
        <v>86</v>
      </c>
      <c r="AV104" s="13" t="s">
        <v>86</v>
      </c>
      <c r="AW104" s="13" t="s">
        <v>37</v>
      </c>
      <c r="AX104" s="13" t="s">
        <v>84</v>
      </c>
      <c r="AY104" s="239" t="s">
        <v>120</v>
      </c>
    </row>
    <row r="105" spans="1:63" s="12" customFormat="1" ht="22.8" customHeight="1">
      <c r="A105" s="12"/>
      <c r="B105" s="189"/>
      <c r="C105" s="190"/>
      <c r="D105" s="191" t="s">
        <v>75</v>
      </c>
      <c r="E105" s="203" t="s">
        <v>160</v>
      </c>
      <c r="F105" s="203" t="s">
        <v>243</v>
      </c>
      <c r="G105" s="190"/>
      <c r="H105" s="190"/>
      <c r="I105" s="193"/>
      <c r="J105" s="204">
        <f>BK105</f>
        <v>0</v>
      </c>
      <c r="K105" s="190"/>
      <c r="L105" s="195"/>
      <c r="M105" s="196"/>
      <c r="N105" s="197"/>
      <c r="O105" s="197"/>
      <c r="P105" s="198">
        <f>SUM(P106:P117)</f>
        <v>0</v>
      </c>
      <c r="Q105" s="197"/>
      <c r="R105" s="198">
        <f>SUM(R106:R117)</f>
        <v>0.005108999999999999</v>
      </c>
      <c r="S105" s="197"/>
      <c r="T105" s="199">
        <f>SUM(T106:T117)</f>
        <v>18.297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0" t="s">
        <v>84</v>
      </c>
      <c r="AT105" s="201" t="s">
        <v>75</v>
      </c>
      <c r="AU105" s="201" t="s">
        <v>84</v>
      </c>
      <c r="AY105" s="200" t="s">
        <v>120</v>
      </c>
      <c r="BK105" s="202">
        <f>SUM(BK106:BK117)</f>
        <v>0</v>
      </c>
    </row>
    <row r="106" spans="1:65" s="2" customFormat="1" ht="12">
      <c r="A106" s="39"/>
      <c r="B106" s="40"/>
      <c r="C106" s="205" t="s">
        <v>155</v>
      </c>
      <c r="D106" s="205" t="s">
        <v>123</v>
      </c>
      <c r="E106" s="206" t="s">
        <v>244</v>
      </c>
      <c r="F106" s="207" t="s">
        <v>245</v>
      </c>
      <c r="G106" s="208" t="s">
        <v>246</v>
      </c>
      <c r="H106" s="209">
        <v>8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47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140</v>
      </c>
      <c r="AT106" s="216" t="s">
        <v>123</v>
      </c>
      <c r="AU106" s="216" t="s">
        <v>86</v>
      </c>
      <c r="AY106" s="18" t="s">
        <v>120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140</v>
      </c>
      <c r="BM106" s="216" t="s">
        <v>247</v>
      </c>
    </row>
    <row r="107" spans="1:65" s="2" customFormat="1" ht="12">
      <c r="A107" s="39"/>
      <c r="B107" s="40"/>
      <c r="C107" s="205" t="s">
        <v>160</v>
      </c>
      <c r="D107" s="205" t="s">
        <v>123</v>
      </c>
      <c r="E107" s="206" t="s">
        <v>248</v>
      </c>
      <c r="F107" s="207" t="s">
        <v>249</v>
      </c>
      <c r="G107" s="208" t="s">
        <v>250</v>
      </c>
      <c r="H107" s="209">
        <v>39.3</v>
      </c>
      <c r="I107" s="210"/>
      <c r="J107" s="211">
        <f>ROUND(I107*H107,2)</f>
        <v>0</v>
      </c>
      <c r="K107" s="207" t="s">
        <v>211</v>
      </c>
      <c r="L107" s="45"/>
      <c r="M107" s="212" t="s">
        <v>19</v>
      </c>
      <c r="N107" s="213" t="s">
        <v>47</v>
      </c>
      <c r="O107" s="85"/>
      <c r="P107" s="214">
        <f>O107*H107</f>
        <v>0</v>
      </c>
      <c r="Q107" s="214">
        <v>0.00013</v>
      </c>
      <c r="R107" s="214">
        <f>Q107*H107</f>
        <v>0.005108999999999999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140</v>
      </c>
      <c r="AT107" s="216" t="s">
        <v>123</v>
      </c>
      <c r="AU107" s="216" t="s">
        <v>86</v>
      </c>
      <c r="AY107" s="18" t="s">
        <v>120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84</v>
      </c>
      <c r="BK107" s="217">
        <f>ROUND(I107*H107,2)</f>
        <v>0</v>
      </c>
      <c r="BL107" s="18" t="s">
        <v>140</v>
      </c>
      <c r="BM107" s="216" t="s">
        <v>251</v>
      </c>
    </row>
    <row r="108" spans="1:51" s="13" customFormat="1" ht="12">
      <c r="A108" s="13"/>
      <c r="B108" s="229"/>
      <c r="C108" s="230"/>
      <c r="D108" s="218" t="s">
        <v>213</v>
      </c>
      <c r="E108" s="231" t="s">
        <v>19</v>
      </c>
      <c r="F108" s="232" t="s">
        <v>252</v>
      </c>
      <c r="G108" s="230"/>
      <c r="H108" s="233">
        <v>39.3</v>
      </c>
      <c r="I108" s="234"/>
      <c r="J108" s="230"/>
      <c r="K108" s="230"/>
      <c r="L108" s="235"/>
      <c r="M108" s="236"/>
      <c r="N108" s="237"/>
      <c r="O108" s="237"/>
      <c r="P108" s="237"/>
      <c r="Q108" s="237"/>
      <c r="R108" s="237"/>
      <c r="S108" s="237"/>
      <c r="T108" s="23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9" t="s">
        <v>213</v>
      </c>
      <c r="AU108" s="239" t="s">
        <v>86</v>
      </c>
      <c r="AV108" s="13" t="s">
        <v>86</v>
      </c>
      <c r="AW108" s="13" t="s">
        <v>37</v>
      </c>
      <c r="AX108" s="13" t="s">
        <v>84</v>
      </c>
      <c r="AY108" s="239" t="s">
        <v>120</v>
      </c>
    </row>
    <row r="109" spans="1:65" s="2" customFormat="1" ht="12">
      <c r="A109" s="39"/>
      <c r="B109" s="40"/>
      <c r="C109" s="205" t="s">
        <v>165</v>
      </c>
      <c r="D109" s="205" t="s">
        <v>123</v>
      </c>
      <c r="E109" s="206" t="s">
        <v>253</v>
      </c>
      <c r="F109" s="207" t="s">
        <v>254</v>
      </c>
      <c r="G109" s="208" t="s">
        <v>255</v>
      </c>
      <c r="H109" s="209">
        <v>5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47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140</v>
      </c>
      <c r="AT109" s="216" t="s">
        <v>123</v>
      </c>
      <c r="AU109" s="216" t="s">
        <v>86</v>
      </c>
      <c r="AY109" s="18" t="s">
        <v>120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84</v>
      </c>
      <c r="BK109" s="217">
        <f>ROUND(I109*H109,2)</f>
        <v>0</v>
      </c>
      <c r="BL109" s="18" t="s">
        <v>140</v>
      </c>
      <c r="BM109" s="216" t="s">
        <v>256</v>
      </c>
    </row>
    <row r="110" spans="1:51" s="13" customFormat="1" ht="12">
      <c r="A110" s="13"/>
      <c r="B110" s="229"/>
      <c r="C110" s="230"/>
      <c r="D110" s="218" t="s">
        <v>213</v>
      </c>
      <c r="E110" s="231" t="s">
        <v>19</v>
      </c>
      <c r="F110" s="232" t="s">
        <v>257</v>
      </c>
      <c r="G110" s="230"/>
      <c r="H110" s="233">
        <v>5</v>
      </c>
      <c r="I110" s="234"/>
      <c r="J110" s="230"/>
      <c r="K110" s="230"/>
      <c r="L110" s="235"/>
      <c r="M110" s="236"/>
      <c r="N110" s="237"/>
      <c r="O110" s="237"/>
      <c r="P110" s="237"/>
      <c r="Q110" s="237"/>
      <c r="R110" s="237"/>
      <c r="S110" s="237"/>
      <c r="T110" s="23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9" t="s">
        <v>213</v>
      </c>
      <c r="AU110" s="239" t="s">
        <v>86</v>
      </c>
      <c r="AV110" s="13" t="s">
        <v>86</v>
      </c>
      <c r="AW110" s="13" t="s">
        <v>37</v>
      </c>
      <c r="AX110" s="13" t="s">
        <v>84</v>
      </c>
      <c r="AY110" s="239" t="s">
        <v>120</v>
      </c>
    </row>
    <row r="111" spans="1:65" s="2" customFormat="1" ht="12">
      <c r="A111" s="39"/>
      <c r="B111" s="40"/>
      <c r="C111" s="205" t="s">
        <v>169</v>
      </c>
      <c r="D111" s="205" t="s">
        <v>123</v>
      </c>
      <c r="E111" s="206" t="s">
        <v>258</v>
      </c>
      <c r="F111" s="207" t="s">
        <v>259</v>
      </c>
      <c r="G111" s="208" t="s">
        <v>228</v>
      </c>
      <c r="H111" s="209">
        <v>165</v>
      </c>
      <c r="I111" s="210"/>
      <c r="J111" s="211">
        <f>ROUND(I111*H111,2)</f>
        <v>0</v>
      </c>
      <c r="K111" s="207" t="s">
        <v>211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0.075</v>
      </c>
      <c r="T111" s="215">
        <f>S111*H111</f>
        <v>12.375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140</v>
      </c>
      <c r="AT111" s="216" t="s">
        <v>123</v>
      </c>
      <c r="AU111" s="216" t="s">
        <v>86</v>
      </c>
      <c r="AY111" s="18" t="s">
        <v>120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140</v>
      </c>
      <c r="BM111" s="216" t="s">
        <v>260</v>
      </c>
    </row>
    <row r="112" spans="1:51" s="13" customFormat="1" ht="12">
      <c r="A112" s="13"/>
      <c r="B112" s="229"/>
      <c r="C112" s="230"/>
      <c r="D112" s="218" t="s">
        <v>213</v>
      </c>
      <c r="E112" s="231" t="s">
        <v>19</v>
      </c>
      <c r="F112" s="232" t="s">
        <v>261</v>
      </c>
      <c r="G112" s="230"/>
      <c r="H112" s="233">
        <v>165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9" t="s">
        <v>213</v>
      </c>
      <c r="AU112" s="239" t="s">
        <v>86</v>
      </c>
      <c r="AV112" s="13" t="s">
        <v>86</v>
      </c>
      <c r="AW112" s="13" t="s">
        <v>37</v>
      </c>
      <c r="AX112" s="13" t="s">
        <v>84</v>
      </c>
      <c r="AY112" s="239" t="s">
        <v>120</v>
      </c>
    </row>
    <row r="113" spans="1:65" s="2" customFormat="1" ht="33" customHeight="1">
      <c r="A113" s="39"/>
      <c r="B113" s="40"/>
      <c r="C113" s="205" t="s">
        <v>174</v>
      </c>
      <c r="D113" s="205" t="s">
        <v>123</v>
      </c>
      <c r="E113" s="206" t="s">
        <v>262</v>
      </c>
      <c r="F113" s="207" t="s">
        <v>263</v>
      </c>
      <c r="G113" s="208" t="s">
        <v>228</v>
      </c>
      <c r="H113" s="209">
        <v>34</v>
      </c>
      <c r="I113" s="210"/>
      <c r="J113" s="211">
        <f>ROUND(I113*H113,2)</f>
        <v>0</v>
      </c>
      <c r="K113" s="207" t="s">
        <v>211</v>
      </c>
      <c r="L113" s="45"/>
      <c r="M113" s="212" t="s">
        <v>19</v>
      </c>
      <c r="N113" s="213" t="s">
        <v>47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0.168</v>
      </c>
      <c r="T113" s="215">
        <f>S113*H113</f>
        <v>5.712000000000001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140</v>
      </c>
      <c r="AT113" s="216" t="s">
        <v>123</v>
      </c>
      <c r="AU113" s="216" t="s">
        <v>86</v>
      </c>
      <c r="AY113" s="18" t="s">
        <v>120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84</v>
      </c>
      <c r="BK113" s="217">
        <f>ROUND(I113*H113,2)</f>
        <v>0</v>
      </c>
      <c r="BL113" s="18" t="s">
        <v>140</v>
      </c>
      <c r="BM113" s="216" t="s">
        <v>264</v>
      </c>
    </row>
    <row r="114" spans="1:51" s="13" customFormat="1" ht="12">
      <c r="A114" s="13"/>
      <c r="B114" s="229"/>
      <c r="C114" s="230"/>
      <c r="D114" s="218" t="s">
        <v>213</v>
      </c>
      <c r="E114" s="231" t="s">
        <v>19</v>
      </c>
      <c r="F114" s="232" t="s">
        <v>265</v>
      </c>
      <c r="G114" s="230"/>
      <c r="H114" s="233">
        <v>34</v>
      </c>
      <c r="I114" s="234"/>
      <c r="J114" s="230"/>
      <c r="K114" s="230"/>
      <c r="L114" s="235"/>
      <c r="M114" s="236"/>
      <c r="N114" s="237"/>
      <c r="O114" s="237"/>
      <c r="P114" s="237"/>
      <c r="Q114" s="237"/>
      <c r="R114" s="237"/>
      <c r="S114" s="237"/>
      <c r="T114" s="23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9" t="s">
        <v>213</v>
      </c>
      <c r="AU114" s="239" t="s">
        <v>86</v>
      </c>
      <c r="AV114" s="13" t="s">
        <v>86</v>
      </c>
      <c r="AW114" s="13" t="s">
        <v>37</v>
      </c>
      <c r="AX114" s="13" t="s">
        <v>84</v>
      </c>
      <c r="AY114" s="239" t="s">
        <v>120</v>
      </c>
    </row>
    <row r="115" spans="1:65" s="2" customFormat="1" ht="12">
      <c r="A115" s="39"/>
      <c r="B115" s="40"/>
      <c r="C115" s="205" t="s">
        <v>179</v>
      </c>
      <c r="D115" s="205" t="s">
        <v>123</v>
      </c>
      <c r="E115" s="206" t="s">
        <v>266</v>
      </c>
      <c r="F115" s="207" t="s">
        <v>267</v>
      </c>
      <c r="G115" s="208" t="s">
        <v>228</v>
      </c>
      <c r="H115" s="209">
        <v>1</v>
      </c>
      <c r="I115" s="210"/>
      <c r="J115" s="211">
        <f>ROUND(I115*H115,2)</f>
        <v>0</v>
      </c>
      <c r="K115" s="207" t="s">
        <v>211</v>
      </c>
      <c r="L115" s="45"/>
      <c r="M115" s="212" t="s">
        <v>19</v>
      </c>
      <c r="N115" s="213" t="s">
        <v>47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0.21</v>
      </c>
      <c r="T115" s="215">
        <f>S115*H115</f>
        <v>0.21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140</v>
      </c>
      <c r="AT115" s="216" t="s">
        <v>123</v>
      </c>
      <c r="AU115" s="216" t="s">
        <v>86</v>
      </c>
      <c r="AY115" s="18" t="s">
        <v>120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84</v>
      </c>
      <c r="BK115" s="217">
        <f>ROUND(I115*H115,2)</f>
        <v>0</v>
      </c>
      <c r="BL115" s="18" t="s">
        <v>140</v>
      </c>
      <c r="BM115" s="216" t="s">
        <v>268</v>
      </c>
    </row>
    <row r="116" spans="1:65" s="2" customFormat="1" ht="16.5" customHeight="1">
      <c r="A116" s="39"/>
      <c r="B116" s="40"/>
      <c r="C116" s="205" t="s">
        <v>184</v>
      </c>
      <c r="D116" s="205" t="s">
        <v>123</v>
      </c>
      <c r="E116" s="206" t="s">
        <v>269</v>
      </c>
      <c r="F116" s="207" t="s">
        <v>270</v>
      </c>
      <c r="G116" s="208" t="s">
        <v>255</v>
      </c>
      <c r="H116" s="209">
        <v>5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140</v>
      </c>
      <c r="AT116" s="216" t="s">
        <v>123</v>
      </c>
      <c r="AU116" s="216" t="s">
        <v>86</v>
      </c>
      <c r="AY116" s="18" t="s">
        <v>120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140</v>
      </c>
      <c r="BM116" s="216" t="s">
        <v>271</v>
      </c>
    </row>
    <row r="117" spans="1:51" s="13" customFormat="1" ht="12">
      <c r="A117" s="13"/>
      <c r="B117" s="229"/>
      <c r="C117" s="230"/>
      <c r="D117" s="218" t="s">
        <v>213</v>
      </c>
      <c r="E117" s="231" t="s">
        <v>19</v>
      </c>
      <c r="F117" s="232" t="s">
        <v>272</v>
      </c>
      <c r="G117" s="230"/>
      <c r="H117" s="233">
        <v>5</v>
      </c>
      <c r="I117" s="234"/>
      <c r="J117" s="230"/>
      <c r="K117" s="230"/>
      <c r="L117" s="235"/>
      <c r="M117" s="236"/>
      <c r="N117" s="237"/>
      <c r="O117" s="237"/>
      <c r="P117" s="237"/>
      <c r="Q117" s="237"/>
      <c r="R117" s="237"/>
      <c r="S117" s="237"/>
      <c r="T117" s="23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9" t="s">
        <v>213</v>
      </c>
      <c r="AU117" s="239" t="s">
        <v>86</v>
      </c>
      <c r="AV117" s="13" t="s">
        <v>86</v>
      </c>
      <c r="AW117" s="13" t="s">
        <v>37</v>
      </c>
      <c r="AX117" s="13" t="s">
        <v>84</v>
      </c>
      <c r="AY117" s="239" t="s">
        <v>120</v>
      </c>
    </row>
    <row r="118" spans="1:63" s="12" customFormat="1" ht="22.8" customHeight="1">
      <c r="A118" s="12"/>
      <c r="B118" s="189"/>
      <c r="C118" s="190"/>
      <c r="D118" s="191" t="s">
        <v>75</v>
      </c>
      <c r="E118" s="203" t="s">
        <v>273</v>
      </c>
      <c r="F118" s="203" t="s">
        <v>274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SUM(P119:P123)</f>
        <v>0</v>
      </c>
      <c r="Q118" s="197"/>
      <c r="R118" s="198">
        <f>SUM(R119:R123)</f>
        <v>0</v>
      </c>
      <c r="S118" s="197"/>
      <c r="T118" s="199">
        <f>SUM(T119:T123)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84</v>
      </c>
      <c r="AT118" s="201" t="s">
        <v>75</v>
      </c>
      <c r="AU118" s="201" t="s">
        <v>84</v>
      </c>
      <c r="AY118" s="200" t="s">
        <v>120</v>
      </c>
      <c r="BK118" s="202">
        <f>SUM(BK119:BK123)</f>
        <v>0</v>
      </c>
    </row>
    <row r="119" spans="1:65" s="2" customFormat="1" ht="33" customHeight="1">
      <c r="A119" s="39"/>
      <c r="B119" s="40"/>
      <c r="C119" s="205" t="s">
        <v>8</v>
      </c>
      <c r="D119" s="205" t="s">
        <v>123</v>
      </c>
      <c r="E119" s="206" t="s">
        <v>275</v>
      </c>
      <c r="F119" s="207" t="s">
        <v>276</v>
      </c>
      <c r="G119" s="208" t="s">
        <v>277</v>
      </c>
      <c r="H119" s="209">
        <v>18.297</v>
      </c>
      <c r="I119" s="210"/>
      <c r="J119" s="211">
        <f>ROUND(I119*H119,2)</f>
        <v>0</v>
      </c>
      <c r="K119" s="207" t="s">
        <v>211</v>
      </c>
      <c r="L119" s="45"/>
      <c r="M119" s="212" t="s">
        <v>19</v>
      </c>
      <c r="N119" s="213" t="s">
        <v>47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140</v>
      </c>
      <c r="AT119" s="216" t="s">
        <v>123</v>
      </c>
      <c r="AU119" s="216" t="s">
        <v>86</v>
      </c>
      <c r="AY119" s="18" t="s">
        <v>120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84</v>
      </c>
      <c r="BK119" s="217">
        <f>ROUND(I119*H119,2)</f>
        <v>0</v>
      </c>
      <c r="BL119" s="18" t="s">
        <v>140</v>
      </c>
      <c r="BM119" s="216" t="s">
        <v>278</v>
      </c>
    </row>
    <row r="120" spans="1:65" s="2" customFormat="1" ht="44.25" customHeight="1">
      <c r="A120" s="39"/>
      <c r="B120" s="40"/>
      <c r="C120" s="205" t="s">
        <v>279</v>
      </c>
      <c r="D120" s="205" t="s">
        <v>123</v>
      </c>
      <c r="E120" s="206" t="s">
        <v>280</v>
      </c>
      <c r="F120" s="207" t="s">
        <v>281</v>
      </c>
      <c r="G120" s="208" t="s">
        <v>277</v>
      </c>
      <c r="H120" s="209">
        <v>256.158</v>
      </c>
      <c r="I120" s="210"/>
      <c r="J120" s="211">
        <f>ROUND(I120*H120,2)</f>
        <v>0</v>
      </c>
      <c r="K120" s="207" t="s">
        <v>211</v>
      </c>
      <c r="L120" s="45"/>
      <c r="M120" s="212" t="s">
        <v>19</v>
      </c>
      <c r="N120" s="213" t="s">
        <v>47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140</v>
      </c>
      <c r="AT120" s="216" t="s">
        <v>123</v>
      </c>
      <c r="AU120" s="216" t="s">
        <v>86</v>
      </c>
      <c r="AY120" s="18" t="s">
        <v>120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84</v>
      </c>
      <c r="BK120" s="217">
        <f>ROUND(I120*H120,2)</f>
        <v>0</v>
      </c>
      <c r="BL120" s="18" t="s">
        <v>140</v>
      </c>
      <c r="BM120" s="216" t="s">
        <v>282</v>
      </c>
    </row>
    <row r="121" spans="1:51" s="13" customFormat="1" ht="12">
      <c r="A121" s="13"/>
      <c r="B121" s="229"/>
      <c r="C121" s="230"/>
      <c r="D121" s="218" t="s">
        <v>213</v>
      </c>
      <c r="E121" s="230"/>
      <c r="F121" s="232" t="s">
        <v>283</v>
      </c>
      <c r="G121" s="230"/>
      <c r="H121" s="233">
        <v>256.158</v>
      </c>
      <c r="I121" s="234"/>
      <c r="J121" s="230"/>
      <c r="K121" s="230"/>
      <c r="L121" s="235"/>
      <c r="M121" s="236"/>
      <c r="N121" s="237"/>
      <c r="O121" s="237"/>
      <c r="P121" s="237"/>
      <c r="Q121" s="237"/>
      <c r="R121" s="237"/>
      <c r="S121" s="237"/>
      <c r="T121" s="23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9" t="s">
        <v>213</v>
      </c>
      <c r="AU121" s="239" t="s">
        <v>86</v>
      </c>
      <c r="AV121" s="13" t="s">
        <v>86</v>
      </c>
      <c r="AW121" s="13" t="s">
        <v>4</v>
      </c>
      <c r="AX121" s="13" t="s">
        <v>84</v>
      </c>
      <c r="AY121" s="239" t="s">
        <v>120</v>
      </c>
    </row>
    <row r="122" spans="1:65" s="2" customFormat="1" ht="12">
      <c r="A122" s="39"/>
      <c r="B122" s="40"/>
      <c r="C122" s="205" t="s">
        <v>284</v>
      </c>
      <c r="D122" s="205" t="s">
        <v>123</v>
      </c>
      <c r="E122" s="206" t="s">
        <v>285</v>
      </c>
      <c r="F122" s="207" t="s">
        <v>286</v>
      </c>
      <c r="G122" s="208" t="s">
        <v>277</v>
      </c>
      <c r="H122" s="209">
        <v>18.297</v>
      </c>
      <c r="I122" s="210"/>
      <c r="J122" s="211">
        <f>ROUND(I122*H122,2)</f>
        <v>0</v>
      </c>
      <c r="K122" s="207" t="s">
        <v>211</v>
      </c>
      <c r="L122" s="45"/>
      <c r="M122" s="212" t="s">
        <v>19</v>
      </c>
      <c r="N122" s="213" t="s">
        <v>47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140</v>
      </c>
      <c r="AT122" s="216" t="s">
        <v>123</v>
      </c>
      <c r="AU122" s="216" t="s">
        <v>86</v>
      </c>
      <c r="AY122" s="18" t="s">
        <v>120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84</v>
      </c>
      <c r="BK122" s="217">
        <f>ROUND(I122*H122,2)</f>
        <v>0</v>
      </c>
      <c r="BL122" s="18" t="s">
        <v>140</v>
      </c>
      <c r="BM122" s="216" t="s">
        <v>287</v>
      </c>
    </row>
    <row r="123" spans="1:65" s="2" customFormat="1" ht="44.25" customHeight="1">
      <c r="A123" s="39"/>
      <c r="B123" s="40"/>
      <c r="C123" s="205" t="s">
        <v>288</v>
      </c>
      <c r="D123" s="205" t="s">
        <v>123</v>
      </c>
      <c r="E123" s="206" t="s">
        <v>289</v>
      </c>
      <c r="F123" s="207" t="s">
        <v>290</v>
      </c>
      <c r="G123" s="208" t="s">
        <v>277</v>
      </c>
      <c r="H123" s="209">
        <v>18.297</v>
      </c>
      <c r="I123" s="210"/>
      <c r="J123" s="211">
        <f>ROUND(I123*H123,2)</f>
        <v>0</v>
      </c>
      <c r="K123" s="207" t="s">
        <v>211</v>
      </c>
      <c r="L123" s="45"/>
      <c r="M123" s="212" t="s">
        <v>19</v>
      </c>
      <c r="N123" s="213" t="s">
        <v>47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140</v>
      </c>
      <c r="AT123" s="216" t="s">
        <v>123</v>
      </c>
      <c r="AU123" s="216" t="s">
        <v>86</v>
      </c>
      <c r="AY123" s="18" t="s">
        <v>120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84</v>
      </c>
      <c r="BK123" s="217">
        <f>ROUND(I123*H123,2)</f>
        <v>0</v>
      </c>
      <c r="BL123" s="18" t="s">
        <v>140</v>
      </c>
      <c r="BM123" s="216" t="s">
        <v>291</v>
      </c>
    </row>
    <row r="124" spans="1:63" s="12" customFormat="1" ht="22.8" customHeight="1">
      <c r="A124" s="12"/>
      <c r="B124" s="189"/>
      <c r="C124" s="190"/>
      <c r="D124" s="191" t="s">
        <v>75</v>
      </c>
      <c r="E124" s="203" t="s">
        <v>292</v>
      </c>
      <c r="F124" s="203" t="s">
        <v>293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f>P125</f>
        <v>0</v>
      </c>
      <c r="Q124" s="197"/>
      <c r="R124" s="198">
        <f>R125</f>
        <v>0</v>
      </c>
      <c r="S124" s="197"/>
      <c r="T124" s="199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0" t="s">
        <v>84</v>
      </c>
      <c r="AT124" s="201" t="s">
        <v>75</v>
      </c>
      <c r="AU124" s="201" t="s">
        <v>84</v>
      </c>
      <c r="AY124" s="200" t="s">
        <v>120</v>
      </c>
      <c r="BK124" s="202">
        <f>BK125</f>
        <v>0</v>
      </c>
    </row>
    <row r="125" spans="1:65" s="2" customFormat="1" ht="12">
      <c r="A125" s="39"/>
      <c r="B125" s="40"/>
      <c r="C125" s="205" t="s">
        <v>294</v>
      </c>
      <c r="D125" s="205" t="s">
        <v>123</v>
      </c>
      <c r="E125" s="206" t="s">
        <v>295</v>
      </c>
      <c r="F125" s="207" t="s">
        <v>296</v>
      </c>
      <c r="G125" s="208" t="s">
        <v>277</v>
      </c>
      <c r="H125" s="209">
        <v>29.326</v>
      </c>
      <c r="I125" s="210"/>
      <c r="J125" s="211">
        <f>ROUND(I125*H125,2)</f>
        <v>0</v>
      </c>
      <c r="K125" s="207" t="s">
        <v>211</v>
      </c>
      <c r="L125" s="45"/>
      <c r="M125" s="261" t="s">
        <v>19</v>
      </c>
      <c r="N125" s="262" t="s">
        <v>47</v>
      </c>
      <c r="O125" s="225"/>
      <c r="P125" s="263">
        <f>O125*H125</f>
        <v>0</v>
      </c>
      <c r="Q125" s="263">
        <v>0</v>
      </c>
      <c r="R125" s="263">
        <f>Q125*H125</f>
        <v>0</v>
      </c>
      <c r="S125" s="263">
        <v>0</v>
      </c>
      <c r="T125" s="26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140</v>
      </c>
      <c r="AT125" s="216" t="s">
        <v>123</v>
      </c>
      <c r="AU125" s="216" t="s">
        <v>86</v>
      </c>
      <c r="AY125" s="18" t="s">
        <v>120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84</v>
      </c>
      <c r="BK125" s="217">
        <f>ROUND(I125*H125,2)</f>
        <v>0</v>
      </c>
      <c r="BL125" s="18" t="s">
        <v>140</v>
      </c>
      <c r="BM125" s="216" t="s">
        <v>297</v>
      </c>
    </row>
    <row r="126" spans="1:31" s="2" customFormat="1" ht="6.95" customHeight="1">
      <c r="A126" s="39"/>
      <c r="B126" s="60"/>
      <c r="C126" s="61"/>
      <c r="D126" s="61"/>
      <c r="E126" s="61"/>
      <c r="F126" s="61"/>
      <c r="G126" s="61"/>
      <c r="H126" s="61"/>
      <c r="I126" s="61"/>
      <c r="J126" s="61"/>
      <c r="K126" s="61"/>
      <c r="L126" s="45"/>
      <c r="M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</sheetData>
  <sheetProtection password="B036" sheet="1" objects="1" scenarios="1" formatColumns="0" formatRows="0" autoFilter="0"/>
  <autoFilter ref="C84:K12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26.25" customHeight="1">
      <c r="B7" s="21"/>
      <c r="E7" s="134" t="str">
        <f>'Rekapitulace stavby'!K6</f>
        <v>Oprava oplocení a úprava prostranství v areálu SŠ Rokycany, 0052021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36" t="s">
        <v>298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94</v>
      </c>
      <c r="G11" s="39"/>
      <c r="H11" s="39"/>
      <c r="I11" s="133" t="s">
        <v>20</v>
      </c>
      <c r="J11" s="137" t="s">
        <v>299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227" t="s">
        <v>195</v>
      </c>
      <c r="E13" s="39"/>
      <c r="F13" s="228" t="s">
        <v>300</v>
      </c>
      <c r="G13" s="39"/>
      <c r="H13" s="39"/>
      <c r="I13" s="227" t="s">
        <v>197</v>
      </c>
      <c r="J13" s="228" t="s">
        <v>301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ROUND((SUM(BE83:BE108)),2)</f>
        <v>0</v>
      </c>
      <c r="G33" s="39"/>
      <c r="H33" s="39"/>
      <c r="I33" s="149">
        <v>0.21</v>
      </c>
      <c r="J33" s="148">
        <f>ROUND(((SUM(BE83:BE108))*I33),2)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48</v>
      </c>
      <c r="F34" s="148">
        <f>ROUND((SUM(BF83:BF108)),2)</f>
        <v>0</v>
      </c>
      <c r="G34" s="39"/>
      <c r="H34" s="39"/>
      <c r="I34" s="149">
        <v>0.15</v>
      </c>
      <c r="J34" s="148">
        <f>ROUND(((SUM(BF83:BF108))*I34),2)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49</v>
      </c>
      <c r="F35" s="148">
        <f>ROUND((SUM(BG83:BG108)),2)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50</v>
      </c>
      <c r="F36" s="148">
        <f>ROUND((SUM(BH83:BH108)),2)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51</v>
      </c>
      <c r="F37" s="148">
        <f>ROUND((SUM(BI83:BI108)),2)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Oprava oplocení a úprava prostranství v areálu SŠ Rokycany, 0052021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02 - Likvidace skládky zeminy a sutě nutné pro opravu plotu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Areál školy, Jeřabinová 96/III, 337 01 Rokycany</v>
      </c>
      <c r="G52" s="41"/>
      <c r="H52" s="41"/>
      <c r="I52" s="33" t="s">
        <v>23</v>
      </c>
      <c r="J52" s="73" t="str">
        <f>IF(J12="","",J12)</f>
        <v>2. 3. 2021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Střední škola, Rokycany</v>
      </c>
      <c r="G54" s="41"/>
      <c r="H54" s="41"/>
      <c r="I54" s="33" t="s">
        <v>33</v>
      </c>
      <c r="J54" s="37" t="str">
        <f>E21</f>
        <v>SEAP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199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200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202</v>
      </c>
      <c r="E62" s="175"/>
      <c r="F62" s="175"/>
      <c r="G62" s="175"/>
      <c r="H62" s="175"/>
      <c r="I62" s="175"/>
      <c r="J62" s="176">
        <f>J90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203</v>
      </c>
      <c r="E63" s="175"/>
      <c r="F63" s="175"/>
      <c r="G63" s="175"/>
      <c r="H63" s="175"/>
      <c r="I63" s="175"/>
      <c r="J63" s="176">
        <f>J93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104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6.25" customHeight="1">
      <c r="A73" s="39"/>
      <c r="B73" s="40"/>
      <c r="C73" s="41"/>
      <c r="D73" s="41"/>
      <c r="E73" s="161" t="str">
        <f>E7</f>
        <v>Oprava oplocení a úprava prostranství v areálu SŠ Rokycany, 0052021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30" customHeight="1">
      <c r="A75" s="39"/>
      <c r="B75" s="40"/>
      <c r="C75" s="41"/>
      <c r="D75" s="41"/>
      <c r="E75" s="70" t="str">
        <f>E9</f>
        <v>02 - Likvidace skládky zeminy a sutě nutné pro opravu plotu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Areál školy, Jeřabinová 96/III, 337 01 Rokycany</v>
      </c>
      <c r="G77" s="41"/>
      <c r="H77" s="41"/>
      <c r="I77" s="33" t="s">
        <v>23</v>
      </c>
      <c r="J77" s="73" t="str">
        <f>IF(J12="","",J12)</f>
        <v>2. 3. 2021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Střední škola, Rokycany</v>
      </c>
      <c r="G79" s="41"/>
      <c r="H79" s="41"/>
      <c r="I79" s="33" t="s">
        <v>33</v>
      </c>
      <c r="J79" s="37" t="str">
        <f>E21</f>
        <v>SEAP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31</v>
      </c>
      <c r="D80" s="41"/>
      <c r="E80" s="41"/>
      <c r="F80" s="28" t="str">
        <f>IF(E18="","",E18)</f>
        <v>Vyplň údaj</v>
      </c>
      <c r="G80" s="41"/>
      <c r="H80" s="41"/>
      <c r="I80" s="33" t="s">
        <v>38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105</v>
      </c>
      <c r="D82" s="181" t="s">
        <v>61</v>
      </c>
      <c r="E82" s="181" t="s">
        <v>57</v>
      </c>
      <c r="F82" s="181" t="s">
        <v>58</v>
      </c>
      <c r="G82" s="181" t="s">
        <v>106</v>
      </c>
      <c r="H82" s="181" t="s">
        <v>107</v>
      </c>
      <c r="I82" s="181" t="s">
        <v>108</v>
      </c>
      <c r="J82" s="181" t="s">
        <v>100</v>
      </c>
      <c r="K82" s="182" t="s">
        <v>109</v>
      </c>
      <c r="L82" s="183"/>
      <c r="M82" s="93" t="s">
        <v>19</v>
      </c>
      <c r="N82" s="94" t="s">
        <v>46</v>
      </c>
      <c r="O82" s="94" t="s">
        <v>110</v>
      </c>
      <c r="P82" s="94" t="s">
        <v>111</v>
      </c>
      <c r="Q82" s="94" t="s">
        <v>112</v>
      </c>
      <c r="R82" s="94" t="s">
        <v>113</v>
      </c>
      <c r="S82" s="94" t="s">
        <v>114</v>
      </c>
      <c r="T82" s="95" t="s">
        <v>115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116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75</v>
      </c>
      <c r="AU83" s="18" t="s">
        <v>101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75</v>
      </c>
      <c r="E84" s="192" t="s">
        <v>205</v>
      </c>
      <c r="F84" s="192" t="s">
        <v>206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P85+P90+P93</f>
        <v>0</v>
      </c>
      <c r="Q84" s="197"/>
      <c r="R84" s="198">
        <f>R85+R90+R93</f>
        <v>0</v>
      </c>
      <c r="S84" s="197"/>
      <c r="T84" s="199">
        <f>T85+T90+T93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84</v>
      </c>
      <c r="AT84" s="201" t="s">
        <v>75</v>
      </c>
      <c r="AU84" s="201" t="s">
        <v>76</v>
      </c>
      <c r="AY84" s="200" t="s">
        <v>120</v>
      </c>
      <c r="BK84" s="202">
        <f>BK85+BK90+BK93</f>
        <v>0</v>
      </c>
    </row>
    <row r="85" spans="1:63" s="12" customFormat="1" ht="22.8" customHeight="1">
      <c r="A85" s="12"/>
      <c r="B85" s="189"/>
      <c r="C85" s="190"/>
      <c r="D85" s="191" t="s">
        <v>75</v>
      </c>
      <c r="E85" s="203" t="s">
        <v>84</v>
      </c>
      <c r="F85" s="203" t="s">
        <v>207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SUM(P86:P89)</f>
        <v>0</v>
      </c>
      <c r="Q85" s="197"/>
      <c r="R85" s="198">
        <f>SUM(R86:R89)</f>
        <v>0</v>
      </c>
      <c r="S85" s="197"/>
      <c r="T85" s="199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84</v>
      </c>
      <c r="AT85" s="201" t="s">
        <v>75</v>
      </c>
      <c r="AU85" s="201" t="s">
        <v>84</v>
      </c>
      <c r="AY85" s="200" t="s">
        <v>120</v>
      </c>
      <c r="BK85" s="202">
        <f>SUM(BK86:BK89)</f>
        <v>0</v>
      </c>
    </row>
    <row r="86" spans="1:65" s="2" customFormat="1" ht="12">
      <c r="A86" s="39"/>
      <c r="B86" s="40"/>
      <c r="C86" s="205" t="s">
        <v>84</v>
      </c>
      <c r="D86" s="205" t="s">
        <v>123</v>
      </c>
      <c r="E86" s="206" t="s">
        <v>302</v>
      </c>
      <c r="F86" s="207" t="s">
        <v>303</v>
      </c>
      <c r="G86" s="208" t="s">
        <v>250</v>
      </c>
      <c r="H86" s="209">
        <v>548.15</v>
      </c>
      <c r="I86" s="210"/>
      <c r="J86" s="211">
        <f>ROUND(I86*H86,2)</f>
        <v>0</v>
      </c>
      <c r="K86" s="207" t="s">
        <v>211</v>
      </c>
      <c r="L86" s="45"/>
      <c r="M86" s="212" t="s">
        <v>19</v>
      </c>
      <c r="N86" s="213" t="s">
        <v>47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140</v>
      </c>
      <c r="AT86" s="216" t="s">
        <v>123</v>
      </c>
      <c r="AU86" s="216" t="s">
        <v>86</v>
      </c>
      <c r="AY86" s="18" t="s">
        <v>120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84</v>
      </c>
      <c r="BK86" s="217">
        <f>ROUND(I86*H86,2)</f>
        <v>0</v>
      </c>
      <c r="BL86" s="18" t="s">
        <v>140</v>
      </c>
      <c r="BM86" s="216" t="s">
        <v>304</v>
      </c>
    </row>
    <row r="87" spans="1:51" s="13" customFormat="1" ht="12">
      <c r="A87" s="13"/>
      <c r="B87" s="229"/>
      <c r="C87" s="230"/>
      <c r="D87" s="218" t="s">
        <v>213</v>
      </c>
      <c r="E87" s="231" t="s">
        <v>19</v>
      </c>
      <c r="F87" s="232" t="s">
        <v>305</v>
      </c>
      <c r="G87" s="230"/>
      <c r="H87" s="233">
        <v>548.15</v>
      </c>
      <c r="I87" s="234"/>
      <c r="J87" s="230"/>
      <c r="K87" s="230"/>
      <c r="L87" s="235"/>
      <c r="M87" s="236"/>
      <c r="N87" s="237"/>
      <c r="O87" s="237"/>
      <c r="P87" s="237"/>
      <c r="Q87" s="237"/>
      <c r="R87" s="237"/>
      <c r="S87" s="237"/>
      <c r="T87" s="23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9" t="s">
        <v>213</v>
      </c>
      <c r="AU87" s="239" t="s">
        <v>86</v>
      </c>
      <c r="AV87" s="13" t="s">
        <v>86</v>
      </c>
      <c r="AW87" s="13" t="s">
        <v>37</v>
      </c>
      <c r="AX87" s="13" t="s">
        <v>76</v>
      </c>
      <c r="AY87" s="239" t="s">
        <v>120</v>
      </c>
    </row>
    <row r="88" spans="1:51" s="13" customFormat="1" ht="12">
      <c r="A88" s="13"/>
      <c r="B88" s="229"/>
      <c r="C88" s="230"/>
      <c r="D88" s="218" t="s">
        <v>213</v>
      </c>
      <c r="E88" s="231" t="s">
        <v>19</v>
      </c>
      <c r="F88" s="232" t="s">
        <v>305</v>
      </c>
      <c r="G88" s="230"/>
      <c r="H88" s="233">
        <v>548.15</v>
      </c>
      <c r="I88" s="234"/>
      <c r="J88" s="230"/>
      <c r="K88" s="230"/>
      <c r="L88" s="235"/>
      <c r="M88" s="236"/>
      <c r="N88" s="237"/>
      <c r="O88" s="237"/>
      <c r="P88" s="237"/>
      <c r="Q88" s="237"/>
      <c r="R88" s="237"/>
      <c r="S88" s="237"/>
      <c r="T88" s="238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9" t="s">
        <v>213</v>
      </c>
      <c r="AU88" s="239" t="s">
        <v>86</v>
      </c>
      <c r="AV88" s="13" t="s">
        <v>86</v>
      </c>
      <c r="AW88" s="13" t="s">
        <v>37</v>
      </c>
      <c r="AX88" s="13" t="s">
        <v>76</v>
      </c>
      <c r="AY88" s="239" t="s">
        <v>120</v>
      </c>
    </row>
    <row r="89" spans="1:51" s="13" customFormat="1" ht="12">
      <c r="A89" s="13"/>
      <c r="B89" s="229"/>
      <c r="C89" s="230"/>
      <c r="D89" s="218" t="s">
        <v>213</v>
      </c>
      <c r="E89" s="231" t="s">
        <v>19</v>
      </c>
      <c r="F89" s="232" t="s">
        <v>305</v>
      </c>
      <c r="G89" s="230"/>
      <c r="H89" s="233">
        <v>548.15</v>
      </c>
      <c r="I89" s="234"/>
      <c r="J89" s="230"/>
      <c r="K89" s="230"/>
      <c r="L89" s="235"/>
      <c r="M89" s="236"/>
      <c r="N89" s="237"/>
      <c r="O89" s="237"/>
      <c r="P89" s="237"/>
      <c r="Q89" s="237"/>
      <c r="R89" s="237"/>
      <c r="S89" s="237"/>
      <c r="T89" s="23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9" t="s">
        <v>213</v>
      </c>
      <c r="AU89" s="239" t="s">
        <v>86</v>
      </c>
      <c r="AV89" s="13" t="s">
        <v>86</v>
      </c>
      <c r="AW89" s="13" t="s">
        <v>37</v>
      </c>
      <c r="AX89" s="13" t="s">
        <v>84</v>
      </c>
      <c r="AY89" s="239" t="s">
        <v>120</v>
      </c>
    </row>
    <row r="90" spans="1:63" s="12" customFormat="1" ht="22.8" customHeight="1">
      <c r="A90" s="12"/>
      <c r="B90" s="189"/>
      <c r="C90" s="190"/>
      <c r="D90" s="191" t="s">
        <v>75</v>
      </c>
      <c r="E90" s="203" t="s">
        <v>160</v>
      </c>
      <c r="F90" s="203" t="s">
        <v>243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SUM(P91:P92)</f>
        <v>0</v>
      </c>
      <c r="Q90" s="197"/>
      <c r="R90" s="198">
        <f>SUM(R91:R92)</f>
        <v>0</v>
      </c>
      <c r="S90" s="197"/>
      <c r="T90" s="199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84</v>
      </c>
      <c r="AT90" s="201" t="s">
        <v>75</v>
      </c>
      <c r="AU90" s="201" t="s">
        <v>84</v>
      </c>
      <c r="AY90" s="200" t="s">
        <v>120</v>
      </c>
      <c r="BK90" s="202">
        <f>SUM(BK91:BK92)</f>
        <v>0</v>
      </c>
    </row>
    <row r="91" spans="1:65" s="2" customFormat="1" ht="12">
      <c r="A91" s="39"/>
      <c r="B91" s="40"/>
      <c r="C91" s="205" t="s">
        <v>86</v>
      </c>
      <c r="D91" s="205" t="s">
        <v>123</v>
      </c>
      <c r="E91" s="206" t="s">
        <v>306</v>
      </c>
      <c r="F91" s="207" t="s">
        <v>307</v>
      </c>
      <c r="G91" s="208" t="s">
        <v>250</v>
      </c>
      <c r="H91" s="209">
        <v>1125</v>
      </c>
      <c r="I91" s="210"/>
      <c r="J91" s="211">
        <f>ROUND(I91*H91,2)</f>
        <v>0</v>
      </c>
      <c r="K91" s="207" t="s">
        <v>211</v>
      </c>
      <c r="L91" s="45"/>
      <c r="M91" s="212" t="s">
        <v>19</v>
      </c>
      <c r="N91" s="213" t="s">
        <v>47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140</v>
      </c>
      <c r="AT91" s="216" t="s">
        <v>123</v>
      </c>
      <c r="AU91" s="216" t="s">
        <v>86</v>
      </c>
      <c r="AY91" s="18" t="s">
        <v>120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84</v>
      </c>
      <c r="BK91" s="217">
        <f>ROUND(I91*H91,2)</f>
        <v>0</v>
      </c>
      <c r="BL91" s="18" t="s">
        <v>140</v>
      </c>
      <c r="BM91" s="216" t="s">
        <v>308</v>
      </c>
    </row>
    <row r="92" spans="1:51" s="13" customFormat="1" ht="12">
      <c r="A92" s="13"/>
      <c r="B92" s="229"/>
      <c r="C92" s="230"/>
      <c r="D92" s="218" t="s">
        <v>213</v>
      </c>
      <c r="E92" s="231" t="s">
        <v>19</v>
      </c>
      <c r="F92" s="232" t="s">
        <v>309</v>
      </c>
      <c r="G92" s="230"/>
      <c r="H92" s="233">
        <v>1125</v>
      </c>
      <c r="I92" s="234"/>
      <c r="J92" s="230"/>
      <c r="K92" s="230"/>
      <c r="L92" s="235"/>
      <c r="M92" s="236"/>
      <c r="N92" s="237"/>
      <c r="O92" s="237"/>
      <c r="P92" s="237"/>
      <c r="Q92" s="237"/>
      <c r="R92" s="237"/>
      <c r="S92" s="237"/>
      <c r="T92" s="23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9" t="s">
        <v>213</v>
      </c>
      <c r="AU92" s="239" t="s">
        <v>86</v>
      </c>
      <c r="AV92" s="13" t="s">
        <v>86</v>
      </c>
      <c r="AW92" s="13" t="s">
        <v>37</v>
      </c>
      <c r="AX92" s="13" t="s">
        <v>84</v>
      </c>
      <c r="AY92" s="239" t="s">
        <v>120</v>
      </c>
    </row>
    <row r="93" spans="1:63" s="12" customFormat="1" ht="22.8" customHeight="1">
      <c r="A93" s="12"/>
      <c r="B93" s="189"/>
      <c r="C93" s="190"/>
      <c r="D93" s="191" t="s">
        <v>75</v>
      </c>
      <c r="E93" s="203" t="s">
        <v>273</v>
      </c>
      <c r="F93" s="203" t="s">
        <v>274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SUM(P94:P108)</f>
        <v>0</v>
      </c>
      <c r="Q93" s="197"/>
      <c r="R93" s="198">
        <f>SUM(R94:R108)</f>
        <v>0</v>
      </c>
      <c r="S93" s="197"/>
      <c r="T93" s="199">
        <f>SUM(T94:T108)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84</v>
      </c>
      <c r="AT93" s="201" t="s">
        <v>75</v>
      </c>
      <c r="AU93" s="201" t="s">
        <v>84</v>
      </c>
      <c r="AY93" s="200" t="s">
        <v>120</v>
      </c>
      <c r="BK93" s="202">
        <f>SUM(BK94:BK108)</f>
        <v>0</v>
      </c>
    </row>
    <row r="94" spans="1:65" s="2" customFormat="1" ht="12">
      <c r="A94" s="39"/>
      <c r="B94" s="40"/>
      <c r="C94" s="205" t="s">
        <v>135</v>
      </c>
      <c r="D94" s="205" t="s">
        <v>123</v>
      </c>
      <c r="E94" s="206" t="s">
        <v>310</v>
      </c>
      <c r="F94" s="207" t="s">
        <v>311</v>
      </c>
      <c r="G94" s="208" t="s">
        <v>277</v>
      </c>
      <c r="H94" s="209">
        <v>171.549</v>
      </c>
      <c r="I94" s="210"/>
      <c r="J94" s="211">
        <f>ROUND(I94*H94,2)</f>
        <v>0</v>
      </c>
      <c r="K94" s="207" t="s">
        <v>211</v>
      </c>
      <c r="L94" s="45"/>
      <c r="M94" s="212" t="s">
        <v>19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140</v>
      </c>
      <c r="AT94" s="216" t="s">
        <v>123</v>
      </c>
      <c r="AU94" s="216" t="s">
        <v>86</v>
      </c>
      <c r="AY94" s="18" t="s">
        <v>120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84</v>
      </c>
      <c r="BK94" s="217">
        <f>ROUND(I94*H94,2)</f>
        <v>0</v>
      </c>
      <c r="BL94" s="18" t="s">
        <v>140</v>
      </c>
      <c r="BM94" s="216" t="s">
        <v>312</v>
      </c>
    </row>
    <row r="95" spans="1:51" s="15" customFormat="1" ht="12">
      <c r="A95" s="15"/>
      <c r="B95" s="265"/>
      <c r="C95" s="266"/>
      <c r="D95" s="218" t="s">
        <v>213</v>
      </c>
      <c r="E95" s="267" t="s">
        <v>19</v>
      </c>
      <c r="F95" s="268" t="s">
        <v>313</v>
      </c>
      <c r="G95" s="266"/>
      <c r="H95" s="267" t="s">
        <v>19</v>
      </c>
      <c r="I95" s="269"/>
      <c r="J95" s="266"/>
      <c r="K95" s="266"/>
      <c r="L95" s="270"/>
      <c r="M95" s="271"/>
      <c r="N95" s="272"/>
      <c r="O95" s="272"/>
      <c r="P95" s="272"/>
      <c r="Q95" s="272"/>
      <c r="R95" s="272"/>
      <c r="S95" s="272"/>
      <c r="T95" s="273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74" t="s">
        <v>213</v>
      </c>
      <c r="AU95" s="274" t="s">
        <v>86</v>
      </c>
      <c r="AV95" s="15" t="s">
        <v>84</v>
      </c>
      <c r="AW95" s="15" t="s">
        <v>37</v>
      </c>
      <c r="AX95" s="15" t="s">
        <v>76</v>
      </c>
      <c r="AY95" s="274" t="s">
        <v>120</v>
      </c>
    </row>
    <row r="96" spans="1:51" s="13" customFormat="1" ht="12">
      <c r="A96" s="13"/>
      <c r="B96" s="229"/>
      <c r="C96" s="230"/>
      <c r="D96" s="218" t="s">
        <v>213</v>
      </c>
      <c r="E96" s="231" t="s">
        <v>19</v>
      </c>
      <c r="F96" s="232" t="s">
        <v>314</v>
      </c>
      <c r="G96" s="230"/>
      <c r="H96" s="233">
        <v>171.549</v>
      </c>
      <c r="I96" s="234"/>
      <c r="J96" s="230"/>
      <c r="K96" s="230"/>
      <c r="L96" s="235"/>
      <c r="M96" s="236"/>
      <c r="N96" s="237"/>
      <c r="O96" s="237"/>
      <c r="P96" s="237"/>
      <c r="Q96" s="237"/>
      <c r="R96" s="237"/>
      <c r="S96" s="237"/>
      <c r="T96" s="23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9" t="s">
        <v>213</v>
      </c>
      <c r="AU96" s="239" t="s">
        <v>86</v>
      </c>
      <c r="AV96" s="13" t="s">
        <v>86</v>
      </c>
      <c r="AW96" s="13" t="s">
        <v>37</v>
      </c>
      <c r="AX96" s="13" t="s">
        <v>84</v>
      </c>
      <c r="AY96" s="239" t="s">
        <v>120</v>
      </c>
    </row>
    <row r="97" spans="1:65" s="2" customFormat="1" ht="44.25" customHeight="1">
      <c r="A97" s="39"/>
      <c r="B97" s="40"/>
      <c r="C97" s="205" t="s">
        <v>140</v>
      </c>
      <c r="D97" s="205" t="s">
        <v>123</v>
      </c>
      <c r="E97" s="206" t="s">
        <v>315</v>
      </c>
      <c r="F97" s="207" t="s">
        <v>316</v>
      </c>
      <c r="G97" s="208" t="s">
        <v>277</v>
      </c>
      <c r="H97" s="209">
        <v>400.281</v>
      </c>
      <c r="I97" s="210"/>
      <c r="J97" s="211">
        <f>ROUND(I97*H97,2)</f>
        <v>0</v>
      </c>
      <c r="K97" s="207" t="s">
        <v>211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140</v>
      </c>
      <c r="AT97" s="216" t="s">
        <v>123</v>
      </c>
      <c r="AU97" s="216" t="s">
        <v>86</v>
      </c>
      <c r="AY97" s="18" t="s">
        <v>120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140</v>
      </c>
      <c r="BM97" s="216" t="s">
        <v>317</v>
      </c>
    </row>
    <row r="98" spans="1:51" s="15" customFormat="1" ht="12">
      <c r="A98" s="15"/>
      <c r="B98" s="265"/>
      <c r="C98" s="266"/>
      <c r="D98" s="218" t="s">
        <v>213</v>
      </c>
      <c r="E98" s="267" t="s">
        <v>19</v>
      </c>
      <c r="F98" s="268" t="s">
        <v>313</v>
      </c>
      <c r="G98" s="266"/>
      <c r="H98" s="267" t="s">
        <v>19</v>
      </c>
      <c r="I98" s="269"/>
      <c r="J98" s="266"/>
      <c r="K98" s="266"/>
      <c r="L98" s="270"/>
      <c r="M98" s="271"/>
      <c r="N98" s="272"/>
      <c r="O98" s="272"/>
      <c r="P98" s="272"/>
      <c r="Q98" s="272"/>
      <c r="R98" s="272"/>
      <c r="S98" s="272"/>
      <c r="T98" s="273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74" t="s">
        <v>213</v>
      </c>
      <c r="AU98" s="274" t="s">
        <v>86</v>
      </c>
      <c r="AV98" s="15" t="s">
        <v>84</v>
      </c>
      <c r="AW98" s="15" t="s">
        <v>37</v>
      </c>
      <c r="AX98" s="15" t="s">
        <v>76</v>
      </c>
      <c r="AY98" s="274" t="s">
        <v>120</v>
      </c>
    </row>
    <row r="99" spans="1:51" s="13" customFormat="1" ht="12">
      <c r="A99" s="13"/>
      <c r="B99" s="229"/>
      <c r="C99" s="230"/>
      <c r="D99" s="218" t="s">
        <v>213</v>
      </c>
      <c r="E99" s="231" t="s">
        <v>19</v>
      </c>
      <c r="F99" s="232" t="s">
        <v>318</v>
      </c>
      <c r="G99" s="230"/>
      <c r="H99" s="233">
        <v>400.281</v>
      </c>
      <c r="I99" s="234"/>
      <c r="J99" s="230"/>
      <c r="K99" s="230"/>
      <c r="L99" s="235"/>
      <c r="M99" s="236"/>
      <c r="N99" s="237"/>
      <c r="O99" s="237"/>
      <c r="P99" s="237"/>
      <c r="Q99" s="237"/>
      <c r="R99" s="237"/>
      <c r="S99" s="237"/>
      <c r="T99" s="23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9" t="s">
        <v>213</v>
      </c>
      <c r="AU99" s="239" t="s">
        <v>86</v>
      </c>
      <c r="AV99" s="13" t="s">
        <v>86</v>
      </c>
      <c r="AW99" s="13" t="s">
        <v>37</v>
      </c>
      <c r="AX99" s="13" t="s">
        <v>84</v>
      </c>
      <c r="AY99" s="239" t="s">
        <v>120</v>
      </c>
    </row>
    <row r="100" spans="1:65" s="2" customFormat="1" ht="12">
      <c r="A100" s="39"/>
      <c r="B100" s="40"/>
      <c r="C100" s="205" t="s">
        <v>119</v>
      </c>
      <c r="D100" s="205" t="s">
        <v>123</v>
      </c>
      <c r="E100" s="206" t="s">
        <v>319</v>
      </c>
      <c r="F100" s="207" t="s">
        <v>320</v>
      </c>
      <c r="G100" s="208" t="s">
        <v>277</v>
      </c>
      <c r="H100" s="209">
        <v>571.831</v>
      </c>
      <c r="I100" s="210"/>
      <c r="J100" s="211">
        <f>ROUND(I100*H100,2)</f>
        <v>0</v>
      </c>
      <c r="K100" s="207" t="s">
        <v>211</v>
      </c>
      <c r="L100" s="45"/>
      <c r="M100" s="212" t="s">
        <v>19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140</v>
      </c>
      <c r="AT100" s="216" t="s">
        <v>123</v>
      </c>
      <c r="AU100" s="216" t="s">
        <v>86</v>
      </c>
      <c r="AY100" s="18" t="s">
        <v>120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84</v>
      </c>
      <c r="BK100" s="217">
        <f>ROUND(I100*H100,2)</f>
        <v>0</v>
      </c>
      <c r="BL100" s="18" t="s">
        <v>140</v>
      </c>
      <c r="BM100" s="216" t="s">
        <v>321</v>
      </c>
    </row>
    <row r="101" spans="1:51" s="13" customFormat="1" ht="12">
      <c r="A101" s="13"/>
      <c r="B101" s="229"/>
      <c r="C101" s="230"/>
      <c r="D101" s="218" t="s">
        <v>213</v>
      </c>
      <c r="E101" s="231" t="s">
        <v>19</v>
      </c>
      <c r="F101" s="232" t="s">
        <v>322</v>
      </c>
      <c r="G101" s="230"/>
      <c r="H101" s="233">
        <v>571.831</v>
      </c>
      <c r="I101" s="234"/>
      <c r="J101" s="230"/>
      <c r="K101" s="230"/>
      <c r="L101" s="235"/>
      <c r="M101" s="236"/>
      <c r="N101" s="237"/>
      <c r="O101" s="237"/>
      <c r="P101" s="237"/>
      <c r="Q101" s="237"/>
      <c r="R101" s="237"/>
      <c r="S101" s="237"/>
      <c r="T101" s="23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9" t="s">
        <v>213</v>
      </c>
      <c r="AU101" s="239" t="s">
        <v>86</v>
      </c>
      <c r="AV101" s="13" t="s">
        <v>86</v>
      </c>
      <c r="AW101" s="13" t="s">
        <v>37</v>
      </c>
      <c r="AX101" s="13" t="s">
        <v>84</v>
      </c>
      <c r="AY101" s="239" t="s">
        <v>120</v>
      </c>
    </row>
    <row r="102" spans="1:65" s="2" customFormat="1" ht="33" customHeight="1">
      <c r="A102" s="39"/>
      <c r="B102" s="40"/>
      <c r="C102" s="205" t="s">
        <v>235</v>
      </c>
      <c r="D102" s="205" t="s">
        <v>123</v>
      </c>
      <c r="E102" s="206" t="s">
        <v>275</v>
      </c>
      <c r="F102" s="207" t="s">
        <v>276</v>
      </c>
      <c r="G102" s="208" t="s">
        <v>277</v>
      </c>
      <c r="H102" s="209">
        <v>571.831</v>
      </c>
      <c r="I102" s="210"/>
      <c r="J102" s="211">
        <f>ROUND(I102*H102,2)</f>
        <v>0</v>
      </c>
      <c r="K102" s="207" t="s">
        <v>211</v>
      </c>
      <c r="L102" s="45"/>
      <c r="M102" s="212" t="s">
        <v>19</v>
      </c>
      <c r="N102" s="213" t="s">
        <v>47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140</v>
      </c>
      <c r="AT102" s="216" t="s">
        <v>123</v>
      </c>
      <c r="AU102" s="216" t="s">
        <v>86</v>
      </c>
      <c r="AY102" s="18" t="s">
        <v>120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84</v>
      </c>
      <c r="BK102" s="217">
        <f>ROUND(I102*H102,2)</f>
        <v>0</v>
      </c>
      <c r="BL102" s="18" t="s">
        <v>140</v>
      </c>
      <c r="BM102" s="216" t="s">
        <v>323</v>
      </c>
    </row>
    <row r="103" spans="1:51" s="13" customFormat="1" ht="12">
      <c r="A103" s="13"/>
      <c r="B103" s="229"/>
      <c r="C103" s="230"/>
      <c r="D103" s="218" t="s">
        <v>213</v>
      </c>
      <c r="E103" s="231" t="s">
        <v>19</v>
      </c>
      <c r="F103" s="232" t="s">
        <v>322</v>
      </c>
      <c r="G103" s="230"/>
      <c r="H103" s="233">
        <v>571.831</v>
      </c>
      <c r="I103" s="234"/>
      <c r="J103" s="230"/>
      <c r="K103" s="230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213</v>
      </c>
      <c r="AU103" s="239" t="s">
        <v>86</v>
      </c>
      <c r="AV103" s="13" t="s">
        <v>86</v>
      </c>
      <c r="AW103" s="13" t="s">
        <v>37</v>
      </c>
      <c r="AX103" s="13" t="s">
        <v>84</v>
      </c>
      <c r="AY103" s="239" t="s">
        <v>120</v>
      </c>
    </row>
    <row r="104" spans="1:65" s="2" customFormat="1" ht="44.25" customHeight="1">
      <c r="A104" s="39"/>
      <c r="B104" s="40"/>
      <c r="C104" s="205" t="s">
        <v>149</v>
      </c>
      <c r="D104" s="205" t="s">
        <v>123</v>
      </c>
      <c r="E104" s="206" t="s">
        <v>280</v>
      </c>
      <c r="F104" s="207" t="s">
        <v>281</v>
      </c>
      <c r="G104" s="208" t="s">
        <v>277</v>
      </c>
      <c r="H104" s="209">
        <v>6004.222</v>
      </c>
      <c r="I104" s="210"/>
      <c r="J104" s="211">
        <f>ROUND(I104*H104,2)</f>
        <v>0</v>
      </c>
      <c r="K104" s="207" t="s">
        <v>211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140</v>
      </c>
      <c r="AT104" s="216" t="s">
        <v>123</v>
      </c>
      <c r="AU104" s="216" t="s">
        <v>86</v>
      </c>
      <c r="AY104" s="18" t="s">
        <v>120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140</v>
      </c>
      <c r="BM104" s="216" t="s">
        <v>324</v>
      </c>
    </row>
    <row r="105" spans="1:51" s="15" customFormat="1" ht="12">
      <c r="A105" s="15"/>
      <c r="B105" s="265"/>
      <c r="C105" s="266"/>
      <c r="D105" s="218" t="s">
        <v>213</v>
      </c>
      <c r="E105" s="267" t="s">
        <v>19</v>
      </c>
      <c r="F105" s="268" t="s">
        <v>313</v>
      </c>
      <c r="G105" s="266"/>
      <c r="H105" s="267" t="s">
        <v>19</v>
      </c>
      <c r="I105" s="269"/>
      <c r="J105" s="266"/>
      <c r="K105" s="266"/>
      <c r="L105" s="270"/>
      <c r="M105" s="271"/>
      <c r="N105" s="272"/>
      <c r="O105" s="272"/>
      <c r="P105" s="272"/>
      <c r="Q105" s="272"/>
      <c r="R105" s="272"/>
      <c r="S105" s="272"/>
      <c r="T105" s="273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74" t="s">
        <v>213</v>
      </c>
      <c r="AU105" s="274" t="s">
        <v>86</v>
      </c>
      <c r="AV105" s="15" t="s">
        <v>84</v>
      </c>
      <c r="AW105" s="15" t="s">
        <v>37</v>
      </c>
      <c r="AX105" s="15" t="s">
        <v>76</v>
      </c>
      <c r="AY105" s="274" t="s">
        <v>120</v>
      </c>
    </row>
    <row r="106" spans="1:51" s="13" customFormat="1" ht="12">
      <c r="A106" s="13"/>
      <c r="B106" s="229"/>
      <c r="C106" s="230"/>
      <c r="D106" s="218" t="s">
        <v>213</v>
      </c>
      <c r="E106" s="231" t="s">
        <v>19</v>
      </c>
      <c r="F106" s="232" t="s">
        <v>325</v>
      </c>
      <c r="G106" s="230"/>
      <c r="H106" s="233">
        <v>2401.689</v>
      </c>
      <c r="I106" s="234"/>
      <c r="J106" s="230"/>
      <c r="K106" s="230"/>
      <c r="L106" s="235"/>
      <c r="M106" s="236"/>
      <c r="N106" s="237"/>
      <c r="O106" s="237"/>
      <c r="P106" s="237"/>
      <c r="Q106" s="237"/>
      <c r="R106" s="237"/>
      <c r="S106" s="237"/>
      <c r="T106" s="23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9" t="s">
        <v>213</v>
      </c>
      <c r="AU106" s="239" t="s">
        <v>86</v>
      </c>
      <c r="AV106" s="13" t="s">
        <v>86</v>
      </c>
      <c r="AW106" s="13" t="s">
        <v>37</v>
      </c>
      <c r="AX106" s="13" t="s">
        <v>76</v>
      </c>
      <c r="AY106" s="239" t="s">
        <v>120</v>
      </c>
    </row>
    <row r="107" spans="1:51" s="13" customFormat="1" ht="12">
      <c r="A107" s="13"/>
      <c r="B107" s="229"/>
      <c r="C107" s="230"/>
      <c r="D107" s="218" t="s">
        <v>213</v>
      </c>
      <c r="E107" s="231" t="s">
        <v>19</v>
      </c>
      <c r="F107" s="232" t="s">
        <v>326</v>
      </c>
      <c r="G107" s="230"/>
      <c r="H107" s="233">
        <v>3602.533</v>
      </c>
      <c r="I107" s="234"/>
      <c r="J107" s="230"/>
      <c r="K107" s="230"/>
      <c r="L107" s="235"/>
      <c r="M107" s="236"/>
      <c r="N107" s="237"/>
      <c r="O107" s="237"/>
      <c r="P107" s="237"/>
      <c r="Q107" s="237"/>
      <c r="R107" s="237"/>
      <c r="S107" s="237"/>
      <c r="T107" s="23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9" t="s">
        <v>213</v>
      </c>
      <c r="AU107" s="239" t="s">
        <v>86</v>
      </c>
      <c r="AV107" s="13" t="s">
        <v>86</v>
      </c>
      <c r="AW107" s="13" t="s">
        <v>37</v>
      </c>
      <c r="AX107" s="13" t="s">
        <v>76</v>
      </c>
      <c r="AY107" s="239" t="s">
        <v>120</v>
      </c>
    </row>
    <row r="108" spans="1:51" s="14" customFormat="1" ht="12">
      <c r="A108" s="14"/>
      <c r="B108" s="240"/>
      <c r="C108" s="241"/>
      <c r="D108" s="218" t="s">
        <v>213</v>
      </c>
      <c r="E108" s="242" t="s">
        <v>19</v>
      </c>
      <c r="F108" s="243" t="s">
        <v>224</v>
      </c>
      <c r="G108" s="241"/>
      <c r="H108" s="244">
        <v>6004.222</v>
      </c>
      <c r="I108" s="245"/>
      <c r="J108" s="241"/>
      <c r="K108" s="241"/>
      <c r="L108" s="246"/>
      <c r="M108" s="275"/>
      <c r="N108" s="276"/>
      <c r="O108" s="276"/>
      <c r="P108" s="276"/>
      <c r="Q108" s="276"/>
      <c r="R108" s="276"/>
      <c r="S108" s="276"/>
      <c r="T108" s="27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0" t="s">
        <v>213</v>
      </c>
      <c r="AU108" s="250" t="s">
        <v>86</v>
      </c>
      <c r="AV108" s="14" t="s">
        <v>140</v>
      </c>
      <c r="AW108" s="14" t="s">
        <v>37</v>
      </c>
      <c r="AX108" s="14" t="s">
        <v>84</v>
      </c>
      <c r="AY108" s="250" t="s">
        <v>120</v>
      </c>
    </row>
    <row r="109" spans="1:31" s="2" customFormat="1" ht="6.95" customHeight="1">
      <c r="A109" s="39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45"/>
      <c r="M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</sheetData>
  <sheetProtection password="B036" sheet="1" objects="1" scenarios="1" formatColumns="0" formatRows="0" autoFilter="0"/>
  <autoFilter ref="C82:K10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8" customWidth="1"/>
    <col min="2" max="2" width="1.7109375" style="278" customWidth="1"/>
    <col min="3" max="4" width="5.00390625" style="278" customWidth="1"/>
    <col min="5" max="5" width="11.7109375" style="278" customWidth="1"/>
    <col min="6" max="6" width="9.140625" style="278" customWidth="1"/>
    <col min="7" max="7" width="5.00390625" style="278" customWidth="1"/>
    <col min="8" max="8" width="77.8515625" style="278" customWidth="1"/>
    <col min="9" max="10" width="20.00390625" style="278" customWidth="1"/>
    <col min="11" max="11" width="1.7109375" style="278" customWidth="1"/>
  </cols>
  <sheetData>
    <row r="1" s="1" customFormat="1" ht="37.5" customHeight="1"/>
    <row r="2" spans="2:11" s="1" customFormat="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s="16" customFormat="1" ht="45" customHeight="1">
      <c r="B3" s="282"/>
      <c r="C3" s="283" t="s">
        <v>327</v>
      </c>
      <c r="D3" s="283"/>
      <c r="E3" s="283"/>
      <c r="F3" s="283"/>
      <c r="G3" s="283"/>
      <c r="H3" s="283"/>
      <c r="I3" s="283"/>
      <c r="J3" s="283"/>
      <c r="K3" s="284"/>
    </row>
    <row r="4" spans="2:11" s="1" customFormat="1" ht="25.5" customHeight="1">
      <c r="B4" s="285"/>
      <c r="C4" s="286" t="s">
        <v>328</v>
      </c>
      <c r="D4" s="286"/>
      <c r="E4" s="286"/>
      <c r="F4" s="286"/>
      <c r="G4" s="286"/>
      <c r="H4" s="286"/>
      <c r="I4" s="286"/>
      <c r="J4" s="286"/>
      <c r="K4" s="287"/>
    </row>
    <row r="5" spans="2:11" s="1" customFormat="1" ht="5.25" customHeight="1">
      <c r="B5" s="285"/>
      <c r="C5" s="288"/>
      <c r="D5" s="288"/>
      <c r="E5" s="288"/>
      <c r="F5" s="288"/>
      <c r="G5" s="288"/>
      <c r="H5" s="288"/>
      <c r="I5" s="288"/>
      <c r="J5" s="288"/>
      <c r="K5" s="287"/>
    </row>
    <row r="6" spans="2:11" s="1" customFormat="1" ht="15" customHeight="1">
      <c r="B6" s="285"/>
      <c r="C6" s="289" t="s">
        <v>329</v>
      </c>
      <c r="D6" s="289"/>
      <c r="E6" s="289"/>
      <c r="F6" s="289"/>
      <c r="G6" s="289"/>
      <c r="H6" s="289"/>
      <c r="I6" s="289"/>
      <c r="J6" s="289"/>
      <c r="K6" s="287"/>
    </row>
    <row r="7" spans="2:11" s="1" customFormat="1" ht="15" customHeight="1">
      <c r="B7" s="290"/>
      <c r="C7" s="289" t="s">
        <v>330</v>
      </c>
      <c r="D7" s="289"/>
      <c r="E7" s="289"/>
      <c r="F7" s="289"/>
      <c r="G7" s="289"/>
      <c r="H7" s="289"/>
      <c r="I7" s="289"/>
      <c r="J7" s="289"/>
      <c r="K7" s="287"/>
    </row>
    <row r="8" spans="2:11" s="1" customFormat="1" ht="12.75" customHeight="1">
      <c r="B8" s="290"/>
      <c r="C8" s="289"/>
      <c r="D8" s="289"/>
      <c r="E8" s="289"/>
      <c r="F8" s="289"/>
      <c r="G8" s="289"/>
      <c r="H8" s="289"/>
      <c r="I8" s="289"/>
      <c r="J8" s="289"/>
      <c r="K8" s="287"/>
    </row>
    <row r="9" spans="2:11" s="1" customFormat="1" ht="15" customHeight="1">
      <c r="B9" s="290"/>
      <c r="C9" s="289" t="s">
        <v>331</v>
      </c>
      <c r="D9" s="289"/>
      <c r="E9" s="289"/>
      <c r="F9" s="289"/>
      <c r="G9" s="289"/>
      <c r="H9" s="289"/>
      <c r="I9" s="289"/>
      <c r="J9" s="289"/>
      <c r="K9" s="287"/>
    </row>
    <row r="10" spans="2:11" s="1" customFormat="1" ht="15" customHeight="1">
      <c r="B10" s="290"/>
      <c r="C10" s="289"/>
      <c r="D10" s="289" t="s">
        <v>332</v>
      </c>
      <c r="E10" s="289"/>
      <c r="F10" s="289"/>
      <c r="G10" s="289"/>
      <c r="H10" s="289"/>
      <c r="I10" s="289"/>
      <c r="J10" s="289"/>
      <c r="K10" s="287"/>
    </row>
    <row r="11" spans="2:11" s="1" customFormat="1" ht="15" customHeight="1">
      <c r="B11" s="290"/>
      <c r="C11" s="291"/>
      <c r="D11" s="289" t="s">
        <v>333</v>
      </c>
      <c r="E11" s="289"/>
      <c r="F11" s="289"/>
      <c r="G11" s="289"/>
      <c r="H11" s="289"/>
      <c r="I11" s="289"/>
      <c r="J11" s="289"/>
      <c r="K11" s="287"/>
    </row>
    <row r="12" spans="2:11" s="1" customFormat="1" ht="15" customHeight="1">
      <c r="B12" s="290"/>
      <c r="C12" s="291"/>
      <c r="D12" s="289"/>
      <c r="E12" s="289"/>
      <c r="F12" s="289"/>
      <c r="G12" s="289"/>
      <c r="H12" s="289"/>
      <c r="I12" s="289"/>
      <c r="J12" s="289"/>
      <c r="K12" s="287"/>
    </row>
    <row r="13" spans="2:11" s="1" customFormat="1" ht="15" customHeight="1">
      <c r="B13" s="290"/>
      <c r="C13" s="291"/>
      <c r="D13" s="292" t="s">
        <v>334</v>
      </c>
      <c r="E13" s="289"/>
      <c r="F13" s="289"/>
      <c r="G13" s="289"/>
      <c r="H13" s="289"/>
      <c r="I13" s="289"/>
      <c r="J13" s="289"/>
      <c r="K13" s="287"/>
    </row>
    <row r="14" spans="2:11" s="1" customFormat="1" ht="12.75" customHeight="1">
      <c r="B14" s="290"/>
      <c r="C14" s="291"/>
      <c r="D14" s="291"/>
      <c r="E14" s="291"/>
      <c r="F14" s="291"/>
      <c r="G14" s="291"/>
      <c r="H14" s="291"/>
      <c r="I14" s="291"/>
      <c r="J14" s="291"/>
      <c r="K14" s="287"/>
    </row>
    <row r="15" spans="2:11" s="1" customFormat="1" ht="15" customHeight="1">
      <c r="B15" s="290"/>
      <c r="C15" s="291"/>
      <c r="D15" s="289" t="s">
        <v>335</v>
      </c>
      <c r="E15" s="289"/>
      <c r="F15" s="289"/>
      <c r="G15" s="289"/>
      <c r="H15" s="289"/>
      <c r="I15" s="289"/>
      <c r="J15" s="289"/>
      <c r="K15" s="287"/>
    </row>
    <row r="16" spans="2:11" s="1" customFormat="1" ht="15" customHeight="1">
      <c r="B16" s="290"/>
      <c r="C16" s="291"/>
      <c r="D16" s="289" t="s">
        <v>336</v>
      </c>
      <c r="E16" s="289"/>
      <c r="F16" s="289"/>
      <c r="G16" s="289"/>
      <c r="H16" s="289"/>
      <c r="I16" s="289"/>
      <c r="J16" s="289"/>
      <c r="K16" s="287"/>
    </row>
    <row r="17" spans="2:11" s="1" customFormat="1" ht="15" customHeight="1">
      <c r="B17" s="290"/>
      <c r="C17" s="291"/>
      <c r="D17" s="289" t="s">
        <v>337</v>
      </c>
      <c r="E17" s="289"/>
      <c r="F17" s="289"/>
      <c r="G17" s="289"/>
      <c r="H17" s="289"/>
      <c r="I17" s="289"/>
      <c r="J17" s="289"/>
      <c r="K17" s="287"/>
    </row>
    <row r="18" spans="2:11" s="1" customFormat="1" ht="15" customHeight="1">
      <c r="B18" s="290"/>
      <c r="C18" s="291"/>
      <c r="D18" s="291"/>
      <c r="E18" s="293" t="s">
        <v>83</v>
      </c>
      <c r="F18" s="289" t="s">
        <v>338</v>
      </c>
      <c r="G18" s="289"/>
      <c r="H18" s="289"/>
      <c r="I18" s="289"/>
      <c r="J18" s="289"/>
      <c r="K18" s="287"/>
    </row>
    <row r="19" spans="2:11" s="1" customFormat="1" ht="15" customHeight="1">
      <c r="B19" s="290"/>
      <c r="C19" s="291"/>
      <c r="D19" s="291"/>
      <c r="E19" s="293" t="s">
        <v>339</v>
      </c>
      <c r="F19" s="289" t="s">
        <v>340</v>
      </c>
      <c r="G19" s="289"/>
      <c r="H19" s="289"/>
      <c r="I19" s="289"/>
      <c r="J19" s="289"/>
      <c r="K19" s="287"/>
    </row>
    <row r="20" spans="2:11" s="1" customFormat="1" ht="15" customHeight="1">
      <c r="B20" s="290"/>
      <c r="C20" s="291"/>
      <c r="D20" s="291"/>
      <c r="E20" s="293" t="s">
        <v>341</v>
      </c>
      <c r="F20" s="289" t="s">
        <v>342</v>
      </c>
      <c r="G20" s="289"/>
      <c r="H20" s="289"/>
      <c r="I20" s="289"/>
      <c r="J20" s="289"/>
      <c r="K20" s="287"/>
    </row>
    <row r="21" spans="2:11" s="1" customFormat="1" ht="15" customHeight="1">
      <c r="B21" s="290"/>
      <c r="C21" s="291"/>
      <c r="D21" s="291"/>
      <c r="E21" s="293" t="s">
        <v>343</v>
      </c>
      <c r="F21" s="289" t="s">
        <v>82</v>
      </c>
      <c r="G21" s="289"/>
      <c r="H21" s="289"/>
      <c r="I21" s="289"/>
      <c r="J21" s="289"/>
      <c r="K21" s="287"/>
    </row>
    <row r="22" spans="2:11" s="1" customFormat="1" ht="15" customHeight="1">
      <c r="B22" s="290"/>
      <c r="C22" s="291"/>
      <c r="D22" s="291"/>
      <c r="E22" s="293" t="s">
        <v>344</v>
      </c>
      <c r="F22" s="289" t="s">
        <v>345</v>
      </c>
      <c r="G22" s="289"/>
      <c r="H22" s="289"/>
      <c r="I22" s="289"/>
      <c r="J22" s="289"/>
      <c r="K22" s="287"/>
    </row>
    <row r="23" spans="2:11" s="1" customFormat="1" ht="15" customHeight="1">
      <c r="B23" s="290"/>
      <c r="C23" s="291"/>
      <c r="D23" s="291"/>
      <c r="E23" s="293" t="s">
        <v>346</v>
      </c>
      <c r="F23" s="289" t="s">
        <v>347</v>
      </c>
      <c r="G23" s="289"/>
      <c r="H23" s="289"/>
      <c r="I23" s="289"/>
      <c r="J23" s="289"/>
      <c r="K23" s="287"/>
    </row>
    <row r="24" spans="2:11" s="1" customFormat="1" ht="12.75" customHeight="1">
      <c r="B24" s="290"/>
      <c r="C24" s="291"/>
      <c r="D24" s="291"/>
      <c r="E24" s="291"/>
      <c r="F24" s="291"/>
      <c r="G24" s="291"/>
      <c r="H24" s="291"/>
      <c r="I24" s="291"/>
      <c r="J24" s="291"/>
      <c r="K24" s="287"/>
    </row>
    <row r="25" spans="2:11" s="1" customFormat="1" ht="15" customHeight="1">
      <c r="B25" s="290"/>
      <c r="C25" s="289" t="s">
        <v>348</v>
      </c>
      <c r="D25" s="289"/>
      <c r="E25" s="289"/>
      <c r="F25" s="289"/>
      <c r="G25" s="289"/>
      <c r="H25" s="289"/>
      <c r="I25" s="289"/>
      <c r="J25" s="289"/>
      <c r="K25" s="287"/>
    </row>
    <row r="26" spans="2:11" s="1" customFormat="1" ht="15" customHeight="1">
      <c r="B26" s="290"/>
      <c r="C26" s="289" t="s">
        <v>349</v>
      </c>
      <c r="D26" s="289"/>
      <c r="E26" s="289"/>
      <c r="F26" s="289"/>
      <c r="G26" s="289"/>
      <c r="H26" s="289"/>
      <c r="I26" s="289"/>
      <c r="J26" s="289"/>
      <c r="K26" s="287"/>
    </row>
    <row r="27" spans="2:11" s="1" customFormat="1" ht="15" customHeight="1">
      <c r="B27" s="290"/>
      <c r="C27" s="289"/>
      <c r="D27" s="289" t="s">
        <v>350</v>
      </c>
      <c r="E27" s="289"/>
      <c r="F27" s="289"/>
      <c r="G27" s="289"/>
      <c r="H27" s="289"/>
      <c r="I27" s="289"/>
      <c r="J27" s="289"/>
      <c r="K27" s="287"/>
    </row>
    <row r="28" spans="2:11" s="1" customFormat="1" ht="15" customHeight="1">
      <c r="B28" s="290"/>
      <c r="C28" s="291"/>
      <c r="D28" s="289" t="s">
        <v>351</v>
      </c>
      <c r="E28" s="289"/>
      <c r="F28" s="289"/>
      <c r="G28" s="289"/>
      <c r="H28" s="289"/>
      <c r="I28" s="289"/>
      <c r="J28" s="289"/>
      <c r="K28" s="287"/>
    </row>
    <row r="29" spans="2:11" s="1" customFormat="1" ht="12.75" customHeight="1">
      <c r="B29" s="290"/>
      <c r="C29" s="291"/>
      <c r="D29" s="291"/>
      <c r="E29" s="291"/>
      <c r="F29" s="291"/>
      <c r="G29" s="291"/>
      <c r="H29" s="291"/>
      <c r="I29" s="291"/>
      <c r="J29" s="291"/>
      <c r="K29" s="287"/>
    </row>
    <row r="30" spans="2:11" s="1" customFormat="1" ht="15" customHeight="1">
      <c r="B30" s="290"/>
      <c r="C30" s="291"/>
      <c r="D30" s="289" t="s">
        <v>352</v>
      </c>
      <c r="E30" s="289"/>
      <c r="F30" s="289"/>
      <c r="G30" s="289"/>
      <c r="H30" s="289"/>
      <c r="I30" s="289"/>
      <c r="J30" s="289"/>
      <c r="K30" s="287"/>
    </row>
    <row r="31" spans="2:11" s="1" customFormat="1" ht="15" customHeight="1">
      <c r="B31" s="290"/>
      <c r="C31" s="291"/>
      <c r="D31" s="289" t="s">
        <v>353</v>
      </c>
      <c r="E31" s="289"/>
      <c r="F31" s="289"/>
      <c r="G31" s="289"/>
      <c r="H31" s="289"/>
      <c r="I31" s="289"/>
      <c r="J31" s="289"/>
      <c r="K31" s="287"/>
    </row>
    <row r="32" spans="2:11" s="1" customFormat="1" ht="12.75" customHeight="1">
      <c r="B32" s="290"/>
      <c r="C32" s="291"/>
      <c r="D32" s="291"/>
      <c r="E32" s="291"/>
      <c r="F32" s="291"/>
      <c r="G32" s="291"/>
      <c r="H32" s="291"/>
      <c r="I32" s="291"/>
      <c r="J32" s="291"/>
      <c r="K32" s="287"/>
    </row>
    <row r="33" spans="2:11" s="1" customFormat="1" ht="15" customHeight="1">
      <c r="B33" s="290"/>
      <c r="C33" s="291"/>
      <c r="D33" s="289" t="s">
        <v>354</v>
      </c>
      <c r="E33" s="289"/>
      <c r="F33" s="289"/>
      <c r="G33" s="289"/>
      <c r="H33" s="289"/>
      <c r="I33" s="289"/>
      <c r="J33" s="289"/>
      <c r="K33" s="287"/>
    </row>
    <row r="34" spans="2:11" s="1" customFormat="1" ht="15" customHeight="1">
      <c r="B34" s="290"/>
      <c r="C34" s="291"/>
      <c r="D34" s="289" t="s">
        <v>355</v>
      </c>
      <c r="E34" s="289"/>
      <c r="F34" s="289"/>
      <c r="G34" s="289"/>
      <c r="H34" s="289"/>
      <c r="I34" s="289"/>
      <c r="J34" s="289"/>
      <c r="K34" s="287"/>
    </row>
    <row r="35" spans="2:11" s="1" customFormat="1" ht="15" customHeight="1">
      <c r="B35" s="290"/>
      <c r="C35" s="291"/>
      <c r="D35" s="289" t="s">
        <v>356</v>
      </c>
      <c r="E35" s="289"/>
      <c r="F35" s="289"/>
      <c r="G35" s="289"/>
      <c r="H35" s="289"/>
      <c r="I35" s="289"/>
      <c r="J35" s="289"/>
      <c r="K35" s="287"/>
    </row>
    <row r="36" spans="2:11" s="1" customFormat="1" ht="15" customHeight="1">
      <c r="B36" s="290"/>
      <c r="C36" s="291"/>
      <c r="D36" s="289"/>
      <c r="E36" s="292" t="s">
        <v>105</v>
      </c>
      <c r="F36" s="289"/>
      <c r="G36" s="289" t="s">
        <v>357</v>
      </c>
      <c r="H36" s="289"/>
      <c r="I36" s="289"/>
      <c r="J36" s="289"/>
      <c r="K36" s="287"/>
    </row>
    <row r="37" spans="2:11" s="1" customFormat="1" ht="30.75" customHeight="1">
      <c r="B37" s="290"/>
      <c r="C37" s="291"/>
      <c r="D37" s="289"/>
      <c r="E37" s="292" t="s">
        <v>358</v>
      </c>
      <c r="F37" s="289"/>
      <c r="G37" s="289" t="s">
        <v>359</v>
      </c>
      <c r="H37" s="289"/>
      <c r="I37" s="289"/>
      <c r="J37" s="289"/>
      <c r="K37" s="287"/>
    </row>
    <row r="38" spans="2:11" s="1" customFormat="1" ht="15" customHeight="1">
      <c r="B38" s="290"/>
      <c r="C38" s="291"/>
      <c r="D38" s="289"/>
      <c r="E38" s="292" t="s">
        <v>57</v>
      </c>
      <c r="F38" s="289"/>
      <c r="G38" s="289" t="s">
        <v>360</v>
      </c>
      <c r="H38" s="289"/>
      <c r="I38" s="289"/>
      <c r="J38" s="289"/>
      <c r="K38" s="287"/>
    </row>
    <row r="39" spans="2:11" s="1" customFormat="1" ht="15" customHeight="1">
      <c r="B39" s="290"/>
      <c r="C39" s="291"/>
      <c r="D39" s="289"/>
      <c r="E39" s="292" t="s">
        <v>58</v>
      </c>
      <c r="F39" s="289"/>
      <c r="G39" s="289" t="s">
        <v>361</v>
      </c>
      <c r="H39" s="289"/>
      <c r="I39" s="289"/>
      <c r="J39" s="289"/>
      <c r="K39" s="287"/>
    </row>
    <row r="40" spans="2:11" s="1" customFormat="1" ht="15" customHeight="1">
      <c r="B40" s="290"/>
      <c r="C40" s="291"/>
      <c r="D40" s="289"/>
      <c r="E40" s="292" t="s">
        <v>106</v>
      </c>
      <c r="F40" s="289"/>
      <c r="G40" s="289" t="s">
        <v>362</v>
      </c>
      <c r="H40" s="289"/>
      <c r="I40" s="289"/>
      <c r="J40" s="289"/>
      <c r="K40" s="287"/>
    </row>
    <row r="41" spans="2:11" s="1" customFormat="1" ht="15" customHeight="1">
      <c r="B41" s="290"/>
      <c r="C41" s="291"/>
      <c r="D41" s="289"/>
      <c r="E41" s="292" t="s">
        <v>107</v>
      </c>
      <c r="F41" s="289"/>
      <c r="G41" s="289" t="s">
        <v>363</v>
      </c>
      <c r="H41" s="289"/>
      <c r="I41" s="289"/>
      <c r="J41" s="289"/>
      <c r="K41" s="287"/>
    </row>
    <row r="42" spans="2:11" s="1" customFormat="1" ht="15" customHeight="1">
      <c r="B42" s="290"/>
      <c r="C42" s="291"/>
      <c r="D42" s="289"/>
      <c r="E42" s="292" t="s">
        <v>364</v>
      </c>
      <c r="F42" s="289"/>
      <c r="G42" s="289" t="s">
        <v>365</v>
      </c>
      <c r="H42" s="289"/>
      <c r="I42" s="289"/>
      <c r="J42" s="289"/>
      <c r="K42" s="287"/>
    </row>
    <row r="43" spans="2:11" s="1" customFormat="1" ht="15" customHeight="1">
      <c r="B43" s="290"/>
      <c r="C43" s="291"/>
      <c r="D43" s="289"/>
      <c r="E43" s="292"/>
      <c r="F43" s="289"/>
      <c r="G43" s="289" t="s">
        <v>366</v>
      </c>
      <c r="H43" s="289"/>
      <c r="I43" s="289"/>
      <c r="J43" s="289"/>
      <c r="K43" s="287"/>
    </row>
    <row r="44" spans="2:11" s="1" customFormat="1" ht="15" customHeight="1">
      <c r="B44" s="290"/>
      <c r="C44" s="291"/>
      <c r="D44" s="289"/>
      <c r="E44" s="292" t="s">
        <v>367</v>
      </c>
      <c r="F44" s="289"/>
      <c r="G44" s="289" t="s">
        <v>368</v>
      </c>
      <c r="H44" s="289"/>
      <c r="I44" s="289"/>
      <c r="J44" s="289"/>
      <c r="K44" s="287"/>
    </row>
    <row r="45" spans="2:11" s="1" customFormat="1" ht="15" customHeight="1">
      <c r="B45" s="290"/>
      <c r="C45" s="291"/>
      <c r="D45" s="289"/>
      <c r="E45" s="292" t="s">
        <v>109</v>
      </c>
      <c r="F45" s="289"/>
      <c r="G45" s="289" t="s">
        <v>369</v>
      </c>
      <c r="H45" s="289"/>
      <c r="I45" s="289"/>
      <c r="J45" s="289"/>
      <c r="K45" s="287"/>
    </row>
    <row r="46" spans="2:11" s="1" customFormat="1" ht="12.75" customHeight="1">
      <c r="B46" s="290"/>
      <c r="C46" s="291"/>
      <c r="D46" s="289"/>
      <c r="E46" s="289"/>
      <c r="F46" s="289"/>
      <c r="G46" s="289"/>
      <c r="H46" s="289"/>
      <c r="I46" s="289"/>
      <c r="J46" s="289"/>
      <c r="K46" s="287"/>
    </row>
    <row r="47" spans="2:11" s="1" customFormat="1" ht="15" customHeight="1">
      <c r="B47" s="290"/>
      <c r="C47" s="291"/>
      <c r="D47" s="289" t="s">
        <v>370</v>
      </c>
      <c r="E47" s="289"/>
      <c r="F47" s="289"/>
      <c r="G47" s="289"/>
      <c r="H47" s="289"/>
      <c r="I47" s="289"/>
      <c r="J47" s="289"/>
      <c r="K47" s="287"/>
    </row>
    <row r="48" spans="2:11" s="1" customFormat="1" ht="15" customHeight="1">
      <c r="B48" s="290"/>
      <c r="C48" s="291"/>
      <c r="D48" s="291"/>
      <c r="E48" s="289" t="s">
        <v>371</v>
      </c>
      <c r="F48" s="289"/>
      <c r="G48" s="289"/>
      <c r="H48" s="289"/>
      <c r="I48" s="289"/>
      <c r="J48" s="289"/>
      <c r="K48" s="287"/>
    </row>
    <row r="49" spans="2:11" s="1" customFormat="1" ht="15" customHeight="1">
      <c r="B49" s="290"/>
      <c r="C49" s="291"/>
      <c r="D49" s="291"/>
      <c r="E49" s="289" t="s">
        <v>372</v>
      </c>
      <c r="F49" s="289"/>
      <c r="G49" s="289"/>
      <c r="H49" s="289"/>
      <c r="I49" s="289"/>
      <c r="J49" s="289"/>
      <c r="K49" s="287"/>
    </row>
    <row r="50" spans="2:11" s="1" customFormat="1" ht="15" customHeight="1">
      <c r="B50" s="290"/>
      <c r="C50" s="291"/>
      <c r="D50" s="291"/>
      <c r="E50" s="289" t="s">
        <v>373</v>
      </c>
      <c r="F50" s="289"/>
      <c r="G50" s="289"/>
      <c r="H50" s="289"/>
      <c r="I50" s="289"/>
      <c r="J50" s="289"/>
      <c r="K50" s="287"/>
    </row>
    <row r="51" spans="2:11" s="1" customFormat="1" ht="15" customHeight="1">
      <c r="B51" s="290"/>
      <c r="C51" s="291"/>
      <c r="D51" s="289" t="s">
        <v>374</v>
      </c>
      <c r="E51" s="289"/>
      <c r="F51" s="289"/>
      <c r="G51" s="289"/>
      <c r="H51" s="289"/>
      <c r="I51" s="289"/>
      <c r="J51" s="289"/>
      <c r="K51" s="287"/>
    </row>
    <row r="52" spans="2:11" s="1" customFormat="1" ht="25.5" customHeight="1">
      <c r="B52" s="285"/>
      <c r="C52" s="286" t="s">
        <v>375</v>
      </c>
      <c r="D52" s="286"/>
      <c r="E52" s="286"/>
      <c r="F52" s="286"/>
      <c r="G52" s="286"/>
      <c r="H52" s="286"/>
      <c r="I52" s="286"/>
      <c r="J52" s="286"/>
      <c r="K52" s="287"/>
    </row>
    <row r="53" spans="2:11" s="1" customFormat="1" ht="5.25" customHeight="1">
      <c r="B53" s="285"/>
      <c r="C53" s="288"/>
      <c r="D53" s="288"/>
      <c r="E53" s="288"/>
      <c r="F53" s="288"/>
      <c r="G53" s="288"/>
      <c r="H53" s="288"/>
      <c r="I53" s="288"/>
      <c r="J53" s="288"/>
      <c r="K53" s="287"/>
    </row>
    <row r="54" spans="2:11" s="1" customFormat="1" ht="15" customHeight="1">
      <c r="B54" s="285"/>
      <c r="C54" s="289" t="s">
        <v>376</v>
      </c>
      <c r="D54" s="289"/>
      <c r="E54" s="289"/>
      <c r="F54" s="289"/>
      <c r="G54" s="289"/>
      <c r="H54" s="289"/>
      <c r="I54" s="289"/>
      <c r="J54" s="289"/>
      <c r="K54" s="287"/>
    </row>
    <row r="55" spans="2:11" s="1" customFormat="1" ht="15" customHeight="1">
      <c r="B55" s="285"/>
      <c r="C55" s="289" t="s">
        <v>377</v>
      </c>
      <c r="D55" s="289"/>
      <c r="E55" s="289"/>
      <c r="F55" s="289"/>
      <c r="G55" s="289"/>
      <c r="H55" s="289"/>
      <c r="I55" s="289"/>
      <c r="J55" s="289"/>
      <c r="K55" s="287"/>
    </row>
    <row r="56" spans="2:11" s="1" customFormat="1" ht="12.75" customHeight="1">
      <c r="B56" s="285"/>
      <c r="C56" s="289"/>
      <c r="D56" s="289"/>
      <c r="E56" s="289"/>
      <c r="F56" s="289"/>
      <c r="G56" s="289"/>
      <c r="H56" s="289"/>
      <c r="I56" s="289"/>
      <c r="J56" s="289"/>
      <c r="K56" s="287"/>
    </row>
    <row r="57" spans="2:11" s="1" customFormat="1" ht="15" customHeight="1">
      <c r="B57" s="285"/>
      <c r="C57" s="289" t="s">
        <v>378</v>
      </c>
      <c r="D57" s="289"/>
      <c r="E57" s="289"/>
      <c r="F57" s="289"/>
      <c r="G57" s="289"/>
      <c r="H57" s="289"/>
      <c r="I57" s="289"/>
      <c r="J57" s="289"/>
      <c r="K57" s="287"/>
    </row>
    <row r="58" spans="2:11" s="1" customFormat="1" ht="15" customHeight="1">
      <c r="B58" s="285"/>
      <c r="C58" s="291"/>
      <c r="D58" s="289" t="s">
        <v>379</v>
      </c>
      <c r="E58" s="289"/>
      <c r="F58" s="289"/>
      <c r="G58" s="289"/>
      <c r="H58" s="289"/>
      <c r="I58" s="289"/>
      <c r="J58" s="289"/>
      <c r="K58" s="287"/>
    </row>
    <row r="59" spans="2:11" s="1" customFormat="1" ht="15" customHeight="1">
      <c r="B59" s="285"/>
      <c r="C59" s="291"/>
      <c r="D59" s="289" t="s">
        <v>380</v>
      </c>
      <c r="E59" s="289"/>
      <c r="F59" s="289"/>
      <c r="G59" s="289"/>
      <c r="H59" s="289"/>
      <c r="I59" s="289"/>
      <c r="J59" s="289"/>
      <c r="K59" s="287"/>
    </row>
    <row r="60" spans="2:11" s="1" customFormat="1" ht="15" customHeight="1">
      <c r="B60" s="285"/>
      <c r="C60" s="291"/>
      <c r="D60" s="289" t="s">
        <v>381</v>
      </c>
      <c r="E60" s="289"/>
      <c r="F60" s="289"/>
      <c r="G60" s="289"/>
      <c r="H60" s="289"/>
      <c r="I60" s="289"/>
      <c r="J60" s="289"/>
      <c r="K60" s="287"/>
    </row>
    <row r="61" spans="2:11" s="1" customFormat="1" ht="15" customHeight="1">
      <c r="B61" s="285"/>
      <c r="C61" s="291"/>
      <c r="D61" s="289" t="s">
        <v>382</v>
      </c>
      <c r="E61" s="289"/>
      <c r="F61" s="289"/>
      <c r="G61" s="289"/>
      <c r="H61" s="289"/>
      <c r="I61" s="289"/>
      <c r="J61" s="289"/>
      <c r="K61" s="287"/>
    </row>
    <row r="62" spans="2:11" s="1" customFormat="1" ht="15" customHeight="1">
      <c r="B62" s="285"/>
      <c r="C62" s="291"/>
      <c r="D62" s="294" t="s">
        <v>383</v>
      </c>
      <c r="E62" s="294"/>
      <c r="F62" s="294"/>
      <c r="G62" s="294"/>
      <c r="H62" s="294"/>
      <c r="I62" s="294"/>
      <c r="J62" s="294"/>
      <c r="K62" s="287"/>
    </row>
    <row r="63" spans="2:11" s="1" customFormat="1" ht="15" customHeight="1">
      <c r="B63" s="285"/>
      <c r="C63" s="291"/>
      <c r="D63" s="289" t="s">
        <v>384</v>
      </c>
      <c r="E63" s="289"/>
      <c r="F63" s="289"/>
      <c r="G63" s="289"/>
      <c r="H63" s="289"/>
      <c r="I63" s="289"/>
      <c r="J63" s="289"/>
      <c r="K63" s="287"/>
    </row>
    <row r="64" spans="2:11" s="1" customFormat="1" ht="12.75" customHeight="1">
      <c r="B64" s="285"/>
      <c r="C64" s="291"/>
      <c r="D64" s="291"/>
      <c r="E64" s="295"/>
      <c r="F64" s="291"/>
      <c r="G64" s="291"/>
      <c r="H64" s="291"/>
      <c r="I64" s="291"/>
      <c r="J64" s="291"/>
      <c r="K64" s="287"/>
    </row>
    <row r="65" spans="2:11" s="1" customFormat="1" ht="15" customHeight="1">
      <c r="B65" s="285"/>
      <c r="C65" s="291"/>
      <c r="D65" s="289" t="s">
        <v>385</v>
      </c>
      <c r="E65" s="289"/>
      <c r="F65" s="289"/>
      <c r="G65" s="289"/>
      <c r="H65" s="289"/>
      <c r="I65" s="289"/>
      <c r="J65" s="289"/>
      <c r="K65" s="287"/>
    </row>
    <row r="66" spans="2:11" s="1" customFormat="1" ht="15" customHeight="1">
      <c r="B66" s="285"/>
      <c r="C66" s="291"/>
      <c r="D66" s="294" t="s">
        <v>386</v>
      </c>
      <c r="E66" s="294"/>
      <c r="F66" s="294"/>
      <c r="G66" s="294"/>
      <c r="H66" s="294"/>
      <c r="I66" s="294"/>
      <c r="J66" s="294"/>
      <c r="K66" s="287"/>
    </row>
    <row r="67" spans="2:11" s="1" customFormat="1" ht="15" customHeight="1">
      <c r="B67" s="285"/>
      <c r="C67" s="291"/>
      <c r="D67" s="289" t="s">
        <v>387</v>
      </c>
      <c r="E67" s="289"/>
      <c r="F67" s="289"/>
      <c r="G67" s="289"/>
      <c r="H67" s="289"/>
      <c r="I67" s="289"/>
      <c r="J67" s="289"/>
      <c r="K67" s="287"/>
    </row>
    <row r="68" spans="2:11" s="1" customFormat="1" ht="15" customHeight="1">
      <c r="B68" s="285"/>
      <c r="C68" s="291"/>
      <c r="D68" s="289" t="s">
        <v>388</v>
      </c>
      <c r="E68" s="289"/>
      <c r="F68" s="289"/>
      <c r="G68" s="289"/>
      <c r="H68" s="289"/>
      <c r="I68" s="289"/>
      <c r="J68" s="289"/>
      <c r="K68" s="287"/>
    </row>
    <row r="69" spans="2:11" s="1" customFormat="1" ht="15" customHeight="1">
      <c r="B69" s="285"/>
      <c r="C69" s="291"/>
      <c r="D69" s="289" t="s">
        <v>389</v>
      </c>
      <c r="E69" s="289"/>
      <c r="F69" s="289"/>
      <c r="G69" s="289"/>
      <c r="H69" s="289"/>
      <c r="I69" s="289"/>
      <c r="J69" s="289"/>
      <c r="K69" s="287"/>
    </row>
    <row r="70" spans="2:11" s="1" customFormat="1" ht="15" customHeight="1">
      <c r="B70" s="285"/>
      <c r="C70" s="291"/>
      <c r="D70" s="289" t="s">
        <v>390</v>
      </c>
      <c r="E70" s="289"/>
      <c r="F70" s="289"/>
      <c r="G70" s="289"/>
      <c r="H70" s="289"/>
      <c r="I70" s="289"/>
      <c r="J70" s="289"/>
      <c r="K70" s="287"/>
    </row>
    <row r="71" spans="2:11" s="1" customFormat="1" ht="12.75" customHeight="1">
      <c r="B71" s="296"/>
      <c r="C71" s="297"/>
      <c r="D71" s="297"/>
      <c r="E71" s="297"/>
      <c r="F71" s="297"/>
      <c r="G71" s="297"/>
      <c r="H71" s="297"/>
      <c r="I71" s="297"/>
      <c r="J71" s="297"/>
      <c r="K71" s="298"/>
    </row>
    <row r="72" spans="2:11" s="1" customFormat="1" ht="18.75" customHeight="1">
      <c r="B72" s="299"/>
      <c r="C72" s="299"/>
      <c r="D72" s="299"/>
      <c r="E72" s="299"/>
      <c r="F72" s="299"/>
      <c r="G72" s="299"/>
      <c r="H72" s="299"/>
      <c r="I72" s="299"/>
      <c r="J72" s="299"/>
      <c r="K72" s="300"/>
    </row>
    <row r="73" spans="2:11" s="1" customFormat="1" ht="18.75" customHeight="1">
      <c r="B73" s="300"/>
      <c r="C73" s="300"/>
      <c r="D73" s="300"/>
      <c r="E73" s="300"/>
      <c r="F73" s="300"/>
      <c r="G73" s="300"/>
      <c r="H73" s="300"/>
      <c r="I73" s="300"/>
      <c r="J73" s="300"/>
      <c r="K73" s="300"/>
    </row>
    <row r="74" spans="2:11" s="1" customFormat="1" ht="7.5" customHeight="1">
      <c r="B74" s="301"/>
      <c r="C74" s="302"/>
      <c r="D74" s="302"/>
      <c r="E74" s="302"/>
      <c r="F74" s="302"/>
      <c r="G74" s="302"/>
      <c r="H74" s="302"/>
      <c r="I74" s="302"/>
      <c r="J74" s="302"/>
      <c r="K74" s="303"/>
    </row>
    <row r="75" spans="2:11" s="1" customFormat="1" ht="45" customHeight="1">
      <c r="B75" s="304"/>
      <c r="C75" s="305" t="s">
        <v>391</v>
      </c>
      <c r="D75" s="305"/>
      <c r="E75" s="305"/>
      <c r="F75" s="305"/>
      <c r="G75" s="305"/>
      <c r="H75" s="305"/>
      <c r="I75" s="305"/>
      <c r="J75" s="305"/>
      <c r="K75" s="306"/>
    </row>
    <row r="76" spans="2:11" s="1" customFormat="1" ht="17.25" customHeight="1">
      <c r="B76" s="304"/>
      <c r="C76" s="307" t="s">
        <v>392</v>
      </c>
      <c r="D76" s="307"/>
      <c r="E76" s="307"/>
      <c r="F76" s="307" t="s">
        <v>393</v>
      </c>
      <c r="G76" s="308"/>
      <c r="H76" s="307" t="s">
        <v>58</v>
      </c>
      <c r="I76" s="307" t="s">
        <v>61</v>
      </c>
      <c r="J76" s="307" t="s">
        <v>394</v>
      </c>
      <c r="K76" s="306"/>
    </row>
    <row r="77" spans="2:11" s="1" customFormat="1" ht="17.25" customHeight="1">
      <c r="B77" s="304"/>
      <c r="C77" s="309" t="s">
        <v>395</v>
      </c>
      <c r="D77" s="309"/>
      <c r="E77" s="309"/>
      <c r="F77" s="310" t="s">
        <v>396</v>
      </c>
      <c r="G77" s="311"/>
      <c r="H77" s="309"/>
      <c r="I77" s="309"/>
      <c r="J77" s="309" t="s">
        <v>397</v>
      </c>
      <c r="K77" s="306"/>
    </row>
    <row r="78" spans="2:11" s="1" customFormat="1" ht="5.25" customHeight="1">
      <c r="B78" s="304"/>
      <c r="C78" s="312"/>
      <c r="D78" s="312"/>
      <c r="E78" s="312"/>
      <c r="F78" s="312"/>
      <c r="G78" s="313"/>
      <c r="H78" s="312"/>
      <c r="I78" s="312"/>
      <c r="J78" s="312"/>
      <c r="K78" s="306"/>
    </row>
    <row r="79" spans="2:11" s="1" customFormat="1" ht="15" customHeight="1">
      <c r="B79" s="304"/>
      <c r="C79" s="292" t="s">
        <v>57</v>
      </c>
      <c r="D79" s="314"/>
      <c r="E79" s="314"/>
      <c r="F79" s="315" t="s">
        <v>398</v>
      </c>
      <c r="G79" s="316"/>
      <c r="H79" s="292" t="s">
        <v>399</v>
      </c>
      <c r="I79" s="292" t="s">
        <v>400</v>
      </c>
      <c r="J79" s="292">
        <v>20</v>
      </c>
      <c r="K79" s="306"/>
    </row>
    <row r="80" spans="2:11" s="1" customFormat="1" ht="15" customHeight="1">
      <c r="B80" s="304"/>
      <c r="C80" s="292" t="s">
        <v>401</v>
      </c>
      <c r="D80" s="292"/>
      <c r="E80" s="292"/>
      <c r="F80" s="315" t="s">
        <v>398</v>
      </c>
      <c r="G80" s="316"/>
      <c r="H80" s="292" t="s">
        <v>402</v>
      </c>
      <c r="I80" s="292" t="s">
        <v>400</v>
      </c>
      <c r="J80" s="292">
        <v>120</v>
      </c>
      <c r="K80" s="306"/>
    </row>
    <row r="81" spans="2:11" s="1" customFormat="1" ht="15" customHeight="1">
      <c r="B81" s="317"/>
      <c r="C81" s="292" t="s">
        <v>403</v>
      </c>
      <c r="D81" s="292"/>
      <c r="E81" s="292"/>
      <c r="F81" s="315" t="s">
        <v>404</v>
      </c>
      <c r="G81" s="316"/>
      <c r="H81" s="292" t="s">
        <v>405</v>
      </c>
      <c r="I81" s="292" t="s">
        <v>400</v>
      </c>
      <c r="J81" s="292">
        <v>50</v>
      </c>
      <c r="K81" s="306"/>
    </row>
    <row r="82" spans="2:11" s="1" customFormat="1" ht="15" customHeight="1">
      <c r="B82" s="317"/>
      <c r="C82" s="292" t="s">
        <v>406</v>
      </c>
      <c r="D82" s="292"/>
      <c r="E82" s="292"/>
      <c r="F82" s="315" t="s">
        <v>398</v>
      </c>
      <c r="G82" s="316"/>
      <c r="H82" s="292" t="s">
        <v>407</v>
      </c>
      <c r="I82" s="292" t="s">
        <v>408</v>
      </c>
      <c r="J82" s="292"/>
      <c r="K82" s="306"/>
    </row>
    <row r="83" spans="2:11" s="1" customFormat="1" ht="15" customHeight="1">
      <c r="B83" s="317"/>
      <c r="C83" s="318" t="s">
        <v>409</v>
      </c>
      <c r="D83" s="318"/>
      <c r="E83" s="318"/>
      <c r="F83" s="319" t="s">
        <v>404</v>
      </c>
      <c r="G83" s="318"/>
      <c r="H83" s="318" t="s">
        <v>410</v>
      </c>
      <c r="I83" s="318" t="s">
        <v>400</v>
      </c>
      <c r="J83" s="318">
        <v>15</v>
      </c>
      <c r="K83" s="306"/>
    </row>
    <row r="84" spans="2:11" s="1" customFormat="1" ht="15" customHeight="1">
      <c r="B84" s="317"/>
      <c r="C84" s="318" t="s">
        <v>411</v>
      </c>
      <c r="D84" s="318"/>
      <c r="E84" s="318"/>
      <c r="F84" s="319" t="s">
        <v>404</v>
      </c>
      <c r="G84" s="318"/>
      <c r="H84" s="318" t="s">
        <v>412</v>
      </c>
      <c r="I84" s="318" t="s">
        <v>400</v>
      </c>
      <c r="J84" s="318">
        <v>15</v>
      </c>
      <c r="K84" s="306"/>
    </row>
    <row r="85" spans="2:11" s="1" customFormat="1" ht="15" customHeight="1">
      <c r="B85" s="317"/>
      <c r="C85" s="318" t="s">
        <v>413</v>
      </c>
      <c r="D85" s="318"/>
      <c r="E85" s="318"/>
      <c r="F85" s="319" t="s">
        <v>404</v>
      </c>
      <c r="G85" s="318"/>
      <c r="H85" s="318" t="s">
        <v>414</v>
      </c>
      <c r="I85" s="318" t="s">
        <v>400</v>
      </c>
      <c r="J85" s="318">
        <v>20</v>
      </c>
      <c r="K85" s="306"/>
    </row>
    <row r="86" spans="2:11" s="1" customFormat="1" ht="15" customHeight="1">
      <c r="B86" s="317"/>
      <c r="C86" s="318" t="s">
        <v>415</v>
      </c>
      <c r="D86" s="318"/>
      <c r="E86" s="318"/>
      <c r="F86" s="319" t="s">
        <v>404</v>
      </c>
      <c r="G86" s="318"/>
      <c r="H86" s="318" t="s">
        <v>416</v>
      </c>
      <c r="I86" s="318" t="s">
        <v>400</v>
      </c>
      <c r="J86" s="318">
        <v>20</v>
      </c>
      <c r="K86" s="306"/>
    </row>
    <row r="87" spans="2:11" s="1" customFormat="1" ht="15" customHeight="1">
      <c r="B87" s="317"/>
      <c r="C87" s="292" t="s">
        <v>417</v>
      </c>
      <c r="D87" s="292"/>
      <c r="E87" s="292"/>
      <c r="F87" s="315" t="s">
        <v>404</v>
      </c>
      <c r="G87" s="316"/>
      <c r="H87" s="292" t="s">
        <v>418</v>
      </c>
      <c r="I87" s="292" t="s">
        <v>400</v>
      </c>
      <c r="J87" s="292">
        <v>50</v>
      </c>
      <c r="K87" s="306"/>
    </row>
    <row r="88" spans="2:11" s="1" customFormat="1" ht="15" customHeight="1">
      <c r="B88" s="317"/>
      <c r="C88" s="292" t="s">
        <v>419</v>
      </c>
      <c r="D88" s="292"/>
      <c r="E88" s="292"/>
      <c r="F88" s="315" t="s">
        <v>404</v>
      </c>
      <c r="G88" s="316"/>
      <c r="H88" s="292" t="s">
        <v>420</v>
      </c>
      <c r="I88" s="292" t="s">
        <v>400</v>
      </c>
      <c r="J88" s="292">
        <v>20</v>
      </c>
      <c r="K88" s="306"/>
    </row>
    <row r="89" spans="2:11" s="1" customFormat="1" ht="15" customHeight="1">
      <c r="B89" s="317"/>
      <c r="C89" s="292" t="s">
        <v>421</v>
      </c>
      <c r="D89" s="292"/>
      <c r="E89" s="292"/>
      <c r="F89" s="315" t="s">
        <v>404</v>
      </c>
      <c r="G89" s="316"/>
      <c r="H89" s="292" t="s">
        <v>422</v>
      </c>
      <c r="I89" s="292" t="s">
        <v>400</v>
      </c>
      <c r="J89" s="292">
        <v>20</v>
      </c>
      <c r="K89" s="306"/>
    </row>
    <row r="90" spans="2:11" s="1" customFormat="1" ht="15" customHeight="1">
      <c r="B90" s="317"/>
      <c r="C90" s="292" t="s">
        <v>423</v>
      </c>
      <c r="D90" s="292"/>
      <c r="E90" s="292"/>
      <c r="F90" s="315" t="s">
        <v>404</v>
      </c>
      <c r="G90" s="316"/>
      <c r="H90" s="292" t="s">
        <v>424</v>
      </c>
      <c r="I90" s="292" t="s">
        <v>400</v>
      </c>
      <c r="J90" s="292">
        <v>50</v>
      </c>
      <c r="K90" s="306"/>
    </row>
    <row r="91" spans="2:11" s="1" customFormat="1" ht="15" customHeight="1">
      <c r="B91" s="317"/>
      <c r="C91" s="292" t="s">
        <v>425</v>
      </c>
      <c r="D91" s="292"/>
      <c r="E91" s="292"/>
      <c r="F91" s="315" t="s">
        <v>404</v>
      </c>
      <c r="G91" s="316"/>
      <c r="H91" s="292" t="s">
        <v>425</v>
      </c>
      <c r="I91" s="292" t="s">
        <v>400</v>
      </c>
      <c r="J91" s="292">
        <v>50</v>
      </c>
      <c r="K91" s="306"/>
    </row>
    <row r="92" spans="2:11" s="1" customFormat="1" ht="15" customHeight="1">
      <c r="B92" s="317"/>
      <c r="C92" s="292" t="s">
        <v>426</v>
      </c>
      <c r="D92" s="292"/>
      <c r="E92" s="292"/>
      <c r="F92" s="315" t="s">
        <v>404</v>
      </c>
      <c r="G92" s="316"/>
      <c r="H92" s="292" t="s">
        <v>427</v>
      </c>
      <c r="I92" s="292" t="s">
        <v>400</v>
      </c>
      <c r="J92" s="292">
        <v>255</v>
      </c>
      <c r="K92" s="306"/>
    </row>
    <row r="93" spans="2:11" s="1" customFormat="1" ht="15" customHeight="1">
      <c r="B93" s="317"/>
      <c r="C93" s="292" t="s">
        <v>428</v>
      </c>
      <c r="D93" s="292"/>
      <c r="E93" s="292"/>
      <c r="F93" s="315" t="s">
        <v>398</v>
      </c>
      <c r="G93" s="316"/>
      <c r="H93" s="292" t="s">
        <v>429</v>
      </c>
      <c r="I93" s="292" t="s">
        <v>430</v>
      </c>
      <c r="J93" s="292"/>
      <c r="K93" s="306"/>
    </row>
    <row r="94" spans="2:11" s="1" customFormat="1" ht="15" customHeight="1">
      <c r="B94" s="317"/>
      <c r="C94" s="292" t="s">
        <v>431</v>
      </c>
      <c r="D94" s="292"/>
      <c r="E94" s="292"/>
      <c r="F94" s="315" t="s">
        <v>398</v>
      </c>
      <c r="G94" s="316"/>
      <c r="H94" s="292" t="s">
        <v>432</v>
      </c>
      <c r="I94" s="292" t="s">
        <v>433</v>
      </c>
      <c r="J94" s="292"/>
      <c r="K94" s="306"/>
    </row>
    <row r="95" spans="2:11" s="1" customFormat="1" ht="15" customHeight="1">
      <c r="B95" s="317"/>
      <c r="C95" s="292" t="s">
        <v>434</v>
      </c>
      <c r="D95" s="292"/>
      <c r="E95" s="292"/>
      <c r="F95" s="315" t="s">
        <v>398</v>
      </c>
      <c r="G95" s="316"/>
      <c r="H95" s="292" t="s">
        <v>434</v>
      </c>
      <c r="I95" s="292" t="s">
        <v>433</v>
      </c>
      <c r="J95" s="292"/>
      <c r="K95" s="306"/>
    </row>
    <row r="96" spans="2:11" s="1" customFormat="1" ht="15" customHeight="1">
      <c r="B96" s="317"/>
      <c r="C96" s="292" t="s">
        <v>42</v>
      </c>
      <c r="D96" s="292"/>
      <c r="E96" s="292"/>
      <c r="F96" s="315" t="s">
        <v>398</v>
      </c>
      <c r="G96" s="316"/>
      <c r="H96" s="292" t="s">
        <v>435</v>
      </c>
      <c r="I96" s="292" t="s">
        <v>433</v>
      </c>
      <c r="J96" s="292"/>
      <c r="K96" s="306"/>
    </row>
    <row r="97" spans="2:11" s="1" customFormat="1" ht="15" customHeight="1">
      <c r="B97" s="317"/>
      <c r="C97" s="292" t="s">
        <v>52</v>
      </c>
      <c r="D97" s="292"/>
      <c r="E97" s="292"/>
      <c r="F97" s="315" t="s">
        <v>398</v>
      </c>
      <c r="G97" s="316"/>
      <c r="H97" s="292" t="s">
        <v>436</v>
      </c>
      <c r="I97" s="292" t="s">
        <v>433</v>
      </c>
      <c r="J97" s="292"/>
      <c r="K97" s="306"/>
    </row>
    <row r="98" spans="2:11" s="1" customFormat="1" ht="15" customHeight="1">
      <c r="B98" s="320"/>
      <c r="C98" s="321"/>
      <c r="D98" s="321"/>
      <c r="E98" s="321"/>
      <c r="F98" s="321"/>
      <c r="G98" s="321"/>
      <c r="H98" s="321"/>
      <c r="I98" s="321"/>
      <c r="J98" s="321"/>
      <c r="K98" s="322"/>
    </row>
    <row r="99" spans="2:11" s="1" customFormat="1" ht="18.7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3"/>
    </row>
    <row r="100" spans="2:11" s="1" customFormat="1" ht="18.75" customHeight="1"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</row>
    <row r="101" spans="2:11" s="1" customFormat="1" ht="7.5" customHeight="1">
      <c r="B101" s="301"/>
      <c r="C101" s="302"/>
      <c r="D101" s="302"/>
      <c r="E101" s="302"/>
      <c r="F101" s="302"/>
      <c r="G101" s="302"/>
      <c r="H101" s="302"/>
      <c r="I101" s="302"/>
      <c r="J101" s="302"/>
      <c r="K101" s="303"/>
    </row>
    <row r="102" spans="2:11" s="1" customFormat="1" ht="45" customHeight="1">
      <c r="B102" s="304"/>
      <c r="C102" s="305" t="s">
        <v>437</v>
      </c>
      <c r="D102" s="305"/>
      <c r="E102" s="305"/>
      <c r="F102" s="305"/>
      <c r="G102" s="305"/>
      <c r="H102" s="305"/>
      <c r="I102" s="305"/>
      <c r="J102" s="305"/>
      <c r="K102" s="306"/>
    </row>
    <row r="103" spans="2:11" s="1" customFormat="1" ht="17.25" customHeight="1">
      <c r="B103" s="304"/>
      <c r="C103" s="307" t="s">
        <v>392</v>
      </c>
      <c r="D103" s="307"/>
      <c r="E103" s="307"/>
      <c r="F103" s="307" t="s">
        <v>393</v>
      </c>
      <c r="G103" s="308"/>
      <c r="H103" s="307" t="s">
        <v>58</v>
      </c>
      <c r="I103" s="307" t="s">
        <v>61</v>
      </c>
      <c r="J103" s="307" t="s">
        <v>394</v>
      </c>
      <c r="K103" s="306"/>
    </row>
    <row r="104" spans="2:11" s="1" customFormat="1" ht="17.25" customHeight="1">
      <c r="B104" s="304"/>
      <c r="C104" s="309" t="s">
        <v>395</v>
      </c>
      <c r="D104" s="309"/>
      <c r="E104" s="309"/>
      <c r="F104" s="310" t="s">
        <v>396</v>
      </c>
      <c r="G104" s="311"/>
      <c r="H104" s="309"/>
      <c r="I104" s="309"/>
      <c r="J104" s="309" t="s">
        <v>397</v>
      </c>
      <c r="K104" s="306"/>
    </row>
    <row r="105" spans="2:11" s="1" customFormat="1" ht="5.25" customHeight="1">
      <c r="B105" s="304"/>
      <c r="C105" s="307"/>
      <c r="D105" s="307"/>
      <c r="E105" s="307"/>
      <c r="F105" s="307"/>
      <c r="G105" s="325"/>
      <c r="H105" s="307"/>
      <c r="I105" s="307"/>
      <c r="J105" s="307"/>
      <c r="K105" s="306"/>
    </row>
    <row r="106" spans="2:11" s="1" customFormat="1" ht="15" customHeight="1">
      <c r="B106" s="304"/>
      <c r="C106" s="292" t="s">
        <v>57</v>
      </c>
      <c r="D106" s="314"/>
      <c r="E106" s="314"/>
      <c r="F106" s="315" t="s">
        <v>398</v>
      </c>
      <c r="G106" s="292"/>
      <c r="H106" s="292" t="s">
        <v>438</v>
      </c>
      <c r="I106" s="292" t="s">
        <v>400</v>
      </c>
      <c r="J106" s="292">
        <v>20</v>
      </c>
      <c r="K106" s="306"/>
    </row>
    <row r="107" spans="2:11" s="1" customFormat="1" ht="15" customHeight="1">
      <c r="B107" s="304"/>
      <c r="C107" s="292" t="s">
        <v>401</v>
      </c>
      <c r="D107" s="292"/>
      <c r="E107" s="292"/>
      <c r="F107" s="315" t="s">
        <v>398</v>
      </c>
      <c r="G107" s="292"/>
      <c r="H107" s="292" t="s">
        <v>438</v>
      </c>
      <c r="I107" s="292" t="s">
        <v>400</v>
      </c>
      <c r="J107" s="292">
        <v>120</v>
      </c>
      <c r="K107" s="306"/>
    </row>
    <row r="108" spans="2:11" s="1" customFormat="1" ht="15" customHeight="1">
      <c r="B108" s="317"/>
      <c r="C108" s="292" t="s">
        <v>403</v>
      </c>
      <c r="D108" s="292"/>
      <c r="E108" s="292"/>
      <c r="F108" s="315" t="s">
        <v>404</v>
      </c>
      <c r="G108" s="292"/>
      <c r="H108" s="292" t="s">
        <v>438</v>
      </c>
      <c r="I108" s="292" t="s">
        <v>400</v>
      </c>
      <c r="J108" s="292">
        <v>50</v>
      </c>
      <c r="K108" s="306"/>
    </row>
    <row r="109" spans="2:11" s="1" customFormat="1" ht="15" customHeight="1">
      <c r="B109" s="317"/>
      <c r="C109" s="292" t="s">
        <v>406</v>
      </c>
      <c r="D109" s="292"/>
      <c r="E109" s="292"/>
      <c r="F109" s="315" t="s">
        <v>398</v>
      </c>
      <c r="G109" s="292"/>
      <c r="H109" s="292" t="s">
        <v>438</v>
      </c>
      <c r="I109" s="292" t="s">
        <v>408</v>
      </c>
      <c r="J109" s="292"/>
      <c r="K109" s="306"/>
    </row>
    <row r="110" spans="2:11" s="1" customFormat="1" ht="15" customHeight="1">
      <c r="B110" s="317"/>
      <c r="C110" s="292" t="s">
        <v>417</v>
      </c>
      <c r="D110" s="292"/>
      <c r="E110" s="292"/>
      <c r="F110" s="315" t="s">
        <v>404</v>
      </c>
      <c r="G110" s="292"/>
      <c r="H110" s="292" t="s">
        <v>438</v>
      </c>
      <c r="I110" s="292" t="s">
        <v>400</v>
      </c>
      <c r="J110" s="292">
        <v>50</v>
      </c>
      <c r="K110" s="306"/>
    </row>
    <row r="111" spans="2:11" s="1" customFormat="1" ht="15" customHeight="1">
      <c r="B111" s="317"/>
      <c r="C111" s="292" t="s">
        <v>425</v>
      </c>
      <c r="D111" s="292"/>
      <c r="E111" s="292"/>
      <c r="F111" s="315" t="s">
        <v>404</v>
      </c>
      <c r="G111" s="292"/>
      <c r="H111" s="292" t="s">
        <v>438</v>
      </c>
      <c r="I111" s="292" t="s">
        <v>400</v>
      </c>
      <c r="J111" s="292">
        <v>50</v>
      </c>
      <c r="K111" s="306"/>
    </row>
    <row r="112" spans="2:11" s="1" customFormat="1" ht="15" customHeight="1">
      <c r="B112" s="317"/>
      <c r="C112" s="292" t="s">
        <v>423</v>
      </c>
      <c r="D112" s="292"/>
      <c r="E112" s="292"/>
      <c r="F112" s="315" t="s">
        <v>404</v>
      </c>
      <c r="G112" s="292"/>
      <c r="H112" s="292" t="s">
        <v>438</v>
      </c>
      <c r="I112" s="292" t="s">
        <v>400</v>
      </c>
      <c r="J112" s="292">
        <v>50</v>
      </c>
      <c r="K112" s="306"/>
    </row>
    <row r="113" spans="2:11" s="1" customFormat="1" ht="15" customHeight="1">
      <c r="B113" s="317"/>
      <c r="C113" s="292" t="s">
        <v>57</v>
      </c>
      <c r="D113" s="292"/>
      <c r="E113" s="292"/>
      <c r="F113" s="315" t="s">
        <v>398</v>
      </c>
      <c r="G113" s="292"/>
      <c r="H113" s="292" t="s">
        <v>439</v>
      </c>
      <c r="I113" s="292" t="s">
        <v>400</v>
      </c>
      <c r="J113" s="292">
        <v>20</v>
      </c>
      <c r="K113" s="306"/>
    </row>
    <row r="114" spans="2:11" s="1" customFormat="1" ht="15" customHeight="1">
      <c r="B114" s="317"/>
      <c r="C114" s="292" t="s">
        <v>440</v>
      </c>
      <c r="D114" s="292"/>
      <c r="E114" s="292"/>
      <c r="F114" s="315" t="s">
        <v>398</v>
      </c>
      <c r="G114" s="292"/>
      <c r="H114" s="292" t="s">
        <v>441</v>
      </c>
      <c r="I114" s="292" t="s">
        <v>400</v>
      </c>
      <c r="J114" s="292">
        <v>120</v>
      </c>
      <c r="K114" s="306"/>
    </row>
    <row r="115" spans="2:11" s="1" customFormat="1" ht="15" customHeight="1">
      <c r="B115" s="317"/>
      <c r="C115" s="292" t="s">
        <v>42</v>
      </c>
      <c r="D115" s="292"/>
      <c r="E115" s="292"/>
      <c r="F115" s="315" t="s">
        <v>398</v>
      </c>
      <c r="G115" s="292"/>
      <c r="H115" s="292" t="s">
        <v>442</v>
      </c>
      <c r="I115" s="292" t="s">
        <v>433</v>
      </c>
      <c r="J115" s="292"/>
      <c r="K115" s="306"/>
    </row>
    <row r="116" spans="2:11" s="1" customFormat="1" ht="15" customHeight="1">
      <c r="B116" s="317"/>
      <c r="C116" s="292" t="s">
        <v>52</v>
      </c>
      <c r="D116" s="292"/>
      <c r="E116" s="292"/>
      <c r="F116" s="315" t="s">
        <v>398</v>
      </c>
      <c r="G116" s="292"/>
      <c r="H116" s="292" t="s">
        <v>443</v>
      </c>
      <c r="I116" s="292" t="s">
        <v>433</v>
      </c>
      <c r="J116" s="292"/>
      <c r="K116" s="306"/>
    </row>
    <row r="117" spans="2:11" s="1" customFormat="1" ht="15" customHeight="1">
      <c r="B117" s="317"/>
      <c r="C117" s="292" t="s">
        <v>61</v>
      </c>
      <c r="D117" s="292"/>
      <c r="E117" s="292"/>
      <c r="F117" s="315" t="s">
        <v>398</v>
      </c>
      <c r="G117" s="292"/>
      <c r="H117" s="292" t="s">
        <v>444</v>
      </c>
      <c r="I117" s="292" t="s">
        <v>445</v>
      </c>
      <c r="J117" s="292"/>
      <c r="K117" s="306"/>
    </row>
    <row r="118" spans="2:11" s="1" customFormat="1" ht="15" customHeight="1">
      <c r="B118" s="320"/>
      <c r="C118" s="326"/>
      <c r="D118" s="326"/>
      <c r="E118" s="326"/>
      <c r="F118" s="326"/>
      <c r="G118" s="326"/>
      <c r="H118" s="326"/>
      <c r="I118" s="326"/>
      <c r="J118" s="326"/>
      <c r="K118" s="322"/>
    </row>
    <row r="119" spans="2:11" s="1" customFormat="1" ht="18.75" customHeight="1">
      <c r="B119" s="327"/>
      <c r="C119" s="328"/>
      <c r="D119" s="328"/>
      <c r="E119" s="328"/>
      <c r="F119" s="329"/>
      <c r="G119" s="328"/>
      <c r="H119" s="328"/>
      <c r="I119" s="328"/>
      <c r="J119" s="328"/>
      <c r="K119" s="327"/>
    </row>
    <row r="120" spans="2:11" s="1" customFormat="1" ht="18.75" customHeight="1"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</row>
    <row r="121" spans="2:11" s="1" customFormat="1" ht="7.5" customHeight="1">
      <c r="B121" s="330"/>
      <c r="C121" s="331"/>
      <c r="D121" s="331"/>
      <c r="E121" s="331"/>
      <c r="F121" s="331"/>
      <c r="G121" s="331"/>
      <c r="H121" s="331"/>
      <c r="I121" s="331"/>
      <c r="J121" s="331"/>
      <c r="K121" s="332"/>
    </row>
    <row r="122" spans="2:11" s="1" customFormat="1" ht="45" customHeight="1">
      <c r="B122" s="333"/>
      <c r="C122" s="283" t="s">
        <v>446</v>
      </c>
      <c r="D122" s="283"/>
      <c r="E122" s="283"/>
      <c r="F122" s="283"/>
      <c r="G122" s="283"/>
      <c r="H122" s="283"/>
      <c r="I122" s="283"/>
      <c r="J122" s="283"/>
      <c r="K122" s="334"/>
    </row>
    <row r="123" spans="2:11" s="1" customFormat="1" ht="17.25" customHeight="1">
      <c r="B123" s="335"/>
      <c r="C123" s="307" t="s">
        <v>392</v>
      </c>
      <c r="D123" s="307"/>
      <c r="E123" s="307"/>
      <c r="F123" s="307" t="s">
        <v>393</v>
      </c>
      <c r="G123" s="308"/>
      <c r="H123" s="307" t="s">
        <v>58</v>
      </c>
      <c r="I123" s="307" t="s">
        <v>61</v>
      </c>
      <c r="J123" s="307" t="s">
        <v>394</v>
      </c>
      <c r="K123" s="336"/>
    </row>
    <row r="124" spans="2:11" s="1" customFormat="1" ht="17.25" customHeight="1">
      <c r="B124" s="335"/>
      <c r="C124" s="309" t="s">
        <v>395</v>
      </c>
      <c r="D124" s="309"/>
      <c r="E124" s="309"/>
      <c r="F124" s="310" t="s">
        <v>396</v>
      </c>
      <c r="G124" s="311"/>
      <c r="H124" s="309"/>
      <c r="I124" s="309"/>
      <c r="J124" s="309" t="s">
        <v>397</v>
      </c>
      <c r="K124" s="336"/>
    </row>
    <row r="125" spans="2:11" s="1" customFormat="1" ht="5.25" customHeight="1">
      <c r="B125" s="337"/>
      <c r="C125" s="312"/>
      <c r="D125" s="312"/>
      <c r="E125" s="312"/>
      <c r="F125" s="312"/>
      <c r="G125" s="338"/>
      <c r="H125" s="312"/>
      <c r="I125" s="312"/>
      <c r="J125" s="312"/>
      <c r="K125" s="339"/>
    </row>
    <row r="126" spans="2:11" s="1" customFormat="1" ht="15" customHeight="1">
      <c r="B126" s="337"/>
      <c r="C126" s="292" t="s">
        <v>401</v>
      </c>
      <c r="D126" s="314"/>
      <c r="E126" s="314"/>
      <c r="F126" s="315" t="s">
        <v>398</v>
      </c>
      <c r="G126" s="292"/>
      <c r="H126" s="292" t="s">
        <v>438</v>
      </c>
      <c r="I126" s="292" t="s">
        <v>400</v>
      </c>
      <c r="J126" s="292">
        <v>120</v>
      </c>
      <c r="K126" s="340"/>
    </row>
    <row r="127" spans="2:11" s="1" customFormat="1" ht="15" customHeight="1">
      <c r="B127" s="337"/>
      <c r="C127" s="292" t="s">
        <v>447</v>
      </c>
      <c r="D127" s="292"/>
      <c r="E127" s="292"/>
      <c r="F127" s="315" t="s">
        <v>398</v>
      </c>
      <c r="G127" s="292"/>
      <c r="H127" s="292" t="s">
        <v>448</v>
      </c>
      <c r="I127" s="292" t="s">
        <v>400</v>
      </c>
      <c r="J127" s="292" t="s">
        <v>449</v>
      </c>
      <c r="K127" s="340"/>
    </row>
    <row r="128" spans="2:11" s="1" customFormat="1" ht="15" customHeight="1">
      <c r="B128" s="337"/>
      <c r="C128" s="292" t="s">
        <v>346</v>
      </c>
      <c r="D128" s="292"/>
      <c r="E128" s="292"/>
      <c r="F128" s="315" t="s">
        <v>398</v>
      </c>
      <c r="G128" s="292"/>
      <c r="H128" s="292" t="s">
        <v>450</v>
      </c>
      <c r="I128" s="292" t="s">
        <v>400</v>
      </c>
      <c r="J128" s="292" t="s">
        <v>449</v>
      </c>
      <c r="K128" s="340"/>
    </row>
    <row r="129" spans="2:11" s="1" customFormat="1" ht="15" customHeight="1">
      <c r="B129" s="337"/>
      <c r="C129" s="292" t="s">
        <v>409</v>
      </c>
      <c r="D129" s="292"/>
      <c r="E129" s="292"/>
      <c r="F129" s="315" t="s">
        <v>404</v>
      </c>
      <c r="G129" s="292"/>
      <c r="H129" s="292" t="s">
        <v>410</v>
      </c>
      <c r="I129" s="292" t="s">
        <v>400</v>
      </c>
      <c r="J129" s="292">
        <v>15</v>
      </c>
      <c r="K129" s="340"/>
    </row>
    <row r="130" spans="2:11" s="1" customFormat="1" ht="15" customHeight="1">
      <c r="B130" s="337"/>
      <c r="C130" s="318" t="s">
        <v>411</v>
      </c>
      <c r="D130" s="318"/>
      <c r="E130" s="318"/>
      <c r="F130" s="319" t="s">
        <v>404</v>
      </c>
      <c r="G130" s="318"/>
      <c r="H130" s="318" t="s">
        <v>412</v>
      </c>
      <c r="I130" s="318" t="s">
        <v>400</v>
      </c>
      <c r="J130" s="318">
        <v>15</v>
      </c>
      <c r="K130" s="340"/>
    </row>
    <row r="131" spans="2:11" s="1" customFormat="1" ht="15" customHeight="1">
      <c r="B131" s="337"/>
      <c r="C131" s="318" t="s">
        <v>413</v>
      </c>
      <c r="D131" s="318"/>
      <c r="E131" s="318"/>
      <c r="F131" s="319" t="s">
        <v>404</v>
      </c>
      <c r="G131" s="318"/>
      <c r="H131" s="318" t="s">
        <v>414</v>
      </c>
      <c r="I131" s="318" t="s">
        <v>400</v>
      </c>
      <c r="J131" s="318">
        <v>20</v>
      </c>
      <c r="K131" s="340"/>
    </row>
    <row r="132" spans="2:11" s="1" customFormat="1" ht="15" customHeight="1">
      <c r="B132" s="337"/>
      <c r="C132" s="318" t="s">
        <v>415</v>
      </c>
      <c r="D132" s="318"/>
      <c r="E132" s="318"/>
      <c r="F132" s="319" t="s">
        <v>404</v>
      </c>
      <c r="G132" s="318"/>
      <c r="H132" s="318" t="s">
        <v>416</v>
      </c>
      <c r="I132" s="318" t="s">
        <v>400</v>
      </c>
      <c r="J132" s="318">
        <v>20</v>
      </c>
      <c r="K132" s="340"/>
    </row>
    <row r="133" spans="2:11" s="1" customFormat="1" ht="15" customHeight="1">
      <c r="B133" s="337"/>
      <c r="C133" s="292" t="s">
        <v>403</v>
      </c>
      <c r="D133" s="292"/>
      <c r="E133" s="292"/>
      <c r="F133" s="315" t="s">
        <v>404</v>
      </c>
      <c r="G133" s="292"/>
      <c r="H133" s="292" t="s">
        <v>438</v>
      </c>
      <c r="I133" s="292" t="s">
        <v>400</v>
      </c>
      <c r="J133" s="292">
        <v>50</v>
      </c>
      <c r="K133" s="340"/>
    </row>
    <row r="134" spans="2:11" s="1" customFormat="1" ht="15" customHeight="1">
      <c r="B134" s="337"/>
      <c r="C134" s="292" t="s">
        <v>417</v>
      </c>
      <c r="D134" s="292"/>
      <c r="E134" s="292"/>
      <c r="F134" s="315" t="s">
        <v>404</v>
      </c>
      <c r="G134" s="292"/>
      <c r="H134" s="292" t="s">
        <v>438</v>
      </c>
      <c r="I134" s="292" t="s">
        <v>400</v>
      </c>
      <c r="J134" s="292">
        <v>50</v>
      </c>
      <c r="K134" s="340"/>
    </row>
    <row r="135" spans="2:11" s="1" customFormat="1" ht="15" customHeight="1">
      <c r="B135" s="337"/>
      <c r="C135" s="292" t="s">
        <v>423</v>
      </c>
      <c r="D135" s="292"/>
      <c r="E135" s="292"/>
      <c r="F135" s="315" t="s">
        <v>404</v>
      </c>
      <c r="G135" s="292"/>
      <c r="H135" s="292" t="s">
        <v>438</v>
      </c>
      <c r="I135" s="292" t="s">
        <v>400</v>
      </c>
      <c r="J135" s="292">
        <v>50</v>
      </c>
      <c r="K135" s="340"/>
    </row>
    <row r="136" spans="2:11" s="1" customFormat="1" ht="15" customHeight="1">
      <c r="B136" s="337"/>
      <c r="C136" s="292" t="s">
        <v>425</v>
      </c>
      <c r="D136" s="292"/>
      <c r="E136" s="292"/>
      <c r="F136" s="315" t="s">
        <v>404</v>
      </c>
      <c r="G136" s="292"/>
      <c r="H136" s="292" t="s">
        <v>438</v>
      </c>
      <c r="I136" s="292" t="s">
        <v>400</v>
      </c>
      <c r="J136" s="292">
        <v>50</v>
      </c>
      <c r="K136" s="340"/>
    </row>
    <row r="137" spans="2:11" s="1" customFormat="1" ht="15" customHeight="1">
      <c r="B137" s="337"/>
      <c r="C137" s="292" t="s">
        <v>426</v>
      </c>
      <c r="D137" s="292"/>
      <c r="E137" s="292"/>
      <c r="F137" s="315" t="s">
        <v>404</v>
      </c>
      <c r="G137" s="292"/>
      <c r="H137" s="292" t="s">
        <v>451</v>
      </c>
      <c r="I137" s="292" t="s">
        <v>400</v>
      </c>
      <c r="J137" s="292">
        <v>255</v>
      </c>
      <c r="K137" s="340"/>
    </row>
    <row r="138" spans="2:11" s="1" customFormat="1" ht="15" customHeight="1">
      <c r="B138" s="337"/>
      <c r="C138" s="292" t="s">
        <v>428</v>
      </c>
      <c r="D138" s="292"/>
      <c r="E138" s="292"/>
      <c r="F138" s="315" t="s">
        <v>398</v>
      </c>
      <c r="G138" s="292"/>
      <c r="H138" s="292" t="s">
        <v>452</v>
      </c>
      <c r="I138" s="292" t="s">
        <v>430</v>
      </c>
      <c r="J138" s="292"/>
      <c r="K138" s="340"/>
    </row>
    <row r="139" spans="2:11" s="1" customFormat="1" ht="15" customHeight="1">
      <c r="B139" s="337"/>
      <c r="C139" s="292" t="s">
        <v>431</v>
      </c>
      <c r="D139" s="292"/>
      <c r="E139" s="292"/>
      <c r="F139" s="315" t="s">
        <v>398</v>
      </c>
      <c r="G139" s="292"/>
      <c r="H139" s="292" t="s">
        <v>453</v>
      </c>
      <c r="I139" s="292" t="s">
        <v>433</v>
      </c>
      <c r="J139" s="292"/>
      <c r="K139" s="340"/>
    </row>
    <row r="140" spans="2:11" s="1" customFormat="1" ht="15" customHeight="1">
      <c r="B140" s="337"/>
      <c r="C140" s="292" t="s">
        <v>434</v>
      </c>
      <c r="D140" s="292"/>
      <c r="E140" s="292"/>
      <c r="F140" s="315" t="s">
        <v>398</v>
      </c>
      <c r="G140" s="292"/>
      <c r="H140" s="292" t="s">
        <v>434</v>
      </c>
      <c r="I140" s="292" t="s">
        <v>433</v>
      </c>
      <c r="J140" s="292"/>
      <c r="K140" s="340"/>
    </row>
    <row r="141" spans="2:11" s="1" customFormat="1" ht="15" customHeight="1">
      <c r="B141" s="337"/>
      <c r="C141" s="292" t="s">
        <v>42</v>
      </c>
      <c r="D141" s="292"/>
      <c r="E141" s="292"/>
      <c r="F141" s="315" t="s">
        <v>398</v>
      </c>
      <c r="G141" s="292"/>
      <c r="H141" s="292" t="s">
        <v>454</v>
      </c>
      <c r="I141" s="292" t="s">
        <v>433</v>
      </c>
      <c r="J141" s="292"/>
      <c r="K141" s="340"/>
    </row>
    <row r="142" spans="2:11" s="1" customFormat="1" ht="15" customHeight="1">
      <c r="B142" s="337"/>
      <c r="C142" s="292" t="s">
        <v>455</v>
      </c>
      <c r="D142" s="292"/>
      <c r="E142" s="292"/>
      <c r="F142" s="315" t="s">
        <v>398</v>
      </c>
      <c r="G142" s="292"/>
      <c r="H142" s="292" t="s">
        <v>456</v>
      </c>
      <c r="I142" s="292" t="s">
        <v>433</v>
      </c>
      <c r="J142" s="292"/>
      <c r="K142" s="340"/>
    </row>
    <row r="143" spans="2:11" s="1" customFormat="1" ht="15" customHeight="1">
      <c r="B143" s="341"/>
      <c r="C143" s="342"/>
      <c r="D143" s="342"/>
      <c r="E143" s="342"/>
      <c r="F143" s="342"/>
      <c r="G143" s="342"/>
      <c r="H143" s="342"/>
      <c r="I143" s="342"/>
      <c r="J143" s="342"/>
      <c r="K143" s="343"/>
    </row>
    <row r="144" spans="2:11" s="1" customFormat="1" ht="18.75" customHeight="1">
      <c r="B144" s="328"/>
      <c r="C144" s="328"/>
      <c r="D144" s="328"/>
      <c r="E144" s="328"/>
      <c r="F144" s="329"/>
      <c r="G144" s="328"/>
      <c r="H144" s="328"/>
      <c r="I144" s="328"/>
      <c r="J144" s="328"/>
      <c r="K144" s="328"/>
    </row>
    <row r="145" spans="2:11" s="1" customFormat="1" ht="18.75" customHeight="1"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</row>
    <row r="146" spans="2:11" s="1" customFormat="1" ht="7.5" customHeight="1">
      <c r="B146" s="301"/>
      <c r="C146" s="302"/>
      <c r="D146" s="302"/>
      <c r="E146" s="302"/>
      <c r="F146" s="302"/>
      <c r="G146" s="302"/>
      <c r="H146" s="302"/>
      <c r="I146" s="302"/>
      <c r="J146" s="302"/>
      <c r="K146" s="303"/>
    </row>
    <row r="147" spans="2:11" s="1" customFormat="1" ht="45" customHeight="1">
      <c r="B147" s="304"/>
      <c r="C147" s="305" t="s">
        <v>457</v>
      </c>
      <c r="D147" s="305"/>
      <c r="E147" s="305"/>
      <c r="F147" s="305"/>
      <c r="G147" s="305"/>
      <c r="H147" s="305"/>
      <c r="I147" s="305"/>
      <c r="J147" s="305"/>
      <c r="K147" s="306"/>
    </row>
    <row r="148" spans="2:11" s="1" customFormat="1" ht="17.25" customHeight="1">
      <c r="B148" s="304"/>
      <c r="C148" s="307" t="s">
        <v>392</v>
      </c>
      <c r="D148" s="307"/>
      <c r="E148" s="307"/>
      <c r="F148" s="307" t="s">
        <v>393</v>
      </c>
      <c r="G148" s="308"/>
      <c r="H148" s="307" t="s">
        <v>58</v>
      </c>
      <c r="I148" s="307" t="s">
        <v>61</v>
      </c>
      <c r="J148" s="307" t="s">
        <v>394</v>
      </c>
      <c r="K148" s="306"/>
    </row>
    <row r="149" spans="2:11" s="1" customFormat="1" ht="17.25" customHeight="1">
      <c r="B149" s="304"/>
      <c r="C149" s="309" t="s">
        <v>395</v>
      </c>
      <c r="D149" s="309"/>
      <c r="E149" s="309"/>
      <c r="F149" s="310" t="s">
        <v>396</v>
      </c>
      <c r="G149" s="311"/>
      <c r="H149" s="309"/>
      <c r="I149" s="309"/>
      <c r="J149" s="309" t="s">
        <v>397</v>
      </c>
      <c r="K149" s="306"/>
    </row>
    <row r="150" spans="2:11" s="1" customFormat="1" ht="5.25" customHeight="1">
      <c r="B150" s="317"/>
      <c r="C150" s="312"/>
      <c r="D150" s="312"/>
      <c r="E150" s="312"/>
      <c r="F150" s="312"/>
      <c r="G150" s="313"/>
      <c r="H150" s="312"/>
      <c r="I150" s="312"/>
      <c r="J150" s="312"/>
      <c r="K150" s="340"/>
    </row>
    <row r="151" spans="2:11" s="1" customFormat="1" ht="15" customHeight="1">
      <c r="B151" s="317"/>
      <c r="C151" s="344" t="s">
        <v>401</v>
      </c>
      <c r="D151" s="292"/>
      <c r="E151" s="292"/>
      <c r="F151" s="345" t="s">
        <v>398</v>
      </c>
      <c r="G151" s="292"/>
      <c r="H151" s="344" t="s">
        <v>438</v>
      </c>
      <c r="I151" s="344" t="s">
        <v>400</v>
      </c>
      <c r="J151" s="344">
        <v>120</v>
      </c>
      <c r="K151" s="340"/>
    </row>
    <row r="152" spans="2:11" s="1" customFormat="1" ht="15" customHeight="1">
      <c r="B152" s="317"/>
      <c r="C152" s="344" t="s">
        <v>447</v>
      </c>
      <c r="D152" s="292"/>
      <c r="E152" s="292"/>
      <c r="F152" s="345" t="s">
        <v>398</v>
      </c>
      <c r="G152" s="292"/>
      <c r="H152" s="344" t="s">
        <v>458</v>
      </c>
      <c r="I152" s="344" t="s">
        <v>400</v>
      </c>
      <c r="J152" s="344" t="s">
        <v>449</v>
      </c>
      <c r="K152" s="340"/>
    </row>
    <row r="153" spans="2:11" s="1" customFormat="1" ht="15" customHeight="1">
      <c r="B153" s="317"/>
      <c r="C153" s="344" t="s">
        <v>346</v>
      </c>
      <c r="D153" s="292"/>
      <c r="E153" s="292"/>
      <c r="F153" s="345" t="s">
        <v>398</v>
      </c>
      <c r="G153" s="292"/>
      <c r="H153" s="344" t="s">
        <v>459</v>
      </c>
      <c r="I153" s="344" t="s">
        <v>400</v>
      </c>
      <c r="J153" s="344" t="s">
        <v>449</v>
      </c>
      <c r="K153" s="340"/>
    </row>
    <row r="154" spans="2:11" s="1" customFormat="1" ht="15" customHeight="1">
      <c r="B154" s="317"/>
      <c r="C154" s="344" t="s">
        <v>403</v>
      </c>
      <c r="D154" s="292"/>
      <c r="E154" s="292"/>
      <c r="F154" s="345" t="s">
        <v>404</v>
      </c>
      <c r="G154" s="292"/>
      <c r="H154" s="344" t="s">
        <v>438</v>
      </c>
      <c r="I154" s="344" t="s">
        <v>400</v>
      </c>
      <c r="J154" s="344">
        <v>50</v>
      </c>
      <c r="K154" s="340"/>
    </row>
    <row r="155" spans="2:11" s="1" customFormat="1" ht="15" customHeight="1">
      <c r="B155" s="317"/>
      <c r="C155" s="344" t="s">
        <v>406</v>
      </c>
      <c r="D155" s="292"/>
      <c r="E155" s="292"/>
      <c r="F155" s="345" t="s">
        <v>398</v>
      </c>
      <c r="G155" s="292"/>
      <c r="H155" s="344" t="s">
        <v>438</v>
      </c>
      <c r="I155" s="344" t="s">
        <v>408</v>
      </c>
      <c r="J155" s="344"/>
      <c r="K155" s="340"/>
    </row>
    <row r="156" spans="2:11" s="1" customFormat="1" ht="15" customHeight="1">
      <c r="B156" s="317"/>
      <c r="C156" s="344" t="s">
        <v>417</v>
      </c>
      <c r="D156" s="292"/>
      <c r="E156" s="292"/>
      <c r="F156" s="345" t="s">
        <v>404</v>
      </c>
      <c r="G156" s="292"/>
      <c r="H156" s="344" t="s">
        <v>438</v>
      </c>
      <c r="I156" s="344" t="s">
        <v>400</v>
      </c>
      <c r="J156" s="344">
        <v>50</v>
      </c>
      <c r="K156" s="340"/>
    </row>
    <row r="157" spans="2:11" s="1" customFormat="1" ht="15" customHeight="1">
      <c r="B157" s="317"/>
      <c r="C157" s="344" t="s">
        <v>425</v>
      </c>
      <c r="D157" s="292"/>
      <c r="E157" s="292"/>
      <c r="F157" s="345" t="s">
        <v>404</v>
      </c>
      <c r="G157" s="292"/>
      <c r="H157" s="344" t="s">
        <v>438</v>
      </c>
      <c r="I157" s="344" t="s">
        <v>400</v>
      </c>
      <c r="J157" s="344">
        <v>50</v>
      </c>
      <c r="K157" s="340"/>
    </row>
    <row r="158" spans="2:11" s="1" customFormat="1" ht="15" customHeight="1">
      <c r="B158" s="317"/>
      <c r="C158" s="344" t="s">
        <v>423</v>
      </c>
      <c r="D158" s="292"/>
      <c r="E158" s="292"/>
      <c r="F158" s="345" t="s">
        <v>404</v>
      </c>
      <c r="G158" s="292"/>
      <c r="H158" s="344" t="s">
        <v>438</v>
      </c>
      <c r="I158" s="344" t="s">
        <v>400</v>
      </c>
      <c r="J158" s="344">
        <v>50</v>
      </c>
      <c r="K158" s="340"/>
    </row>
    <row r="159" spans="2:11" s="1" customFormat="1" ht="15" customHeight="1">
      <c r="B159" s="317"/>
      <c r="C159" s="344" t="s">
        <v>99</v>
      </c>
      <c r="D159" s="292"/>
      <c r="E159" s="292"/>
      <c r="F159" s="345" t="s">
        <v>398</v>
      </c>
      <c r="G159" s="292"/>
      <c r="H159" s="344" t="s">
        <v>460</v>
      </c>
      <c r="I159" s="344" t="s">
        <v>400</v>
      </c>
      <c r="J159" s="344" t="s">
        <v>461</v>
      </c>
      <c r="K159" s="340"/>
    </row>
    <row r="160" spans="2:11" s="1" customFormat="1" ht="15" customHeight="1">
      <c r="B160" s="317"/>
      <c r="C160" s="344" t="s">
        <v>462</v>
      </c>
      <c r="D160" s="292"/>
      <c r="E160" s="292"/>
      <c r="F160" s="345" t="s">
        <v>398</v>
      </c>
      <c r="G160" s="292"/>
      <c r="H160" s="344" t="s">
        <v>463</v>
      </c>
      <c r="I160" s="344" t="s">
        <v>433</v>
      </c>
      <c r="J160" s="344"/>
      <c r="K160" s="340"/>
    </row>
    <row r="161" spans="2:11" s="1" customFormat="1" ht="15" customHeight="1">
      <c r="B161" s="346"/>
      <c r="C161" s="326"/>
      <c r="D161" s="326"/>
      <c r="E161" s="326"/>
      <c r="F161" s="326"/>
      <c r="G161" s="326"/>
      <c r="H161" s="326"/>
      <c r="I161" s="326"/>
      <c r="J161" s="326"/>
      <c r="K161" s="347"/>
    </row>
    <row r="162" spans="2:11" s="1" customFormat="1" ht="18.75" customHeight="1">
      <c r="B162" s="328"/>
      <c r="C162" s="338"/>
      <c r="D162" s="338"/>
      <c r="E162" s="338"/>
      <c r="F162" s="348"/>
      <c r="G162" s="338"/>
      <c r="H162" s="338"/>
      <c r="I162" s="338"/>
      <c r="J162" s="338"/>
      <c r="K162" s="328"/>
    </row>
    <row r="163" spans="2:11" s="1" customFormat="1" ht="18.75" customHeight="1">
      <c r="B163" s="300"/>
      <c r="C163" s="300"/>
      <c r="D163" s="300"/>
      <c r="E163" s="300"/>
      <c r="F163" s="300"/>
      <c r="G163" s="300"/>
      <c r="H163" s="300"/>
      <c r="I163" s="300"/>
      <c r="J163" s="300"/>
      <c r="K163" s="300"/>
    </row>
    <row r="164" spans="2:11" s="1" customFormat="1" ht="7.5" customHeight="1">
      <c r="B164" s="279"/>
      <c r="C164" s="280"/>
      <c r="D164" s="280"/>
      <c r="E164" s="280"/>
      <c r="F164" s="280"/>
      <c r="G164" s="280"/>
      <c r="H164" s="280"/>
      <c r="I164" s="280"/>
      <c r="J164" s="280"/>
      <c r="K164" s="281"/>
    </row>
    <row r="165" spans="2:11" s="1" customFormat="1" ht="45" customHeight="1">
      <c r="B165" s="282"/>
      <c r="C165" s="283" t="s">
        <v>464</v>
      </c>
      <c r="D165" s="283"/>
      <c r="E165" s="283"/>
      <c r="F165" s="283"/>
      <c r="G165" s="283"/>
      <c r="H165" s="283"/>
      <c r="I165" s="283"/>
      <c r="J165" s="283"/>
      <c r="K165" s="284"/>
    </row>
    <row r="166" spans="2:11" s="1" customFormat="1" ht="17.25" customHeight="1">
      <c r="B166" s="282"/>
      <c r="C166" s="307" t="s">
        <v>392</v>
      </c>
      <c r="D166" s="307"/>
      <c r="E166" s="307"/>
      <c r="F166" s="307" t="s">
        <v>393</v>
      </c>
      <c r="G166" s="349"/>
      <c r="H166" s="350" t="s">
        <v>58</v>
      </c>
      <c r="I166" s="350" t="s">
        <v>61</v>
      </c>
      <c r="J166" s="307" t="s">
        <v>394</v>
      </c>
      <c r="K166" s="284"/>
    </row>
    <row r="167" spans="2:11" s="1" customFormat="1" ht="17.25" customHeight="1">
      <c r="B167" s="285"/>
      <c r="C167" s="309" t="s">
        <v>395</v>
      </c>
      <c r="D167" s="309"/>
      <c r="E167" s="309"/>
      <c r="F167" s="310" t="s">
        <v>396</v>
      </c>
      <c r="G167" s="351"/>
      <c r="H167" s="352"/>
      <c r="I167" s="352"/>
      <c r="J167" s="309" t="s">
        <v>397</v>
      </c>
      <c r="K167" s="287"/>
    </row>
    <row r="168" spans="2:11" s="1" customFormat="1" ht="5.25" customHeight="1">
      <c r="B168" s="317"/>
      <c r="C168" s="312"/>
      <c r="D168" s="312"/>
      <c r="E168" s="312"/>
      <c r="F168" s="312"/>
      <c r="G168" s="313"/>
      <c r="H168" s="312"/>
      <c r="I168" s="312"/>
      <c r="J168" s="312"/>
      <c r="K168" s="340"/>
    </row>
    <row r="169" spans="2:11" s="1" customFormat="1" ht="15" customHeight="1">
      <c r="B169" s="317"/>
      <c r="C169" s="292" t="s">
        <v>401</v>
      </c>
      <c r="D169" s="292"/>
      <c r="E169" s="292"/>
      <c r="F169" s="315" t="s">
        <v>398</v>
      </c>
      <c r="G169" s="292"/>
      <c r="H169" s="292" t="s">
        <v>438</v>
      </c>
      <c r="I169" s="292" t="s">
        <v>400</v>
      </c>
      <c r="J169" s="292">
        <v>120</v>
      </c>
      <c r="K169" s="340"/>
    </row>
    <row r="170" spans="2:11" s="1" customFormat="1" ht="15" customHeight="1">
      <c r="B170" s="317"/>
      <c r="C170" s="292" t="s">
        <v>447</v>
      </c>
      <c r="D170" s="292"/>
      <c r="E170" s="292"/>
      <c r="F170" s="315" t="s">
        <v>398</v>
      </c>
      <c r="G170" s="292"/>
      <c r="H170" s="292" t="s">
        <v>448</v>
      </c>
      <c r="I170" s="292" t="s">
        <v>400</v>
      </c>
      <c r="J170" s="292" t="s">
        <v>449</v>
      </c>
      <c r="K170" s="340"/>
    </row>
    <row r="171" spans="2:11" s="1" customFormat="1" ht="15" customHeight="1">
      <c r="B171" s="317"/>
      <c r="C171" s="292" t="s">
        <v>346</v>
      </c>
      <c r="D171" s="292"/>
      <c r="E171" s="292"/>
      <c r="F171" s="315" t="s">
        <v>398</v>
      </c>
      <c r="G171" s="292"/>
      <c r="H171" s="292" t="s">
        <v>465</v>
      </c>
      <c r="I171" s="292" t="s">
        <v>400</v>
      </c>
      <c r="J171" s="292" t="s">
        <v>449</v>
      </c>
      <c r="K171" s="340"/>
    </row>
    <row r="172" spans="2:11" s="1" customFormat="1" ht="15" customHeight="1">
      <c r="B172" s="317"/>
      <c r="C172" s="292" t="s">
        <v>403</v>
      </c>
      <c r="D172" s="292"/>
      <c r="E172" s="292"/>
      <c r="F172" s="315" t="s">
        <v>404</v>
      </c>
      <c r="G172" s="292"/>
      <c r="H172" s="292" t="s">
        <v>465</v>
      </c>
      <c r="I172" s="292" t="s">
        <v>400</v>
      </c>
      <c r="J172" s="292">
        <v>50</v>
      </c>
      <c r="K172" s="340"/>
    </row>
    <row r="173" spans="2:11" s="1" customFormat="1" ht="15" customHeight="1">
      <c r="B173" s="317"/>
      <c r="C173" s="292" t="s">
        <v>406</v>
      </c>
      <c r="D173" s="292"/>
      <c r="E173" s="292"/>
      <c r="F173" s="315" t="s">
        <v>398</v>
      </c>
      <c r="G173" s="292"/>
      <c r="H173" s="292" t="s">
        <v>465</v>
      </c>
      <c r="I173" s="292" t="s">
        <v>408</v>
      </c>
      <c r="J173" s="292"/>
      <c r="K173" s="340"/>
    </row>
    <row r="174" spans="2:11" s="1" customFormat="1" ht="15" customHeight="1">
      <c r="B174" s="317"/>
      <c r="C174" s="292" t="s">
        <v>417</v>
      </c>
      <c r="D174" s="292"/>
      <c r="E174" s="292"/>
      <c r="F174" s="315" t="s">
        <v>404</v>
      </c>
      <c r="G174" s="292"/>
      <c r="H174" s="292" t="s">
        <v>465</v>
      </c>
      <c r="I174" s="292" t="s">
        <v>400</v>
      </c>
      <c r="J174" s="292">
        <v>50</v>
      </c>
      <c r="K174" s="340"/>
    </row>
    <row r="175" spans="2:11" s="1" customFormat="1" ht="15" customHeight="1">
      <c r="B175" s="317"/>
      <c r="C175" s="292" t="s">
        <v>425</v>
      </c>
      <c r="D175" s="292"/>
      <c r="E175" s="292"/>
      <c r="F175" s="315" t="s">
        <v>404</v>
      </c>
      <c r="G175" s="292"/>
      <c r="H175" s="292" t="s">
        <v>465</v>
      </c>
      <c r="I175" s="292" t="s">
        <v>400</v>
      </c>
      <c r="J175" s="292">
        <v>50</v>
      </c>
      <c r="K175" s="340"/>
    </row>
    <row r="176" spans="2:11" s="1" customFormat="1" ht="15" customHeight="1">
      <c r="B176" s="317"/>
      <c r="C176" s="292" t="s">
        <v>423</v>
      </c>
      <c r="D176" s="292"/>
      <c r="E176" s="292"/>
      <c r="F176" s="315" t="s">
        <v>404</v>
      </c>
      <c r="G176" s="292"/>
      <c r="H176" s="292" t="s">
        <v>465</v>
      </c>
      <c r="I176" s="292" t="s">
        <v>400</v>
      </c>
      <c r="J176" s="292">
        <v>50</v>
      </c>
      <c r="K176" s="340"/>
    </row>
    <row r="177" spans="2:11" s="1" customFormat="1" ht="15" customHeight="1">
      <c r="B177" s="317"/>
      <c r="C177" s="292" t="s">
        <v>105</v>
      </c>
      <c r="D177" s="292"/>
      <c r="E177" s="292"/>
      <c r="F177" s="315" t="s">
        <v>398</v>
      </c>
      <c r="G177" s="292"/>
      <c r="H177" s="292" t="s">
        <v>466</v>
      </c>
      <c r="I177" s="292" t="s">
        <v>467</v>
      </c>
      <c r="J177" s="292"/>
      <c r="K177" s="340"/>
    </row>
    <row r="178" spans="2:11" s="1" customFormat="1" ht="15" customHeight="1">
      <c r="B178" s="317"/>
      <c r="C178" s="292" t="s">
        <v>61</v>
      </c>
      <c r="D178" s="292"/>
      <c r="E178" s="292"/>
      <c r="F178" s="315" t="s">
        <v>398</v>
      </c>
      <c r="G178" s="292"/>
      <c r="H178" s="292" t="s">
        <v>468</v>
      </c>
      <c r="I178" s="292" t="s">
        <v>469</v>
      </c>
      <c r="J178" s="292">
        <v>1</v>
      </c>
      <c r="K178" s="340"/>
    </row>
    <row r="179" spans="2:11" s="1" customFormat="1" ht="15" customHeight="1">
      <c r="B179" s="317"/>
      <c r="C179" s="292" t="s">
        <v>57</v>
      </c>
      <c r="D179" s="292"/>
      <c r="E179" s="292"/>
      <c r="F179" s="315" t="s">
        <v>398</v>
      </c>
      <c r="G179" s="292"/>
      <c r="H179" s="292" t="s">
        <v>470</v>
      </c>
      <c r="I179" s="292" t="s">
        <v>400</v>
      </c>
      <c r="J179" s="292">
        <v>20</v>
      </c>
      <c r="K179" s="340"/>
    </row>
    <row r="180" spans="2:11" s="1" customFormat="1" ht="15" customHeight="1">
      <c r="B180" s="317"/>
      <c r="C180" s="292" t="s">
        <v>58</v>
      </c>
      <c r="D180" s="292"/>
      <c r="E180" s="292"/>
      <c r="F180" s="315" t="s">
        <v>398</v>
      </c>
      <c r="G180" s="292"/>
      <c r="H180" s="292" t="s">
        <v>471</v>
      </c>
      <c r="I180" s="292" t="s">
        <v>400</v>
      </c>
      <c r="J180" s="292">
        <v>255</v>
      </c>
      <c r="K180" s="340"/>
    </row>
    <row r="181" spans="2:11" s="1" customFormat="1" ht="15" customHeight="1">
      <c r="B181" s="317"/>
      <c r="C181" s="292" t="s">
        <v>106</v>
      </c>
      <c r="D181" s="292"/>
      <c r="E181" s="292"/>
      <c r="F181" s="315" t="s">
        <v>398</v>
      </c>
      <c r="G181" s="292"/>
      <c r="H181" s="292" t="s">
        <v>362</v>
      </c>
      <c r="I181" s="292" t="s">
        <v>400</v>
      </c>
      <c r="J181" s="292">
        <v>10</v>
      </c>
      <c r="K181" s="340"/>
    </row>
    <row r="182" spans="2:11" s="1" customFormat="1" ht="15" customHeight="1">
      <c r="B182" s="317"/>
      <c r="C182" s="292" t="s">
        <v>107</v>
      </c>
      <c r="D182" s="292"/>
      <c r="E182" s="292"/>
      <c r="F182" s="315" t="s">
        <v>398</v>
      </c>
      <c r="G182" s="292"/>
      <c r="H182" s="292" t="s">
        <v>472</v>
      </c>
      <c r="I182" s="292" t="s">
        <v>433</v>
      </c>
      <c r="J182" s="292"/>
      <c r="K182" s="340"/>
    </row>
    <row r="183" spans="2:11" s="1" customFormat="1" ht="15" customHeight="1">
      <c r="B183" s="317"/>
      <c r="C183" s="292" t="s">
        <v>473</v>
      </c>
      <c r="D183" s="292"/>
      <c r="E183" s="292"/>
      <c r="F183" s="315" t="s">
        <v>398</v>
      </c>
      <c r="G183" s="292"/>
      <c r="H183" s="292" t="s">
        <v>474</v>
      </c>
      <c r="I183" s="292" t="s">
        <v>433</v>
      </c>
      <c r="J183" s="292"/>
      <c r="K183" s="340"/>
    </row>
    <row r="184" spans="2:11" s="1" customFormat="1" ht="15" customHeight="1">
      <c r="B184" s="317"/>
      <c r="C184" s="292" t="s">
        <v>462</v>
      </c>
      <c r="D184" s="292"/>
      <c r="E184" s="292"/>
      <c r="F184" s="315" t="s">
        <v>398</v>
      </c>
      <c r="G184" s="292"/>
      <c r="H184" s="292" t="s">
        <v>475</v>
      </c>
      <c r="I184" s="292" t="s">
        <v>433</v>
      </c>
      <c r="J184" s="292"/>
      <c r="K184" s="340"/>
    </row>
    <row r="185" spans="2:11" s="1" customFormat="1" ht="15" customHeight="1">
      <c r="B185" s="317"/>
      <c r="C185" s="292" t="s">
        <v>109</v>
      </c>
      <c r="D185" s="292"/>
      <c r="E185" s="292"/>
      <c r="F185" s="315" t="s">
        <v>404</v>
      </c>
      <c r="G185" s="292"/>
      <c r="H185" s="292" t="s">
        <v>476</v>
      </c>
      <c r="I185" s="292" t="s">
        <v>400</v>
      </c>
      <c r="J185" s="292">
        <v>50</v>
      </c>
      <c r="K185" s="340"/>
    </row>
    <row r="186" spans="2:11" s="1" customFormat="1" ht="15" customHeight="1">
      <c r="B186" s="317"/>
      <c r="C186" s="292" t="s">
        <v>477</v>
      </c>
      <c r="D186" s="292"/>
      <c r="E186" s="292"/>
      <c r="F186" s="315" t="s">
        <v>404</v>
      </c>
      <c r="G186" s="292"/>
      <c r="H186" s="292" t="s">
        <v>478</v>
      </c>
      <c r="I186" s="292" t="s">
        <v>479</v>
      </c>
      <c r="J186" s="292"/>
      <c r="K186" s="340"/>
    </row>
    <row r="187" spans="2:11" s="1" customFormat="1" ht="15" customHeight="1">
      <c r="B187" s="317"/>
      <c r="C187" s="292" t="s">
        <v>480</v>
      </c>
      <c r="D187" s="292"/>
      <c r="E187" s="292"/>
      <c r="F187" s="315" t="s">
        <v>404</v>
      </c>
      <c r="G187" s="292"/>
      <c r="H187" s="292" t="s">
        <v>481</v>
      </c>
      <c r="I187" s="292" t="s">
        <v>479</v>
      </c>
      <c r="J187" s="292"/>
      <c r="K187" s="340"/>
    </row>
    <row r="188" spans="2:11" s="1" customFormat="1" ht="15" customHeight="1">
      <c r="B188" s="317"/>
      <c r="C188" s="292" t="s">
        <v>482</v>
      </c>
      <c r="D188" s="292"/>
      <c r="E188" s="292"/>
      <c r="F188" s="315" t="s">
        <v>404</v>
      </c>
      <c r="G188" s="292"/>
      <c r="H188" s="292" t="s">
        <v>483</v>
      </c>
      <c r="I188" s="292" t="s">
        <v>479</v>
      </c>
      <c r="J188" s="292"/>
      <c r="K188" s="340"/>
    </row>
    <row r="189" spans="2:11" s="1" customFormat="1" ht="15" customHeight="1">
      <c r="B189" s="317"/>
      <c r="C189" s="353" t="s">
        <v>484</v>
      </c>
      <c r="D189" s="292"/>
      <c r="E189" s="292"/>
      <c r="F189" s="315" t="s">
        <v>404</v>
      </c>
      <c r="G189" s="292"/>
      <c r="H189" s="292" t="s">
        <v>485</v>
      </c>
      <c r="I189" s="292" t="s">
        <v>486</v>
      </c>
      <c r="J189" s="354" t="s">
        <v>487</v>
      </c>
      <c r="K189" s="340"/>
    </row>
    <row r="190" spans="2:11" s="1" customFormat="1" ht="15" customHeight="1">
      <c r="B190" s="317"/>
      <c r="C190" s="353" t="s">
        <v>46</v>
      </c>
      <c r="D190" s="292"/>
      <c r="E190" s="292"/>
      <c r="F190" s="315" t="s">
        <v>398</v>
      </c>
      <c r="G190" s="292"/>
      <c r="H190" s="289" t="s">
        <v>488</v>
      </c>
      <c r="I190" s="292" t="s">
        <v>489</v>
      </c>
      <c r="J190" s="292"/>
      <c r="K190" s="340"/>
    </row>
    <row r="191" spans="2:11" s="1" customFormat="1" ht="15" customHeight="1">
      <c r="B191" s="317"/>
      <c r="C191" s="353" t="s">
        <v>490</v>
      </c>
      <c r="D191" s="292"/>
      <c r="E191" s="292"/>
      <c r="F191" s="315" t="s">
        <v>398</v>
      </c>
      <c r="G191" s="292"/>
      <c r="H191" s="292" t="s">
        <v>491</v>
      </c>
      <c r="I191" s="292" t="s">
        <v>433</v>
      </c>
      <c r="J191" s="292"/>
      <c r="K191" s="340"/>
    </row>
    <row r="192" spans="2:11" s="1" customFormat="1" ht="15" customHeight="1">
      <c r="B192" s="317"/>
      <c r="C192" s="353" t="s">
        <v>492</v>
      </c>
      <c r="D192" s="292"/>
      <c r="E192" s="292"/>
      <c r="F192" s="315" t="s">
        <v>398</v>
      </c>
      <c r="G192" s="292"/>
      <c r="H192" s="292" t="s">
        <v>493</v>
      </c>
      <c r="I192" s="292" t="s">
        <v>433</v>
      </c>
      <c r="J192" s="292"/>
      <c r="K192" s="340"/>
    </row>
    <row r="193" spans="2:11" s="1" customFormat="1" ht="15" customHeight="1">
      <c r="B193" s="317"/>
      <c r="C193" s="353" t="s">
        <v>494</v>
      </c>
      <c r="D193" s="292"/>
      <c r="E193" s="292"/>
      <c r="F193" s="315" t="s">
        <v>404</v>
      </c>
      <c r="G193" s="292"/>
      <c r="H193" s="292" t="s">
        <v>495</v>
      </c>
      <c r="I193" s="292" t="s">
        <v>433</v>
      </c>
      <c r="J193" s="292"/>
      <c r="K193" s="340"/>
    </row>
    <row r="194" spans="2:11" s="1" customFormat="1" ht="15" customHeight="1">
      <c r="B194" s="346"/>
      <c r="C194" s="355"/>
      <c r="D194" s="326"/>
      <c r="E194" s="326"/>
      <c r="F194" s="326"/>
      <c r="G194" s="326"/>
      <c r="H194" s="326"/>
      <c r="I194" s="326"/>
      <c r="J194" s="326"/>
      <c r="K194" s="347"/>
    </row>
    <row r="195" spans="2:11" s="1" customFormat="1" ht="18.75" customHeight="1">
      <c r="B195" s="328"/>
      <c r="C195" s="338"/>
      <c r="D195" s="338"/>
      <c r="E195" s="338"/>
      <c r="F195" s="348"/>
      <c r="G195" s="338"/>
      <c r="H195" s="338"/>
      <c r="I195" s="338"/>
      <c r="J195" s="338"/>
      <c r="K195" s="328"/>
    </row>
    <row r="196" spans="2:11" s="1" customFormat="1" ht="18.75" customHeight="1">
      <c r="B196" s="328"/>
      <c r="C196" s="338"/>
      <c r="D196" s="338"/>
      <c r="E196" s="338"/>
      <c r="F196" s="348"/>
      <c r="G196" s="338"/>
      <c r="H196" s="338"/>
      <c r="I196" s="338"/>
      <c r="J196" s="338"/>
      <c r="K196" s="328"/>
    </row>
    <row r="197" spans="2:11" s="1" customFormat="1" ht="18.75" customHeight="1">
      <c r="B197" s="300"/>
      <c r="C197" s="300"/>
      <c r="D197" s="300"/>
      <c r="E197" s="300"/>
      <c r="F197" s="300"/>
      <c r="G197" s="300"/>
      <c r="H197" s="300"/>
      <c r="I197" s="300"/>
      <c r="J197" s="300"/>
      <c r="K197" s="300"/>
    </row>
    <row r="198" spans="2:11" s="1" customFormat="1" ht="13.5">
      <c r="B198" s="279"/>
      <c r="C198" s="280"/>
      <c r="D198" s="280"/>
      <c r="E198" s="280"/>
      <c r="F198" s="280"/>
      <c r="G198" s="280"/>
      <c r="H198" s="280"/>
      <c r="I198" s="280"/>
      <c r="J198" s="280"/>
      <c r="K198" s="281"/>
    </row>
    <row r="199" spans="2:11" s="1" customFormat="1" ht="21">
      <c r="B199" s="282"/>
      <c r="C199" s="283" t="s">
        <v>496</v>
      </c>
      <c r="D199" s="283"/>
      <c r="E199" s="283"/>
      <c r="F199" s="283"/>
      <c r="G199" s="283"/>
      <c r="H199" s="283"/>
      <c r="I199" s="283"/>
      <c r="J199" s="283"/>
      <c r="K199" s="284"/>
    </row>
    <row r="200" spans="2:11" s="1" customFormat="1" ht="25.5" customHeight="1">
      <c r="B200" s="282"/>
      <c r="C200" s="356" t="s">
        <v>497</v>
      </c>
      <c r="D200" s="356"/>
      <c r="E200" s="356"/>
      <c r="F200" s="356" t="s">
        <v>498</v>
      </c>
      <c r="G200" s="357"/>
      <c r="H200" s="356" t="s">
        <v>499</v>
      </c>
      <c r="I200" s="356"/>
      <c r="J200" s="356"/>
      <c r="K200" s="284"/>
    </row>
    <row r="201" spans="2:11" s="1" customFormat="1" ht="5.25" customHeight="1">
      <c r="B201" s="317"/>
      <c r="C201" s="312"/>
      <c r="D201" s="312"/>
      <c r="E201" s="312"/>
      <c r="F201" s="312"/>
      <c r="G201" s="338"/>
      <c r="H201" s="312"/>
      <c r="I201" s="312"/>
      <c r="J201" s="312"/>
      <c r="K201" s="340"/>
    </row>
    <row r="202" spans="2:11" s="1" customFormat="1" ht="15" customHeight="1">
      <c r="B202" s="317"/>
      <c r="C202" s="292" t="s">
        <v>489</v>
      </c>
      <c r="D202" s="292"/>
      <c r="E202" s="292"/>
      <c r="F202" s="315" t="s">
        <v>47</v>
      </c>
      <c r="G202" s="292"/>
      <c r="H202" s="292" t="s">
        <v>500</v>
      </c>
      <c r="I202" s="292"/>
      <c r="J202" s="292"/>
      <c r="K202" s="340"/>
    </row>
    <row r="203" spans="2:11" s="1" customFormat="1" ht="15" customHeight="1">
      <c r="B203" s="317"/>
      <c r="C203" s="292"/>
      <c r="D203" s="292"/>
      <c r="E203" s="292"/>
      <c r="F203" s="315" t="s">
        <v>48</v>
      </c>
      <c r="G203" s="292"/>
      <c r="H203" s="292" t="s">
        <v>501</v>
      </c>
      <c r="I203" s="292"/>
      <c r="J203" s="292"/>
      <c r="K203" s="340"/>
    </row>
    <row r="204" spans="2:11" s="1" customFormat="1" ht="15" customHeight="1">
      <c r="B204" s="317"/>
      <c r="C204" s="292"/>
      <c r="D204" s="292"/>
      <c r="E204" s="292"/>
      <c r="F204" s="315" t="s">
        <v>51</v>
      </c>
      <c r="G204" s="292"/>
      <c r="H204" s="292" t="s">
        <v>502</v>
      </c>
      <c r="I204" s="292"/>
      <c r="J204" s="292"/>
      <c r="K204" s="340"/>
    </row>
    <row r="205" spans="2:11" s="1" customFormat="1" ht="15" customHeight="1">
      <c r="B205" s="317"/>
      <c r="C205" s="292"/>
      <c r="D205" s="292"/>
      <c r="E205" s="292"/>
      <c r="F205" s="315" t="s">
        <v>49</v>
      </c>
      <c r="G205" s="292"/>
      <c r="H205" s="292" t="s">
        <v>503</v>
      </c>
      <c r="I205" s="292"/>
      <c r="J205" s="292"/>
      <c r="K205" s="340"/>
    </row>
    <row r="206" spans="2:11" s="1" customFormat="1" ht="15" customHeight="1">
      <c r="B206" s="317"/>
      <c r="C206" s="292"/>
      <c r="D206" s="292"/>
      <c r="E206" s="292"/>
      <c r="F206" s="315" t="s">
        <v>50</v>
      </c>
      <c r="G206" s="292"/>
      <c r="H206" s="292" t="s">
        <v>504</v>
      </c>
      <c r="I206" s="292"/>
      <c r="J206" s="292"/>
      <c r="K206" s="340"/>
    </row>
    <row r="207" spans="2:11" s="1" customFormat="1" ht="15" customHeight="1">
      <c r="B207" s="317"/>
      <c r="C207" s="292"/>
      <c r="D207" s="292"/>
      <c r="E207" s="292"/>
      <c r="F207" s="315"/>
      <c r="G207" s="292"/>
      <c r="H207" s="292"/>
      <c r="I207" s="292"/>
      <c r="J207" s="292"/>
      <c r="K207" s="340"/>
    </row>
    <row r="208" spans="2:11" s="1" customFormat="1" ht="15" customHeight="1">
      <c r="B208" s="317"/>
      <c r="C208" s="292" t="s">
        <v>445</v>
      </c>
      <c r="D208" s="292"/>
      <c r="E208" s="292"/>
      <c r="F208" s="315" t="s">
        <v>83</v>
      </c>
      <c r="G208" s="292"/>
      <c r="H208" s="292" t="s">
        <v>505</v>
      </c>
      <c r="I208" s="292"/>
      <c r="J208" s="292"/>
      <c r="K208" s="340"/>
    </row>
    <row r="209" spans="2:11" s="1" customFormat="1" ht="15" customHeight="1">
      <c r="B209" s="317"/>
      <c r="C209" s="292"/>
      <c r="D209" s="292"/>
      <c r="E209" s="292"/>
      <c r="F209" s="315" t="s">
        <v>341</v>
      </c>
      <c r="G209" s="292"/>
      <c r="H209" s="292" t="s">
        <v>342</v>
      </c>
      <c r="I209" s="292"/>
      <c r="J209" s="292"/>
      <c r="K209" s="340"/>
    </row>
    <row r="210" spans="2:11" s="1" customFormat="1" ht="15" customHeight="1">
      <c r="B210" s="317"/>
      <c r="C210" s="292"/>
      <c r="D210" s="292"/>
      <c r="E210" s="292"/>
      <c r="F210" s="315" t="s">
        <v>339</v>
      </c>
      <c r="G210" s="292"/>
      <c r="H210" s="292" t="s">
        <v>506</v>
      </c>
      <c r="I210" s="292"/>
      <c r="J210" s="292"/>
      <c r="K210" s="340"/>
    </row>
    <row r="211" spans="2:11" s="1" customFormat="1" ht="15" customHeight="1">
      <c r="B211" s="358"/>
      <c r="C211" s="292"/>
      <c r="D211" s="292"/>
      <c r="E211" s="292"/>
      <c r="F211" s="315" t="s">
        <v>343</v>
      </c>
      <c r="G211" s="353"/>
      <c r="H211" s="344" t="s">
        <v>82</v>
      </c>
      <c r="I211" s="344"/>
      <c r="J211" s="344"/>
      <c r="K211" s="359"/>
    </row>
    <row r="212" spans="2:11" s="1" customFormat="1" ht="15" customHeight="1">
      <c r="B212" s="358"/>
      <c r="C212" s="292"/>
      <c r="D212" s="292"/>
      <c r="E212" s="292"/>
      <c r="F212" s="315" t="s">
        <v>344</v>
      </c>
      <c r="G212" s="353"/>
      <c r="H212" s="344" t="s">
        <v>122</v>
      </c>
      <c r="I212" s="344"/>
      <c r="J212" s="344"/>
      <c r="K212" s="359"/>
    </row>
    <row r="213" spans="2:11" s="1" customFormat="1" ht="15" customHeight="1">
      <c r="B213" s="358"/>
      <c r="C213" s="292"/>
      <c r="D213" s="292"/>
      <c r="E213" s="292"/>
      <c r="F213" s="315"/>
      <c r="G213" s="353"/>
      <c r="H213" s="344"/>
      <c r="I213" s="344"/>
      <c r="J213" s="344"/>
      <c r="K213" s="359"/>
    </row>
    <row r="214" spans="2:11" s="1" customFormat="1" ht="15" customHeight="1">
      <c r="B214" s="358"/>
      <c r="C214" s="292" t="s">
        <v>469</v>
      </c>
      <c r="D214" s="292"/>
      <c r="E214" s="292"/>
      <c r="F214" s="315">
        <v>1</v>
      </c>
      <c r="G214" s="353"/>
      <c r="H214" s="344" t="s">
        <v>507</v>
      </c>
      <c r="I214" s="344"/>
      <c r="J214" s="344"/>
      <c r="K214" s="359"/>
    </row>
    <row r="215" spans="2:11" s="1" customFormat="1" ht="15" customHeight="1">
      <c r="B215" s="358"/>
      <c r="C215" s="292"/>
      <c r="D215" s="292"/>
      <c r="E215" s="292"/>
      <c r="F215" s="315">
        <v>2</v>
      </c>
      <c r="G215" s="353"/>
      <c r="H215" s="344" t="s">
        <v>508</v>
      </c>
      <c r="I215" s="344"/>
      <c r="J215" s="344"/>
      <c r="K215" s="359"/>
    </row>
    <row r="216" spans="2:11" s="1" customFormat="1" ht="15" customHeight="1">
      <c r="B216" s="358"/>
      <c r="C216" s="292"/>
      <c r="D216" s="292"/>
      <c r="E216" s="292"/>
      <c r="F216" s="315">
        <v>3</v>
      </c>
      <c r="G216" s="353"/>
      <c r="H216" s="344" t="s">
        <v>509</v>
      </c>
      <c r="I216" s="344"/>
      <c r="J216" s="344"/>
      <c r="K216" s="359"/>
    </row>
    <row r="217" spans="2:11" s="1" customFormat="1" ht="15" customHeight="1">
      <c r="B217" s="358"/>
      <c r="C217" s="292"/>
      <c r="D217" s="292"/>
      <c r="E217" s="292"/>
      <c r="F217" s="315">
        <v>4</v>
      </c>
      <c r="G217" s="353"/>
      <c r="H217" s="344" t="s">
        <v>510</v>
      </c>
      <c r="I217" s="344"/>
      <c r="J217" s="344"/>
      <c r="K217" s="359"/>
    </row>
    <row r="218" spans="2:11" s="1" customFormat="1" ht="12.75" customHeight="1">
      <c r="B218" s="360"/>
      <c r="C218" s="361"/>
      <c r="D218" s="361"/>
      <c r="E218" s="361"/>
      <c r="F218" s="361"/>
      <c r="G218" s="361"/>
      <c r="H218" s="361"/>
      <c r="I218" s="361"/>
      <c r="J218" s="361"/>
      <c r="K218" s="36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volduchy-prace\sopatrny</dc:creator>
  <cp:keywords/>
  <dc:description/>
  <cp:lastModifiedBy>volduchy-prace\sopatrny</cp:lastModifiedBy>
  <dcterms:created xsi:type="dcterms:W3CDTF">2021-03-09T07:39:56Z</dcterms:created>
  <dcterms:modified xsi:type="dcterms:W3CDTF">2021-03-09T07:40:01Z</dcterms:modified>
  <cp:category/>
  <cp:version/>
  <cp:contentType/>
  <cp:contentStatus/>
</cp:coreProperties>
</file>