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360" windowHeight="10815" activeTab="4"/>
  </bookViews>
  <sheets>
    <sheet name="souhrn" sheetId="1" r:id="rId1"/>
    <sheet name="000" sheetId="2" r:id="rId2"/>
    <sheet name=" 102" sheetId="3" r:id="rId3"/>
    <sheet name="172" sheetId="4" r:id="rId4"/>
    <sheet name="103" sheetId="5" r:id="rId5"/>
    <sheet name="173" sheetId="6" r:id="rId6"/>
  </sheets>
  <definedNames>
    <definedName name="_xlfn.SINGLE" hidden="1">#NAME?</definedName>
    <definedName name="_xlnm.Print_Titles" localSheetId="2">' 102'!$4:$6</definedName>
    <definedName name="_xlnm.Print_Titles" localSheetId="4">'103'!$4:$6</definedName>
    <definedName name="_xlnm.Print_Titles" localSheetId="3">'172'!$4:$5</definedName>
    <definedName name="_xlnm.Print_Titles" localSheetId="5">'173'!$4:$6</definedName>
    <definedName name="_xlnm.Print_Area" localSheetId="2">' 102'!$A$1:$G$56</definedName>
    <definedName name="_xlnm.Print_Area" localSheetId="1">'000'!$A$1:$G$17</definedName>
    <definedName name="_xlnm.Print_Area" localSheetId="4">'103'!$A$1:$G$77</definedName>
    <definedName name="_xlnm.Print_Area" localSheetId="3">'172'!$A$1:$G$11</definedName>
    <definedName name="_xlnm.Print_Area" localSheetId="5">'173'!$A$1:$G$12</definedName>
    <definedName name="_xlnm.Print_Area" localSheetId="0">'souhrn'!$A$1:$F$19</definedName>
  </definedNames>
  <calcPr fullCalcOnLoad="1"/>
</workbook>
</file>

<file path=xl/sharedStrings.xml><?xml version="1.0" encoding="utf-8"?>
<sst xmlns="http://schemas.openxmlformats.org/spreadsheetml/2006/main" count="384" uniqueCount="179">
  <si>
    <t>SO 172 Dopravní opatření km 7,357 - 9,867</t>
  </si>
  <si>
    <t>SO 102 Stavební úprava vozovky km 7,357 - 9,867</t>
  </si>
  <si>
    <t>SO 103 Stavební úprava vozovky km 9,867 - 14,000</t>
  </si>
  <si>
    <t>SO 173 Dopravní opatření km 9,867 - 14,000</t>
  </si>
  <si>
    <t>Stavba :</t>
  </si>
  <si>
    <t>Kód položky</t>
  </si>
  <si>
    <t>Poř. čís.</t>
  </si>
  <si>
    <t>Název položky</t>
  </si>
  <si>
    <t>m.j.</t>
  </si>
  <si>
    <t>M2</t>
  </si>
  <si>
    <t>KUS</t>
  </si>
  <si>
    <t>M3</t>
  </si>
  <si>
    <t>014101</t>
  </si>
  <si>
    <t>CENA</t>
  </si>
  <si>
    <t>CENA/J.</t>
  </si>
  <si>
    <t>1 - Zemní práce</t>
  </si>
  <si>
    <t>0 - Všeobecné konstrukce a práce</t>
  </si>
  <si>
    <t>9 - Ostatní konstrukce a práce</t>
  </si>
  <si>
    <t>5 - Komunikace</t>
  </si>
  <si>
    <t>M</t>
  </si>
  <si>
    <t>4 - Vodorovné konstrukce</t>
  </si>
  <si>
    <t>919112</t>
  </si>
  <si>
    <t>6 - Úpravy povrchů, podlahy, výplně otvorů</t>
  </si>
  <si>
    <t>626112</t>
  </si>
  <si>
    <t>62652</t>
  </si>
  <si>
    <t>62662</t>
  </si>
  <si>
    <t>465512</t>
  </si>
  <si>
    <t>Stupeň dok. :</t>
  </si>
  <si>
    <t>91228a</t>
  </si>
  <si>
    <t>91228b</t>
  </si>
  <si>
    <t>93811</t>
  </si>
  <si>
    <t>8 - Potrubí</t>
  </si>
  <si>
    <t>2 - Základy</t>
  </si>
  <si>
    <t>3 - Svislé konstrukce</t>
  </si>
  <si>
    <t>T</t>
  </si>
  <si>
    <t>62631</t>
  </si>
  <si>
    <t>62641</t>
  </si>
  <si>
    <t>Objekt:</t>
  </si>
  <si>
    <t>Celková cena SO bez DPH</t>
  </si>
  <si>
    <t>Celková cena SO s DPH</t>
  </si>
  <si>
    <t>Stavební objekt</t>
  </si>
  <si>
    <t>km 7,357 - 9,867</t>
  </si>
  <si>
    <t>km 9,867 - 14,000</t>
  </si>
  <si>
    <t>Celková cena stavby bez DPH</t>
  </si>
  <si>
    <t>Celková cena stavby s DPH</t>
  </si>
  <si>
    <t>Celková cena úseku bez DPH</t>
  </si>
  <si>
    <t>Celková cena úseku s DPH</t>
  </si>
  <si>
    <t>113728a</t>
  </si>
  <si>
    <t>113728b</t>
  </si>
  <si>
    <t>113728c</t>
  </si>
  <si>
    <t>574C68</t>
  </si>
  <si>
    <t>9113A1a</t>
  </si>
  <si>
    <t>9113A1b</t>
  </si>
  <si>
    <t>DPH 21%</t>
  </si>
  <si>
    <t>II/169 Horažďovice - Rabí - Sušice - 2.úsek</t>
  </si>
  <si>
    <t>= 5x6</t>
  </si>
  <si>
    <t>9112B3</t>
  </si>
  <si>
    <t xml:space="preserve">Stavba :          II/169 Horažďovice - Rabí - Sušice, 2.úsek   </t>
  </si>
  <si>
    <t>02911</t>
  </si>
  <si>
    <t>02944</t>
  </si>
  <si>
    <t>02991</t>
  </si>
  <si>
    <t>03100</t>
  </si>
  <si>
    <t>HM</t>
  </si>
  <si>
    <t>123738a</t>
  </si>
  <si>
    <t>123738b</t>
  </si>
  <si>
    <t>123738c</t>
  </si>
  <si>
    <t>574B44</t>
  </si>
  <si>
    <t>9117C1</t>
  </si>
  <si>
    <t>02620</t>
  </si>
  <si>
    <t>Kč</t>
  </si>
  <si>
    <t>Všeobecné práce</t>
  </si>
  <si>
    <t>000</t>
  </si>
  <si>
    <t>7 - Přidružená stavební výroba</t>
  </si>
  <si>
    <t>02930</t>
  </si>
  <si>
    <t>Klasifikace stavebních děl CZ – CC</t>
  </si>
  <si>
    <t>211112 - Silnice I. a II. třídy</t>
  </si>
  <si>
    <t>Rekapitulace stavebních nákladů</t>
  </si>
  <si>
    <t>Stupeň dok. :  PDPS</t>
  </si>
  <si>
    <t>PDPS</t>
  </si>
  <si>
    <t>03720</t>
  </si>
  <si>
    <t>KPL</t>
  </si>
  <si>
    <t>množství</t>
  </si>
  <si>
    <t>5774AB</t>
  </si>
  <si>
    <t xml:space="preserve">Soupis prací je zpracován dle Oborového třídníku stavebních konstrukcí a prací staveb pozemních komunikací (OTSKP) v cenové úsrovni 2020, který vydává Ministerstvo dopravy ČR - odbor pozemních komunikací. 
Technické specifikace k jednotlivým položkám jsou uvedeny v OTSKP, viz www.tridniky.cz
</t>
  </si>
  <si>
    <r>
      <t xml:space="preserve">POPLATKY ZA SKLÁDKU 
</t>
    </r>
    <r>
      <rPr>
        <sz val="9"/>
        <rFont val="Arial"/>
        <family val="2"/>
      </rPr>
      <t>pol. 113328=33,00m3,
pol. 113438=27,75m3,
pol. 123738a=10,00m3,
pol. 123738b=12,00m3,
pol. 12920=301,20m3, 
pol. 1293 =4,00m3,
pol. 12940=4,33m3</t>
    </r>
  </si>
  <si>
    <r>
      <t>ZKOUŠENÍ KONSTRUKCÍ A PRACÍ NEZAVISLOU ZKUŠEBNOU</t>
    </r>
    <r>
      <rPr>
        <sz val="9"/>
        <color indexed="8"/>
        <rFont val="Arial"/>
        <family val="2"/>
      </rPr>
      <t xml:space="preserve">
zajištění a provedení rozborů, atestů, posudků a revizních zpráv nutných pro řádné provedení a dokončení díla </t>
    </r>
  </si>
  <si>
    <r>
      <t>OSTATNÍ POŽADAVKY - GEODETICKÉ ZAMĚŘENÍ</t>
    </r>
    <r>
      <rPr>
        <sz val="9"/>
        <color indexed="8"/>
        <rFont val="Arial"/>
        <family val="2"/>
      </rPr>
      <t xml:space="preserve">
- geodetické zaměření před zahájením stavby
- veškeré vytyčovací práce
- geodetické zaměření skutečného provedení</t>
    </r>
  </si>
  <si>
    <r>
      <t xml:space="preserve">OSTATNÍ POŽADAVKY - UMĚLECKÁ DÍLA
</t>
    </r>
    <r>
      <rPr>
        <sz val="9"/>
        <color indexed="8"/>
        <rFont val="Arial"/>
        <family val="2"/>
      </rPr>
      <t>pamětní deska po dokončení stavby, min. velikost 300 x 400 mm</t>
    </r>
  </si>
  <si>
    <r>
      <t xml:space="preserve">OSTAT POŽADAVKY - DOKUMENTACE SKUTEČ PROVEDENÍ
</t>
    </r>
    <r>
      <rPr>
        <sz val="9"/>
        <color indexed="8"/>
        <rFont val="Arial"/>
        <family val="2"/>
      </rPr>
      <t>Projektové práce, projektové práce dokumentace stavby (výkresová a textová) skutečného provedení stavby</t>
    </r>
  </si>
  <si>
    <r>
      <t>OSTATNÍ POŽADAVKY - INFORMAČNÍ CEDULE</t>
    </r>
    <r>
      <rPr>
        <sz val="9"/>
        <color indexed="8"/>
        <rFont val="Arial"/>
        <family val="2"/>
      </rPr>
      <t xml:space="preserve">
Ostatní náklady související s objektem náklady související s publikační činností:
2 x velkoplošný panel - billboard ve formátu 2000 x 1500 po dobu stavby</t>
    </r>
  </si>
  <si>
    <r>
      <t xml:space="preserve">ZAŘÍZENÍ STAVENIŠTĚ - ZŘÍZENÍ, PROVOZ, DEMONTÁŽ
</t>
    </r>
    <r>
      <rPr>
        <sz val="9"/>
        <color indexed="8"/>
        <rFont val="Arial"/>
        <family val="2"/>
      </rPr>
      <t>Zřízení, provoz, demontáž, příprava plochy pro zařízení staveniště, pronájem stavební buňky, oplocení a chemického WC po dobu stavby, uvedení zařízení staveniště do původního stavu</t>
    </r>
  </si>
  <si>
    <r>
      <t xml:space="preserve">POMOC PRÁCE ZAJIŠŤ NEBO ZŘÍZ REGULACI A OCHRANU DOPRAVY
</t>
    </r>
    <r>
      <rPr>
        <sz val="9"/>
        <rFont val="Arial"/>
        <family val="2"/>
      </rPr>
      <t>14 ks sestava B/15, 27 ks sestava C/5, dle SO 173 Tz, 4 úseky po cca 1 km, provádění po polovinách (8x přesun)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ZÚ - km 10,9,
km 10,9 - km 12,0,
km 12,0 - km 13,0,
km 13,0 - KÚ</t>
    </r>
  </si>
  <si>
    <r>
      <t xml:space="preserve">POPLATKY ZA SKLÁDKU 
</t>
    </r>
    <r>
      <rPr>
        <sz val="9"/>
        <rFont val="Arial"/>
        <family val="2"/>
      </rPr>
      <t>pol. 113328=30,00m3,
pol. 113438=29,00m3,
pol. 121110=48,00m3,
pol. 123738a=10,00m3,
pol. 123738b=48,00m3,
pol. 123738c=7,00m3,
pol. 12920=496,00m3, 
pol. 12930=16,00m3,
pol. 12940=23,78m3,
pol. 966168=8,00m3</t>
    </r>
  </si>
  <si>
    <r>
      <t xml:space="preserve">ODSTRAN PODKL ZPEVNĚNÝCH PLOCH Z KAMENIVA NESTMEL, ODVOZ DO 20KM
</t>
    </r>
    <r>
      <rPr>
        <sz val="9"/>
        <rFont val="Arial"/>
        <family val="2"/>
      </rPr>
      <t>stáv. nezpevněné zatrubněné sjezdy + zpevněné plochy, planimetrováno ze situace
km 9,994 = 12,06 m2,
km 9,987 = 13,34 m2,
km 10,166 = 9,32 m2,
km 10,854 = 10,82 m2,
km 11,859 = 12,11 m2,
km 12,842 = 14,85 m2,
km 13,580 = 10,78 m2,
km 13,874 = 37,18 m2,
plocha 120 m2 x 0,25 m</t>
    </r>
  </si>
  <si>
    <r>
      <t xml:space="preserve">ODSTRAN KRYTU ZPEVNĚNÝCH PLOCH S ASFALT POJIVEM VČET PODKLADU, ODVOZ DO 20KM
</t>
    </r>
    <r>
      <rPr>
        <sz val="9"/>
        <rFont val="Arial"/>
        <family val="2"/>
      </rPr>
      <t>stáv. zpevněné sjezdy ŠD + kom., planimetrováno ze situace
km 10,635 = 16,92 m2,
km 12,641 = 16,47 m2,
km 13,743 = 82,31 m2,
plocha 116 m2 x 0,25 m</t>
    </r>
  </si>
  <si>
    <r>
      <t xml:space="preserve">SEJMUTÍ ORNICE NEBO LESNÍ PŮDY S ODVOZEM DO 20 KM
</t>
    </r>
    <r>
      <rPr>
        <sz val="9"/>
        <rFont val="Arial"/>
        <family val="2"/>
      </rPr>
      <t>sejmutí drnů tl. 0.1m v místech rozšířeni NK pro svodidlo, dle situace
4mx(2x40m+2x20m) 0.1m = 48m3</t>
    </r>
  </si>
  <si>
    <r>
      <t xml:space="preserve">ODKOP PRO SPOD STAVBU SILNIC A ŽELEZNIC TŘ. I, ODVOZ DO 20KM
</t>
    </r>
    <r>
      <rPr>
        <sz val="9"/>
        <rFont val="Arial"/>
        <family val="2"/>
      </rPr>
      <t xml:space="preserve">stáv. nezp. sjezdy bez konstrukce, odhad
</t>
    </r>
  </si>
  <si>
    <r>
      <t xml:space="preserve">ODKOP PRO SPOD STAVBU SILNIC A ŽELEZNIC TŘ. I, ODVOZ DO 20KM
</t>
    </r>
    <r>
      <rPr>
        <sz val="9"/>
        <rFont val="Arial"/>
        <family val="2"/>
      </rPr>
      <t>výkop pro lože dlažby, viz příloha C103 04 Vzorové příčné řezy
16x4.0mx2.5mx0.3m=48,0m3</t>
    </r>
  </si>
  <si>
    <r>
      <t xml:space="preserve">ODKOP PRO SPOD STAVBU SILNIC A ŽELEZNIC TŘ. I, ODVOZ DO 20KM
</t>
    </r>
    <r>
      <rPr>
        <sz val="9"/>
        <rFont val="Arial"/>
        <family val="2"/>
      </rPr>
      <t>výkop NK pro opravu říms, viz situace a vzorové řezy
0.23m2x(2.3+9.0+9.5+9.5)m=7m3</t>
    </r>
  </si>
  <si>
    <r>
      <t xml:space="preserve">ZŘÍZENÍ STUPŇŮ V PODLOŽÍ NÁSYPŮ TŘ. I
</t>
    </r>
    <r>
      <rPr>
        <sz val="9"/>
        <rFont val="Arial"/>
        <family val="2"/>
      </rPr>
      <t>v místech rozšířeni NK pro svodidlo, dle řezů
plocha 0.8m2x(2x40m+2x20m) = 96m3</t>
    </r>
  </si>
  <si>
    <r>
      <t xml:space="preserve">ČIŠTĚNÍ KRAJNIC OD NÁNOSU
</t>
    </r>
    <r>
      <rPr>
        <sz val="9"/>
        <rFont val="Arial"/>
        <family val="2"/>
      </rPr>
      <t>NK, tl. 100mm, viz příloha C103 04 Vzorové příčné řezy
2x0.6mx0.1mx4133m=496m</t>
    </r>
  </si>
  <si>
    <r>
      <t xml:space="preserve">ČIŠTĚNÍ PŘÍKOPŮ OD NÁNOSU
</t>
    </r>
    <r>
      <rPr>
        <sz val="9"/>
        <rFont val="Arial"/>
        <family val="2"/>
      </rPr>
      <t>v okolí propustků, viz situace
8x8mx1mx0.25m=16m3</t>
    </r>
  </si>
  <si>
    <r>
      <t xml:space="preserve">ČIŠTĚNÍ RÁMOVÝCH A KLENBOVÝCH PROPUSTŮ OD NÁNOSŮ
</t>
    </r>
    <r>
      <rPr>
        <sz val="9"/>
        <rFont val="Arial"/>
        <family val="2"/>
      </rPr>
      <t>propustky v km 10,190, 11,718, 11,402, 12,002, 12,087, 12,257, 12,396, 13,346; délka dle situace 95,1m, tl 0,25 m, šířka 1m</t>
    </r>
  </si>
  <si>
    <r>
      <t xml:space="preserve">ULOŽENÍ SYPANINY DO NÁSYPŮ SE ZHUTNĚNÍM
</t>
    </r>
    <r>
      <rPr>
        <sz val="9"/>
        <rFont val="Arial"/>
        <family val="2"/>
      </rPr>
      <t>zpětné uložení dle pol. 12673 + rozšíření násypů dle Tz SO 101, včetně nákupu materiálu,
plocha 1.45m2x(2x40m+2x20m) = 174m3</t>
    </r>
  </si>
  <si>
    <r>
      <t xml:space="preserve">ZÁSYP JAM A RÝH Z NAKUPOVANÝCH MATERIÁLŮ
</t>
    </r>
    <r>
      <rPr>
        <sz val="9"/>
        <rFont val="Arial"/>
        <family val="2"/>
      </rPr>
      <t>viz pol. 123738c</t>
    </r>
  </si>
  <si>
    <r>
      <t xml:space="preserve">ÚPRAVA PLÁNĚ SE ZHUTNĚNÍM V HORNINĚ TŘ. I
</t>
    </r>
    <r>
      <rPr>
        <sz val="9"/>
        <rFont val="Arial"/>
        <family val="2"/>
      </rPr>
      <t>pod stáv. nezp. sjezdy a zpev. plochy
(30,00 m3 + 29,00 m3 + 10)/0,25 m = 276 m2</t>
    </r>
  </si>
  <si>
    <r>
      <t xml:space="preserve">ROZPROSTŘENÍ ORNICE VE SVAHU V TL DO 0,10M
</t>
    </r>
    <r>
      <rPr>
        <sz val="9"/>
        <rFont val="Arial"/>
        <family val="2"/>
      </rPr>
      <t>za zpevněním, vč. nákupu materiálu
3.5mx(2x40m+2x20m) = 420m2</t>
    </r>
  </si>
  <si>
    <r>
      <t xml:space="preserve">ZALOŽENÍ TRÁVNÍKU RUČNÍM VÝSEVEM
</t>
    </r>
    <r>
      <rPr>
        <sz val="9"/>
        <rFont val="Arial"/>
        <family val="2"/>
      </rPr>
      <t>dle pol. 18221</t>
    </r>
  </si>
  <si>
    <r>
      <t xml:space="preserve">VRTY PRO KOTVENÍ A INJEKTÁŽ TŘ V NA POVRCHU D DO 25MM
</t>
    </r>
    <r>
      <rPr>
        <sz val="9"/>
        <rFont val="Arial"/>
        <family val="2"/>
      </rPr>
      <t>ukotvení nové římsy 8ks, viz příloha C103 04 Vzorové příčné řezy
2x(30.3m/0.3)x0.25=50.5m</t>
    </r>
  </si>
  <si>
    <r>
      <t xml:space="preserve">ŘÍMSY ZE ŽELEZOBETONU DO C30/37
</t>
    </r>
    <r>
      <rPr>
        <sz val="9"/>
        <rFont val="Arial"/>
        <family val="2"/>
      </rPr>
      <t>dle TZ SO 103; 30.3mx0.75mx0.35m=8m3</t>
    </r>
  </si>
  <si>
    <r>
      <t xml:space="preserve">VÝZTUŽ ŘÍMS Z OCELI 10505, B500B
</t>
    </r>
    <r>
      <rPr>
        <sz val="9"/>
        <rFont val="Arial"/>
        <family val="2"/>
      </rPr>
      <t>výztuž římsy a kotvící třmínky
521 kg</t>
    </r>
  </si>
  <si>
    <r>
      <t xml:space="preserve">DLAŽBY Z LOMOVÉHO KAMENE NA MC
</t>
    </r>
    <r>
      <rPr>
        <sz val="9"/>
        <rFont val="Arial"/>
        <family val="2"/>
      </rPr>
      <t>kompletní dlažba tl. 0.20m vč.betonového lože (C25/30-XF3) tl. 0.10m
16x4.0mx2.5mx0.2m=32,0m3, viz příloha C103 04 Vzorové příčné řezy</t>
    </r>
  </si>
  <si>
    <r>
      <t xml:space="preserve">VOZOVKOVÉ VRSTVY Z RECYKLOVANÉHO MATERIÁLU
</t>
    </r>
    <r>
      <rPr>
        <sz val="9"/>
        <rFont val="Arial"/>
        <family val="2"/>
      </rPr>
      <t>sjezdy a zpevněné plochy, R-materiál, využití odfrézovaného materiálu ze stavby,
viz pol. 113328 + 113438 + 123938a = 69,00 m3
km 13,870 - 13,930 zpevněná plocha 107,50 m2 x 0,25 = 26,88 m3
km 13,880 - KÚ zpevněná plocha 178,19 m2 x 0,25 = 44,55 m3
celkem 69,00 + 26,88 + 44,55 = 140,43 m3</t>
    </r>
  </si>
  <si>
    <r>
      <t xml:space="preserve">ZPEVNĚNÍ KRAJNIC Z RECYKLOVANÉHO MATERIÁLU
</t>
    </r>
    <r>
      <rPr>
        <sz val="9"/>
        <rFont val="Arial"/>
        <family val="2"/>
      </rPr>
      <t>délka dle situace, 2x0.5mx4133mx0,1m=413,3m3 - zpevněná krajnice
64mx1.0x0.1=6,4m3 - rozšíření pro svodidlo
20mx6x1.0mx0.1m=12m3 - rozšíření pro svodidlo u propustků
využití odfrézovaného materiálu ze stavby</t>
    </r>
  </si>
  <si>
    <r>
      <t>SPOJOVACÍ POSTŘIK Z EMULZE DO 0,5KG/M2</t>
    </r>
    <r>
      <rPr>
        <sz val="9"/>
        <rFont val="Arial"/>
        <family val="2"/>
      </rPr>
      <t xml:space="preserve"> 
pod vrstvou ACL 22+ a ACO 8, dle pol. 574C68+pol. 577401/0.03m</t>
    </r>
  </si>
  <si>
    <r>
      <t>SPOJOVACÍ POSTŘIK Z MODIFIK EMULZE DO 0,5KG/M2</t>
    </r>
    <r>
      <rPr>
        <sz val="9"/>
        <rFont val="Arial"/>
        <family val="2"/>
      </rPr>
      <t xml:space="preserve"> 
pod vrstvou ACO 11+, dle pol. 574B44</t>
    </r>
  </si>
  <si>
    <r>
      <t xml:space="preserve">SPOJOVACÍ POSTŘIK Z MODIFIK EMULZE DO 1,0KG/M2 
</t>
    </r>
    <r>
      <rPr>
        <sz val="9"/>
        <rFont val="Arial"/>
        <family val="2"/>
      </rPr>
      <t>pod pružnou membránu z geomřížoviny
viz pol. 57475</t>
    </r>
  </si>
  <si>
    <r>
      <t xml:space="preserve">ASFALTOVÝ BETON PRO OBRUSNÉ VRSTVY MODIFIK ACO 11+, 11S TL. 50MM
</t>
    </r>
    <r>
      <rPr>
        <sz val="9"/>
        <rFont val="Arial"/>
        <family val="2"/>
      </rPr>
      <t>ACO 11+..  plocha sil. II/169 + mosty + napojení asf. voz.
pol. 113728a, plocha 29785 m2 x1,05 (rozšíření),
pol. 113728b, plocha 138 m2 x1,05 (rozšíření),
pol. 113728c, plocha 2410 m2 x1,05 (rozšíření),
celkem 31274m2 + 145m2 + 2530m2 = 33949 m2</t>
    </r>
  </si>
  <si>
    <r>
      <t xml:space="preserve">ASFALTOVÝ BETON PRO LOŽNÍ VRSTVY ACL 22+, 22S, TL. 70MM
</t>
    </r>
    <r>
      <rPr>
        <sz val="9"/>
        <rFont val="Arial"/>
        <family val="2"/>
      </rPr>
      <t>ACL 22+.. plocha sil. II/169 + napojení asf. voz.
pol. 113728a, plocha 29785 m2 x1,07 (rozšíření),
pol. 113728c, plocha 2410 m2 x1,07 (rozšíření),
celkem 31870m2 + 2579m2 = 34448 m2</t>
    </r>
  </si>
  <si>
    <r>
      <t xml:space="preserve">VOZOVKOVÉ VÝZTUŽNÉ VRSTVY Z GEOMŘÍŽOVINY
</t>
    </r>
    <r>
      <rPr>
        <sz val="9"/>
        <rFont val="Arial"/>
        <family val="2"/>
      </rPr>
      <t>oprava trhlin, pružná membrána š. 1m z geomřížoviny (5% délky úseku), délka dle situace
4133m x 0,05 x 1,0m = 206,65m</t>
    </r>
  </si>
  <si>
    <r>
      <t>VRSTVY PRO OBNOVU A OPRAVY Z ASF BETONU ACO 8</t>
    </r>
    <r>
      <rPr>
        <sz val="9"/>
        <rFont val="Arial"/>
        <family val="2"/>
      </rPr>
      <t xml:space="preserve">
ACO 8...vyrovnávací vrstva, planimetrováno ze situace
průměr tl. 3 cm x 100% plochy
pol. 113728a, plocha 29785 m2 x1,09 (rozšíření),
celkem 32465m2 x 0,03m</t>
    </r>
  </si>
  <si>
    <r>
      <t xml:space="preserve">VÝPLŇ SPAR ASFALTEM
</t>
    </r>
    <r>
      <rPr>
        <sz val="9"/>
        <rFont val="Arial"/>
        <family val="2"/>
      </rPr>
      <t>viz pol. 919112</t>
    </r>
  </si>
  <si>
    <r>
      <t xml:space="preserve">VÝPLŇ SPAR PRYŽOVOU VLOŽKOU
</t>
    </r>
    <r>
      <rPr>
        <sz val="9"/>
        <rFont val="Arial"/>
        <family val="2"/>
      </rPr>
      <t>utěsnění trhlin (5%+10% z délky), délka dle situace
4133 m x (0,05+0,1) = 619,95 m</t>
    </r>
  </si>
  <si>
    <r>
      <t xml:space="preserve">REPROFILACE PODHLEDŮ, SVISLÝCH PLOCH SANAČNÍ MALTOU JEDNOVRST TL 20MM
</t>
    </r>
    <r>
      <rPr>
        <sz val="9"/>
        <rFont val="Arial"/>
        <family val="2"/>
      </rPr>
      <t>8 propustků, odhad cca 7m2/ks</t>
    </r>
  </si>
  <si>
    <r>
      <t xml:space="preserve">SPOJOVACÍ MŮSTEK MEZI STARÝM A NOVÝM BETONEM
</t>
    </r>
    <r>
      <rPr>
        <sz val="9"/>
        <rFont val="Arial"/>
        <family val="2"/>
      </rPr>
      <t>římsa v km 12,002 - 1 x 2.30m x 0.5m + 1 x 9.00m x 0.5m = 5,65m2
římsa v km 13,346 - 2 x 9.50m x 0.5m = 9.50m2
plocha celkem 15.15m2, viz TZ, příloha C103 04 Vzorové příčné řezy</t>
    </r>
  </si>
  <si>
    <r>
      <t xml:space="preserve">SJEDNOCUJÍCÍ STĚRKA JEMNOU MALTOU TL CCA 2MM
</t>
    </r>
    <r>
      <rPr>
        <sz val="9"/>
        <rFont val="Arial"/>
        <family val="2"/>
      </rPr>
      <t>viz pol. 626112</t>
    </r>
  </si>
  <si>
    <r>
      <t xml:space="preserve">OCHRANA VÝZTUŽE PŘI NEDOSTATEČNÉM KRYTÍ
</t>
    </r>
    <r>
      <rPr>
        <sz val="9"/>
        <rFont val="Arial"/>
        <family val="2"/>
      </rPr>
      <t>8 propustků, odhad cca 1m2/ks</t>
    </r>
  </si>
  <si>
    <r>
      <t xml:space="preserve">INJEKTÁŽ TRHLIN TĚSNÍCÍ
</t>
    </r>
    <r>
      <rPr>
        <sz val="9"/>
        <rFont val="Arial"/>
        <family val="2"/>
      </rPr>
      <t>8 propustků, odhad cca 1,5m/ks</t>
    </r>
  </si>
  <si>
    <r>
      <t xml:space="preserve">NÁTĚRY BETON KONSTR TYP S1 (OS-A)
</t>
    </r>
    <r>
      <rPr>
        <sz val="9"/>
        <rFont val="Arial"/>
        <family val="2"/>
      </rPr>
      <t>penetrační asf. nátěr římsy propustku, viz TZ SO 103 a příloha C103 04 Vzorové příčné řezy
2.30m x 0.30m + 9.00m x 0.30m = 3.39m2
2 x 9.50m x 0.30m = 5.70m2</t>
    </r>
  </si>
  <si>
    <r>
      <t xml:space="preserve">VÝŠKOVÁ ÚPRAVA MŽÍŽÍ 
</t>
    </r>
    <r>
      <rPr>
        <sz val="9"/>
        <rFont val="Arial"/>
        <family val="2"/>
      </rPr>
      <t xml:space="preserve">+ poklopy, dle rekognoskace na místě  </t>
    </r>
    <r>
      <rPr>
        <b/>
        <sz val="9"/>
        <rFont val="Arial"/>
        <family val="2"/>
      </rPr>
      <t xml:space="preserve">                                                                                                        </t>
    </r>
  </si>
  <si>
    <r>
      <t xml:space="preserve">VÝŠKOVÁ ÚPRAVA KRYCÍCH HRNCŮ     
</t>
    </r>
    <r>
      <rPr>
        <sz val="9"/>
        <rFont val="Arial"/>
        <family val="2"/>
      </rPr>
      <t xml:space="preserve">dle rekognoskace na místě     </t>
    </r>
    <r>
      <rPr>
        <b/>
        <sz val="9"/>
        <rFont val="Arial"/>
        <family val="2"/>
      </rPr>
      <t xml:space="preserve">                                                                                                 </t>
    </r>
  </si>
  <si>
    <r>
      <t xml:space="preserve">ZÁBRADLÍ MOSTNÍ SE SVISLOU VÝPLNÍ - DEMONTÁŽ S PŘESUNEM
</t>
    </r>
    <r>
      <rPr>
        <sz val="9"/>
        <rFont val="Arial"/>
        <family val="2"/>
      </rPr>
      <t>odstranění stávajicího zábradlí 2x9.5m</t>
    </r>
  </si>
  <si>
    <r>
      <t xml:space="preserve">SVODIDLO OCEL SILNIČ JEDNOSTR, ÚROVEŇ ZADRŽ N1, N2 - DODÁVKA A MONTÁŽ
</t>
    </r>
    <r>
      <rPr>
        <sz val="9"/>
        <rFont val="Arial"/>
        <family val="2"/>
      </rPr>
      <t>64m, viz příloha koordinační situace B.2.3</t>
    </r>
  </si>
  <si>
    <r>
      <t xml:space="preserve">SVODIDLO OCEL SILNIČ JEDNOSTR, ÚROVEŇ ZADRŽ N1, N2 - DODÁVKA A MONTÁŽ
</t>
    </r>
    <r>
      <rPr>
        <sz val="9"/>
        <rFont val="Arial"/>
        <family val="2"/>
      </rPr>
      <t>před a za novými římsami, náběhy 8m, viz TZ SO 103
6x12m+4m+6x8m=124m</t>
    </r>
  </si>
  <si>
    <r>
      <t xml:space="preserve">SVOD OCEL ZÁBRADEL ÚROVEŇ ZADRŽ H2 - DODÁVKA A MONTÁŽ
</t>
    </r>
    <r>
      <rPr>
        <sz val="9"/>
        <rFont val="Arial"/>
        <family val="2"/>
      </rPr>
      <t>na nových římsách bez náběhů, viz TZ SO 103
2m+9m+9m+9m=29m</t>
    </r>
  </si>
  <si>
    <r>
      <t xml:space="preserve">SMĚROVÉ SLOUPKY Z PLAST HMOT VČET ODRAZ PÁSKU
</t>
    </r>
    <r>
      <rPr>
        <sz val="9"/>
        <rFont val="Arial"/>
        <family val="2"/>
      </rPr>
      <t>Nové Z11a, Z11b, viz situace dopravního značení</t>
    </r>
  </si>
  <si>
    <r>
      <t xml:space="preserve">SMĚROVÉ SLOUPKY Z PLAST HMOT VČET ODRAZ PÁSKU
</t>
    </r>
    <r>
      <rPr>
        <sz val="9"/>
        <rFont val="Arial"/>
        <family val="2"/>
      </rPr>
      <t>Nové Z11c, Z11d, viz situace dopravního značení (červené u sjezdů)</t>
    </r>
  </si>
  <si>
    <r>
      <t xml:space="preserve">SMĚROVÉ SLOUPKY Z PLAST HMOT - DEMONTÁŽ A ODVOZ
</t>
    </r>
    <r>
      <rPr>
        <sz val="9"/>
        <rFont val="Arial"/>
        <family val="2"/>
      </rPr>
      <t>stávající, včetně odvozu na skládku, dle rekognoskace na místě</t>
    </r>
  </si>
  <si>
    <r>
      <t xml:space="preserve">SMĚROVÉ SLOUPKY Z PLAST HMOT - NÁSTAVCE NA SVODIDLA VČETNĚ ODRAZNÉHO PÁSKU
</t>
    </r>
    <r>
      <rPr>
        <sz val="9"/>
        <rFont val="Arial"/>
        <family val="2"/>
      </rPr>
      <t>viz situace dopravního značení (bílé plné)</t>
    </r>
  </si>
  <si>
    <r>
      <t xml:space="preserve">VODOROVNÉ DOPRAVNÍ ZNAČENÍ PLASTEM HLADKÉ - DODÁVKA A POKLÁDKA
</t>
    </r>
    <r>
      <rPr>
        <sz val="9"/>
        <rFont val="Arial"/>
        <family val="2"/>
      </rPr>
      <t xml:space="preserve">viz situace dopravního značení,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V1a (0125) + V4(0,125), délka 9720m x 0,125m=1215,0m2,
V2a (3,0/6,0/0,125), délka 289m x 1/3 x 0,125m=12,0m2,
V2b (3,0/1,5/0,125) + V3 (3,0/1,5/0,125), délka 2519m x 2/3 x 0,125m=209,9m2,
V2b (1,5/1,5/0,25), délka 298m x 1/2 x 0,25m=37,3m2,
V4 (0,5/0,5/0,25), délka239m x 1/2 x 0,25m=30,0m2,
V13a = 19,0m2
plocha celkem 1523,1 m2</t>
    </r>
  </si>
  <si>
    <r>
      <t>ŘEZÁNÍ ASFALT KRYTU VOZOVEK TL DO 100MM</t>
    </r>
    <r>
      <rPr>
        <sz val="9"/>
        <rFont val="Arial"/>
        <family val="2"/>
      </rPr>
      <t xml:space="preserve">    
v místě napojení asf. krytu + polovina krytu + trhliny (10% délky+5%délky), délka dle situace, včetně pročíštění trhlin
(4133+86+30+24,4+20,4+18+33,4+15,5+64+11+13,6+145+129+41,3+21,6+26,3+91,5+18,4+31,2+14,4+8,5+11,5+413+206)m=5607m</t>
    </r>
  </si>
  <si>
    <r>
      <t xml:space="preserve">OČIŠTĚNÍ ASFALTOVÝCH VOZOVEK UMYTÍM VODOU
</t>
    </r>
    <r>
      <rPr>
        <sz val="9"/>
        <rFont val="Arial"/>
        <family val="2"/>
      </rPr>
      <t xml:space="preserve">před frézováním
pol. 113728a, plocha 29785 m2,
pol. 113728b, plocha 138 m2,
pol. 113728c, plocha 2410 m2,
celkem 29785m2 + 138m2 + 2410m2 = 32333 m2                                         </t>
    </r>
  </si>
  <si>
    <r>
      <t xml:space="preserve">OČIŠTĚNÍ ASFALT VOZOVEK ZAMETENÍM
</t>
    </r>
    <r>
      <rPr>
        <sz val="9"/>
        <rFont val="Arial"/>
        <family val="2"/>
      </rPr>
      <t>dle pol. 93811</t>
    </r>
  </si>
  <si>
    <r>
      <t xml:space="preserve">OČIŠTĚNÍ ZDIVA OTRYSKÁNÍM TLAKOVOU VODOU PŘES 1000 BARŮ
</t>
    </r>
    <r>
      <rPr>
        <sz val="9"/>
        <rFont val="Arial"/>
        <family val="2"/>
      </rPr>
      <t>dle pol. 626112</t>
    </r>
  </si>
  <si>
    <r>
      <t xml:space="preserve">BOURÁNÍ KONSTRUKCÍ ZE ŽELEZOBETONU S ODVOZEM DO 20KM
</t>
    </r>
    <r>
      <rPr>
        <sz val="9"/>
        <rFont val="Arial"/>
        <family val="2"/>
      </rPr>
      <t>římsy, dle vzorových řezů a TZ SO 103
0,75mx0,35mx(2,3+9+9,5+9,5)m=8m3</t>
    </r>
  </si>
  <si>
    <r>
      <rPr>
        <b/>
        <sz val="9"/>
        <rFont val="Arial"/>
        <family val="2"/>
      </rPr>
      <t>POMOC PRÁCE ZAJIŠŤ NEBO ZŘÍZ REGULACI A OCHRANU DOPRAVY</t>
    </r>
    <r>
      <rPr>
        <sz val="9"/>
        <rFont val="Arial"/>
        <family val="2"/>
      </rPr>
      <t xml:space="preserve">
14 ks sestava B/15, 27 ks sestava C/5, dle SO 172 Tz, 3 úseky po cca 1 km, provádění po polovinách (6x přesun),
ZÚ - km 8,2,
km 8,2 - km 9,0
km 9,0 - KÚ</t>
    </r>
  </si>
  <si>
    <r>
      <t xml:space="preserve">ODSTRAN PODKL ZPEVNĚNÝCH PLOCH Z KAMENIVA NESTMEL, ODVOZ DO 20KM
</t>
    </r>
    <r>
      <rPr>
        <sz val="9"/>
        <rFont val="Arial"/>
        <family val="2"/>
      </rPr>
      <t>stáv. nezpevněné zatrubněné sjezdy + zpevněné plochy, planimetrováno ze situace
km 7,694 = 10,73 m2,
km 9,188 = 12,46 m2,
km 9,394 = 19,54 m2,
km 9,402 = 15,67 m2,
km 9,435 = 8,40 m2,
km 9,440 = 8,83 m2,
km 9,452 = 6,78 m2,
km 9,503 = 8,25 m2,
km 9,544 = 7,67 m2,
km 9,742 = 10,39 m2,
km 9,743 = 23,27 m2,
plocha 132 m2 x 0,25 m</t>
    </r>
  </si>
  <si>
    <r>
      <t xml:space="preserve">ODSTRAN KRYTU ZPEVNĚNÝCH PLOCH S ASFALT POJIVEM VČET PODKLADU, ODVOZ DO 20KM
</t>
    </r>
    <r>
      <rPr>
        <sz val="9"/>
        <rFont val="Arial"/>
        <family val="2"/>
      </rPr>
      <t>stáv. zpevněné sjezdy ŠD + kom., planimetrováno ze situace
Km 7,706 = 17,62 m2,
km 8,044 = 18,02 m2,
km 8,664 = 9,48 m2,
km 8,965 = 21,85 m2,
km 9,182 = 10,02 m2,
km 9,632 = 11,73 m2,
km 9,640 = 22,28 m2,
plocha 111 m2 x 0,25 m</t>
    </r>
  </si>
  <si>
    <r>
      <t xml:space="preserve">ODKOP PRO SPOD STAVBU SILNIC A ŽELEZNIC TŘ. I, ODVOZ DO 20KM
</t>
    </r>
    <r>
      <rPr>
        <sz val="9"/>
        <rFont val="Arial"/>
        <family val="2"/>
      </rPr>
      <t>stáv. nezp. sjezdy bez konstrukce, odhad</t>
    </r>
  </si>
  <si>
    <r>
      <t xml:space="preserve">ODKOP PRO SPOD STAVBU SILNIC A ŽELEZNIC TŘ. I, ODVOZ DO 20KM
</t>
    </r>
    <r>
      <rPr>
        <sz val="9"/>
        <rFont val="Arial"/>
        <family val="2"/>
      </rPr>
      <t>výkop pro lože dlažby, viz příloha C102 04 Vzorové příčné řezy
4x4.0mx2.5mx0.3m=12,0m3</t>
    </r>
  </si>
  <si>
    <r>
      <t xml:space="preserve">ČIŠTĚNÍ KRAJNIC OD NÁNOSU
</t>
    </r>
    <r>
      <rPr>
        <sz val="9"/>
        <rFont val="Arial"/>
        <family val="2"/>
      </rPr>
      <t>NK,  tl. 100mm, viz příloha C102 04 Vzorové příčné řezy
2x0.6mx0.1mx2510m=301,2m3</t>
    </r>
  </si>
  <si>
    <r>
      <t xml:space="preserve">ČIŠTĚNÍ PŘÍKOPŮ OD NÁNOSU
</t>
    </r>
    <r>
      <rPr>
        <sz val="9"/>
        <rFont val="Arial"/>
        <family val="2"/>
      </rPr>
      <t>v okolí propustků, viz TZ SO 101
2x8mx1mx0.25m=4m3</t>
    </r>
  </si>
  <si>
    <r>
      <t xml:space="preserve">ČIŠTĚNÍ RÁMOVÝCH A KLENBOVÝCH PROPUSTŮ OD NÁNOSŮ
</t>
    </r>
    <r>
      <rPr>
        <sz val="9"/>
        <rFont val="Arial"/>
        <family val="2"/>
      </rPr>
      <t>propustky v km 7,635, 9,074; délka dle situace 17,30m, tl 0,25 m, šířka 1m</t>
    </r>
  </si>
  <si>
    <r>
      <t xml:space="preserve">ÚPRAVA PLÁNĚ SE ZHUTNĚNÍM V HORNINĚ TŘ. I
</t>
    </r>
    <r>
      <rPr>
        <sz val="9"/>
        <rFont val="Arial"/>
        <family val="2"/>
      </rPr>
      <t>pod stáv. nezp. sjezdy a zpev. plochy
(33,00 m3 + 27,75 m3 + 10)/0,25 m = 283m2</t>
    </r>
  </si>
  <si>
    <r>
      <t xml:space="preserve">DLAŽBY Z LOMOVÉHO KAMENE NA MC
</t>
    </r>
    <r>
      <rPr>
        <sz val="9"/>
        <rFont val="Arial"/>
        <family val="2"/>
      </rPr>
      <t>kompletní dlažba tl. 0.20m vč.betonového lože (C25/30-XF3) tl. 0.10m
4x4.0mx2.5mx0.2m=8,0m3, viz příloha C102 04 Vzorové příčné řezy</t>
    </r>
  </si>
  <si>
    <r>
      <t xml:space="preserve">VOZOVKOVÉ VRSTVY Z RECYKLOVANÉHO MATERIÁLU
</t>
    </r>
    <r>
      <rPr>
        <sz val="9"/>
        <rFont val="Arial"/>
        <family val="2"/>
      </rPr>
      <t>sjezdy a zpevněné plochy, R-materiál, využití odfrézovaného materiálu ze stavby,
viz pol. 113328 + 113438 + 123738a = 70,75 m3
km 8,440 - 8,500 zpevněná plocha 77 m2 x 0,25 = 19,25 m3
celkem 76,75 + 19,25 = 96m3</t>
    </r>
  </si>
  <si>
    <r>
      <t xml:space="preserve">ZPEVNĚNÍ KRAJNIC Z RECYKLOVANÉHO MATERIÁLU TL DO 100MM
</t>
    </r>
    <r>
      <rPr>
        <sz val="9"/>
        <rFont val="Arial"/>
        <family val="2"/>
      </rPr>
      <t>délka dle situace,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2x0.5mx2510mx0,1m=251m3
využití odfrézovaného materiálu ze stavby</t>
    </r>
  </si>
  <si>
    <r>
      <t>SPOJOVACÍ POSTŘIK Z MODIFIK EMULZE DO 0,5KG/M2</t>
    </r>
    <r>
      <rPr>
        <sz val="9"/>
        <rFont val="Arial"/>
        <family val="2"/>
      </rPr>
      <t xml:space="preserve"> 
pod vrstvou ACO 11+, dle pol. 574B44                                                                       </t>
    </r>
  </si>
  <si>
    <r>
      <t xml:space="preserve">SPOJOVACÍ POSTŘIK Z MODIFIK EMULZE DO 1,0KG/M2 
</t>
    </r>
    <r>
      <rPr>
        <sz val="9"/>
        <rFont val="Arial"/>
        <family val="2"/>
      </rPr>
      <t>pod pružnou membránu z geomřížoviny
viz pol. 57475</t>
    </r>
    <r>
      <rPr>
        <b/>
        <sz val="9"/>
        <rFont val="Arial"/>
        <family val="2"/>
      </rPr>
      <t xml:space="preserve">                                                                       </t>
    </r>
  </si>
  <si>
    <r>
      <t xml:space="preserve">ASFALTOVÝ BETON PRO OBRUSNÉ VRSTVY MODIFIK ACO 11+, 11S TL. 50MM
</t>
    </r>
    <r>
      <rPr>
        <sz val="9"/>
        <rFont val="Arial"/>
        <family val="2"/>
      </rPr>
      <t>ACO 11+..  plocha sil. II/169 + mosty + napojení asf. voz.
pol. 113728a, plocha 17915 m2 x1,05 (rozšíření),
pol. 113728b, plocha 63 m2 x1,05 (rozšíření),
pol. 113728c, plocha 1210 m2 x1,05 (rozšíření),
celkem 18811m2 + 66m2 + 1271m2 = 20148 m2</t>
    </r>
  </si>
  <si>
    <r>
      <t xml:space="preserve">ASFALTOVÝ BETON PRO LOŽNÍ VRSTVY ACL 22+, 22S, TL. 70MM
</t>
    </r>
    <r>
      <rPr>
        <sz val="9"/>
        <rFont val="Arial"/>
        <family val="2"/>
      </rPr>
      <t>ACL 22+.. plocha sil. II/169 + napojení asf. voz.
pol. 113728a, plocha 17915 m2 x1,07 (rozšíření),
pol. 113728c, plocha 1210 m2 x1,07 (rozšíření),
celkem 19169 m2 + 1295 m2 = 20464 m2</t>
    </r>
  </si>
  <si>
    <r>
      <t xml:space="preserve">VOZOVKOVÉ VÝZTUŽNÉ VRSTVY Z GEOMŘÍŽOVINY
</t>
    </r>
    <r>
      <rPr>
        <sz val="9"/>
        <rFont val="Arial"/>
        <family val="2"/>
      </rPr>
      <t>oprava trhlin, pružná membrána š. 1m z geomřížoviny (5% délky úseku), délka dle situace, 
2510m x 0,05 x 1,0m = 125,5 m</t>
    </r>
  </si>
  <si>
    <r>
      <t>VRSTVY PRO OBNOVU A OPRAVY Z ASF BETONU ACO 8</t>
    </r>
    <r>
      <rPr>
        <sz val="9"/>
        <rFont val="Arial"/>
        <family val="2"/>
      </rPr>
      <t xml:space="preserve">
ACO 8...vyrovnávací vrstva, planimetrováno ze situace
průměr tl. 3 cm x 100% plochy
pol. 113728a, plocha 17915 m2 x1,09 (rozšíření),
celkem 19528m2 x 0,03m </t>
    </r>
  </si>
  <si>
    <r>
      <t xml:space="preserve">VÝPLŇ SPAR PRYŽOVOU VLOŽKOU
</t>
    </r>
    <r>
      <rPr>
        <sz val="9"/>
        <rFont val="Arial"/>
        <family val="2"/>
      </rPr>
      <t>utěsnění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trhlin (5%+10% z délky), délka dle situace
2510 m x (0,05+0,1) = 376,5 m</t>
    </r>
  </si>
  <si>
    <r>
      <t xml:space="preserve">REPROFILACE PODHLEDŮ, SVISLÝCH PLOCH SANAČNÍ MALTOU JEDNOVRST TL 20MM
</t>
    </r>
    <r>
      <rPr>
        <sz val="9"/>
        <rFont val="Arial"/>
        <family val="2"/>
      </rPr>
      <t>2 propustky, odhad cca 10m2/ks</t>
    </r>
  </si>
  <si>
    <r>
      <t xml:space="preserve">OCHRANA VÝZTUŽE PŘI NEDOSTATEČNÉM KRYTÍ
</t>
    </r>
    <r>
      <rPr>
        <sz val="9"/>
        <rFont val="Arial"/>
        <family val="2"/>
      </rPr>
      <t>2 propustky, odhad cca 1m2/ks</t>
    </r>
  </si>
  <si>
    <r>
      <t xml:space="preserve">INJEKTÁŽ TRHLIN TĚSNÍCÍ
</t>
    </r>
    <r>
      <rPr>
        <sz val="9"/>
        <rFont val="Arial"/>
        <family val="2"/>
      </rPr>
      <t>2 propustky, odhad cca 1m/ks</t>
    </r>
  </si>
  <si>
    <r>
      <t xml:space="preserve">VÝŠKOVÁ ÚPRAVA KRYCÍCH HRNCŮ
</t>
    </r>
    <r>
      <rPr>
        <sz val="9"/>
        <rFont val="Arial"/>
        <family val="2"/>
      </rPr>
      <t xml:space="preserve">dle rekognoskace na místě     </t>
    </r>
    <r>
      <rPr>
        <b/>
        <sz val="9"/>
        <rFont val="Arial"/>
        <family val="2"/>
      </rPr>
      <t xml:space="preserve">                                                                                                 </t>
    </r>
  </si>
  <si>
    <r>
      <t xml:space="preserve">VODOROVNÉ DOPRAVNÍ ZNAČENÍ PLASTEM HLADKÉ - DODÁVKA A POKLÁDKA
</t>
    </r>
    <r>
      <rPr>
        <sz val="9"/>
        <rFont val="Arial"/>
        <family val="2"/>
      </rPr>
      <t>viz situace dopravního značení,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V1a (0125) + V4(0,125), délka 6597m x 0,125m=824,6m2,
V2a (3,0/6,0/0,125), délka 327m x 1/3 x 0,125m=13,6m2,
V2b (3,0/1,5/0,125) + V3 (3,0/1,5/0,125), délka 1517m x 2/3 x 0,125m=126,4m2,
V2b (1,5/1,5/0,25), délka 154m x 1/2 x 0,25m=19,3m2,
V4 (0,5/0,5/0,25), délka 84m x 1/2 x 0,25m=10,5m2
plocha celkem 994,4m2</t>
    </r>
  </si>
  <si>
    <r>
      <t>ŘEZÁNÍ ASFALT KRYTU VOZOVEK TL DO 100MM</t>
    </r>
    <r>
      <rPr>
        <sz val="9"/>
        <rFont val="Arial"/>
        <family val="2"/>
      </rPr>
      <t xml:space="preserve">    
v místě napojení asf. krytu + polovina krytu + trhliny (10% délky+5%délky), délka dle situace, včetně pročíštění trhlin
(2510+55+12+29+42+55,3+35+26+59,6+64,5+13,7+42,7+251+125)m=3321m</t>
    </r>
  </si>
  <si>
    <r>
      <t xml:space="preserve">OČIŠTĚNÍ ASFALTOVÝCH VOZOVEK UMYTÍM VODOU
</t>
    </r>
    <r>
      <rPr>
        <sz val="9"/>
        <rFont val="Arial"/>
        <family val="2"/>
      </rPr>
      <t xml:space="preserve">před frézováním
pol. 113728a, plocha 17915 m2,
pol. 113728b, plocha 63 m2,
pol. 113728c, plocha 1210 m2,
celkem 17915m2 + 63m2 + 1210m2 = 19188 m2                                         </t>
    </r>
  </si>
  <si>
    <r>
      <t xml:space="preserve">FRÉZOVÁNÍ ZPEVNĚNÝCH PLOCH ASFALTOVÝCH, ODVOZ DO 20KM
</t>
    </r>
    <r>
      <rPr>
        <sz val="9"/>
        <rFont val="Arial"/>
        <family val="2"/>
      </rPr>
      <t>II/169 (mimo mosty) tl. 0.07m, planimetrováno ze situace, odvoz na skládku SÚSPK v Sušici, uskladnění pro pozdější použití - ZAS-T2
plocha 17915 m2 x 0.07m=1254,05 m3</t>
    </r>
  </si>
  <si>
    <r>
      <t xml:space="preserve">FRÉZOVÁNÍ ZPEVNĚNÝCH PLOCH ASFALTOVÝCH, ODVOZ DO 20KM
</t>
    </r>
    <r>
      <rPr>
        <sz val="9"/>
        <rFont val="Arial"/>
        <family val="2"/>
      </rPr>
      <t>II/169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na mostech tl. 0.05m, plocha dle mostních listů, odvoz na skládku SÚSPK v Sušici, uskladnění pro pozdější použití - ZAS-T2
km 7,588 = 30,88 m2,
km 8,564 = 32,00 m2,
plocha 63 m2 x 0.05m = 3,15 m3</t>
    </r>
  </si>
  <si>
    <r>
      <t xml:space="preserve">FRÉZOVÁNÍ ZPEVNĚNÝCH PLOCH ASFALTOVÝCH, ODVOZ DO 20KM
</t>
    </r>
    <r>
      <rPr>
        <sz val="9"/>
        <rFont val="Arial"/>
        <family val="2"/>
      </rPr>
      <t>napojení asf. voz. tl. 0.12m, planimetrováno ze situace, odvoz na skládku SÚSPK v Sušici, uskladnění pro pozdější použití - ZAS-T2
plocha 1210 m2 x 0,12 m = 145,20 m3</t>
    </r>
  </si>
  <si>
    <r>
      <t xml:space="preserve">FRÉZOVÁNÍ ZPEVNĚNÝCH PLOCH ASFALTOVÝCH
</t>
    </r>
    <r>
      <rPr>
        <sz val="9"/>
        <rFont val="Arial"/>
        <family val="2"/>
      </rPr>
      <t>II/169 (mimo mosty) do tl. 0.07m, planimetrováno ze situace, odvoz na recyklační skládku dle možností zhotovitele – ZAS-T3
plocha 12550 m2 x 0.07m=878,50 m3</t>
    </r>
  </si>
  <si>
    <r>
      <t xml:space="preserve">FRÉZOVÁNÍ ZPEVNĚNÝCH PLOCH ASFALTOVÝCH, ODVOZ DO 20KM
</t>
    </r>
    <r>
      <rPr>
        <sz val="9"/>
        <rFont val="Arial"/>
        <family val="2"/>
      </rPr>
      <t>II/169 (mimo mosty) do tl. 0.07m, planimetrováno ze situace, odvoz na skládku SÚSPK v Sušici, uskladnění pro pozdější použití - ZAS-T2
plocha 17235 m2 x 0.07m=1206,45 m3</t>
    </r>
  </si>
  <si>
    <r>
      <t xml:space="preserve">FRÉZOVÁNÍ ZPEVNĚNÝCH PLOCH ASFALTOVÝCH, ODVOZ DO 20KM
</t>
    </r>
    <r>
      <rPr>
        <sz val="9"/>
        <rFont val="Arial"/>
        <family val="2"/>
      </rPr>
      <t>II/169 na mostech tl. 0.05m, plocha dle mostních listů, odvoz na recyklační skládku dle možností zhotovitele – ZAS-3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km 12,533 = 55,77 m2,
km 13,558 = 81,93 m2,
plocha 138 m2 x 0.05m = 6,90 m3</t>
    </r>
  </si>
  <si>
    <r>
      <t xml:space="preserve">FRÉZOVÁNÍ ZPEVNĚNÝCH PLOCH ASFALTOVÝCH, ODVOZ DO 20KM
</t>
    </r>
    <r>
      <rPr>
        <sz val="9"/>
        <rFont val="Arial"/>
        <family val="2"/>
      </rPr>
      <t>napojení asf. voz. tl. 0.12m, planimetrováno ze situace, odvoz na recyklační skládku dle možností zhotovitele – ZAS-T3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plocha 2410 m2 x 0.12m = 289,2 m3</t>
    </r>
  </si>
  <si>
    <t>113728d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</si>
</sst>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%"/>
    <numFmt numFmtId="168" formatCode="0.000"/>
    <numFmt numFmtId="169" formatCode="0.0"/>
    <numFmt numFmtId="170" formatCode="0.0000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.000"/>
    <numFmt numFmtId="174" formatCode="###,###,###\ &quot;Kč&quot;"/>
    <numFmt numFmtId="175" formatCode="#,##0.0\ _K_č"/>
    <numFmt numFmtId="176" formatCode="#,##0\ &quot;Kč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i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40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0" fillId="20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1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8" applyNumberFormat="0" applyAlignment="0" applyProtection="0"/>
    <xf numFmtId="0" fontId="46" fillId="24" borderId="8" applyNumberFormat="0" applyAlignment="0" applyProtection="0"/>
    <xf numFmtId="0" fontId="47" fillId="24" borderId="9" applyNumberFormat="0" applyAlignment="0" applyProtection="0"/>
    <xf numFmtId="0" fontId="1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6" fontId="7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15" fillId="0" borderId="1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6" fontId="16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1" xfId="0" applyFont="1" applyBorder="1" applyAlignment="1">
      <alignment horizontal="right"/>
    </xf>
    <xf numFmtId="6" fontId="16" fillId="0" borderId="20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2" xfId="0" applyFont="1" applyBorder="1" applyAlignment="1">
      <alignment horizontal="right"/>
    </xf>
    <xf numFmtId="6" fontId="17" fillId="0" borderId="22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 horizontal="right"/>
    </xf>
    <xf numFmtId="0" fontId="5" fillId="30" borderId="10" xfId="0" applyFont="1" applyFill="1" applyBorder="1" applyAlignment="1">
      <alignment/>
    </xf>
    <xf numFmtId="0" fontId="5" fillId="30" borderId="24" xfId="0" applyFont="1" applyFill="1" applyBorder="1" applyAlignment="1">
      <alignment/>
    </xf>
    <xf numFmtId="0" fontId="0" fillId="30" borderId="24" xfId="0" applyFill="1" applyBorder="1" applyAlignment="1">
      <alignment/>
    </xf>
    <xf numFmtId="0" fontId="0" fillId="30" borderId="24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Alignment="1">
      <alignment/>
    </xf>
    <xf numFmtId="4" fontId="20" fillId="0" borderId="0" xfId="0" applyNumberFormat="1" applyFont="1" applyFill="1" applyBorder="1" applyAlignment="1">
      <alignment/>
    </xf>
    <xf numFmtId="0" fontId="6" fillId="31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top"/>
    </xf>
    <xf numFmtId="0" fontId="18" fillId="0" borderId="28" xfId="0" applyFont="1" applyFill="1" applyBorder="1" applyAlignment="1">
      <alignment/>
    </xf>
    <xf numFmtId="4" fontId="18" fillId="0" borderId="29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/>
    </xf>
    <xf numFmtId="0" fontId="18" fillId="24" borderId="31" xfId="0" applyFont="1" applyFill="1" applyBorder="1" applyAlignment="1">
      <alignment horizontal="right" vertical="top"/>
    </xf>
    <xf numFmtId="0" fontId="18" fillId="24" borderId="25" xfId="0" applyFont="1" applyFill="1" applyBorder="1" applyAlignment="1">
      <alignment horizontal="right" vertical="top"/>
    </xf>
    <xf numFmtId="0" fontId="6" fillId="24" borderId="25" xfId="0" applyFont="1" applyFill="1" applyBorder="1" applyAlignment="1">
      <alignment horizontal="left" vertical="top"/>
    </xf>
    <xf numFmtId="4" fontId="18" fillId="24" borderId="32" xfId="0" applyNumberFormat="1" applyFont="1" applyFill="1" applyBorder="1" applyAlignment="1">
      <alignment horizontal="right" vertical="top"/>
    </xf>
    <xf numFmtId="4" fontId="15" fillId="24" borderId="33" xfId="0" applyNumberFormat="1" applyFont="1" applyFill="1" applyBorder="1" applyAlignment="1">
      <alignment horizontal="right" vertical="top"/>
    </xf>
    <xf numFmtId="3" fontId="21" fillId="24" borderId="32" xfId="0" applyNumberFormat="1" applyFont="1" applyFill="1" applyBorder="1" applyAlignment="1">
      <alignment horizontal="right" vertical="top"/>
    </xf>
    <xf numFmtId="0" fontId="18" fillId="0" borderId="31" xfId="0" applyFont="1" applyFill="1" applyBorder="1" applyAlignment="1">
      <alignment horizontal="right" vertical="top"/>
    </xf>
    <xf numFmtId="49" fontId="20" fillId="0" borderId="34" xfId="47" applyNumberFormat="1" applyFont="1" applyFill="1" applyBorder="1" applyAlignment="1" applyProtection="1">
      <alignment horizontal="right" vertical="top"/>
      <protection/>
    </xf>
    <xf numFmtId="0" fontId="19" fillId="0" borderId="34" xfId="47" applyNumberFormat="1" applyFont="1" applyFill="1" applyBorder="1" applyAlignment="1" applyProtection="1">
      <alignment vertical="top" wrapText="1"/>
      <protection/>
    </xf>
    <xf numFmtId="0" fontId="18" fillId="0" borderId="25" xfId="0" applyFont="1" applyFill="1" applyBorder="1" applyAlignment="1">
      <alignment horizontal="right" vertical="top"/>
    </xf>
    <xf numFmtId="4" fontId="18" fillId="0" borderId="32" xfId="0" applyNumberFormat="1" applyFont="1" applyFill="1" applyBorder="1" applyAlignment="1">
      <alignment horizontal="right" vertical="top"/>
    </xf>
    <xf numFmtId="3" fontId="21" fillId="0" borderId="32" xfId="0" applyNumberFormat="1" applyFont="1" applyFill="1" applyBorder="1" applyAlignment="1">
      <alignment horizontal="right" vertical="top"/>
    </xf>
    <xf numFmtId="49" fontId="20" fillId="0" borderId="35" xfId="47" applyNumberFormat="1" applyFont="1" applyFill="1" applyBorder="1" applyAlignment="1" applyProtection="1">
      <alignment horizontal="right" vertical="top"/>
      <protection/>
    </xf>
    <xf numFmtId="0" fontId="19" fillId="0" borderId="35" xfId="47" applyNumberFormat="1" applyFont="1" applyFill="1" applyBorder="1" applyAlignment="1" applyProtection="1">
      <alignment vertical="top" wrapText="1"/>
      <protection/>
    </xf>
    <xf numFmtId="49" fontId="20" fillId="0" borderId="0" xfId="47" applyNumberFormat="1" applyFont="1" applyFill="1" applyBorder="1" applyAlignment="1" applyProtection="1">
      <alignment horizontal="right" vertical="top"/>
      <protection/>
    </xf>
    <xf numFmtId="0" fontId="19" fillId="0" borderId="36" xfId="47" applyNumberFormat="1" applyFont="1" applyFill="1" applyBorder="1" applyAlignment="1" applyProtection="1">
      <alignment vertical="top" wrapText="1"/>
      <protection/>
    </xf>
    <xf numFmtId="0" fontId="6" fillId="0" borderId="1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/>
    </xf>
    <xf numFmtId="174" fontId="16" fillId="0" borderId="18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4" fontId="18" fillId="0" borderId="38" xfId="0" applyNumberFormat="1" applyFont="1" applyFill="1" applyBorder="1" applyAlignment="1">
      <alignment/>
    </xf>
    <xf numFmtId="174" fontId="16" fillId="0" borderId="12" xfId="0" applyNumberFormat="1" applyFont="1" applyFill="1" applyBorder="1" applyAlignment="1">
      <alignment/>
    </xf>
    <xf numFmtId="174" fontId="16" fillId="0" borderId="20" xfId="0" applyNumberFormat="1" applyFont="1" applyFill="1" applyBorder="1" applyAlignment="1">
      <alignment/>
    </xf>
    <xf numFmtId="0" fontId="6" fillId="30" borderId="23" xfId="0" applyFont="1" applyFill="1" applyBorder="1" applyAlignment="1">
      <alignment/>
    </xf>
    <xf numFmtId="0" fontId="18" fillId="30" borderId="24" xfId="0" applyFont="1" applyFill="1" applyBorder="1" applyAlignment="1">
      <alignment/>
    </xf>
    <xf numFmtId="0" fontId="18" fillId="30" borderId="39" xfId="0" applyFont="1" applyFill="1" applyBorder="1" applyAlignment="1">
      <alignment/>
    </xf>
    <xf numFmtId="4" fontId="18" fillId="30" borderId="39" xfId="0" applyNumberFormat="1" applyFont="1" applyFill="1" applyBorder="1" applyAlignment="1">
      <alignment/>
    </xf>
    <xf numFmtId="174" fontId="17" fillId="30" borderId="24" xfId="0" applyNumberFormat="1" applyFont="1" applyFill="1" applyBorder="1" applyAlignment="1">
      <alignment/>
    </xf>
    <xf numFmtId="174" fontId="17" fillId="30" borderId="22" xfId="0" applyNumberFormat="1" applyFont="1" applyFill="1" applyBorder="1" applyAlignment="1">
      <alignment/>
    </xf>
    <xf numFmtId="0" fontId="18" fillId="0" borderId="0" xfId="0" applyFont="1" applyAlignment="1">
      <alignment vertical="top"/>
    </xf>
    <xf numFmtId="0" fontId="6" fillId="0" borderId="40" xfId="0" applyFont="1" applyFill="1" applyBorder="1" applyAlignment="1">
      <alignment horizontal="center" vertical="center" wrapText="1"/>
    </xf>
    <xf numFmtId="0" fontId="6" fillId="31" borderId="4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8" fillId="31" borderId="42" xfId="0" applyFont="1" applyFill="1" applyBorder="1" applyAlignment="1">
      <alignment/>
    </xf>
    <xf numFmtId="49" fontId="19" fillId="31" borderId="27" xfId="0" applyNumberFormat="1" applyFont="1" applyFill="1" applyBorder="1" applyAlignment="1">
      <alignment horizontal="center"/>
    </xf>
    <xf numFmtId="3" fontId="20" fillId="31" borderId="29" xfId="0" applyNumberFormat="1" applyFont="1" applyFill="1" applyBorder="1" applyAlignment="1">
      <alignment/>
    </xf>
    <xf numFmtId="3" fontId="18" fillId="24" borderId="43" xfId="0" applyNumberFormat="1" applyFont="1" applyFill="1" applyBorder="1" applyAlignment="1">
      <alignment horizontal="right" vertical="top"/>
    </xf>
    <xf numFmtId="4" fontId="22" fillId="24" borderId="31" xfId="0" applyNumberFormat="1" applyFont="1" applyFill="1" applyBorder="1" applyAlignment="1">
      <alignment horizontal="right" vertical="top"/>
    </xf>
    <xf numFmtId="3" fontId="22" fillId="24" borderId="32" xfId="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/>
    </xf>
    <xf numFmtId="0" fontId="18" fillId="0" borderId="31" xfId="0" applyFont="1" applyFill="1" applyBorder="1" applyAlignment="1">
      <alignment horizontal="right" vertical="top" wrapText="1"/>
    </xf>
    <xf numFmtId="49" fontId="18" fillId="0" borderId="25" xfId="0" applyNumberFormat="1" applyFont="1" applyFill="1" applyBorder="1" applyAlignment="1">
      <alignment horizontal="right" vertical="top" wrapText="1"/>
    </xf>
    <xf numFmtId="3" fontId="18" fillId="0" borderId="43" xfId="0" applyNumberFormat="1" applyFont="1" applyFill="1" applyBorder="1" applyAlignment="1">
      <alignment horizontal="right" vertical="top"/>
    </xf>
    <xf numFmtId="4" fontId="22" fillId="0" borderId="3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20" fillId="31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31" borderId="44" xfId="0" applyFont="1" applyFill="1" applyBorder="1" applyAlignment="1">
      <alignment/>
    </xf>
    <xf numFmtId="4" fontId="15" fillId="24" borderId="31" xfId="0" applyNumberFormat="1" applyFont="1" applyFill="1" applyBorder="1" applyAlignment="1">
      <alignment horizontal="right" vertical="top"/>
    </xf>
    <xf numFmtId="3" fontId="16" fillId="24" borderId="32" xfId="0" applyNumberFormat="1" applyFont="1" applyFill="1" applyBorder="1" applyAlignment="1">
      <alignment horizontal="right" vertical="top"/>
    </xf>
    <xf numFmtId="4" fontId="15" fillId="0" borderId="31" xfId="0" applyNumberFormat="1" applyFont="1" applyFill="1" applyBorder="1" applyAlignment="1">
      <alignment horizontal="right" vertical="top"/>
    </xf>
    <xf numFmtId="3" fontId="16" fillId="0" borderId="32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Alignment="1">
      <alignment/>
    </xf>
    <xf numFmtId="0" fontId="18" fillId="0" borderId="25" xfId="0" applyFont="1" applyFill="1" applyBorder="1" applyAlignment="1">
      <alignment horizontal="right" vertical="top" wrapText="1"/>
    </xf>
    <xf numFmtId="4" fontId="18" fillId="0" borderId="32" xfId="0" applyNumberFormat="1" applyFont="1" applyFill="1" applyBorder="1" applyAlignment="1">
      <alignment horizontal="right" vertical="top" wrapText="1"/>
    </xf>
    <xf numFmtId="4" fontId="15" fillId="0" borderId="33" xfId="0" applyNumberFormat="1" applyFont="1" applyFill="1" applyBorder="1" applyAlignment="1">
      <alignment horizontal="right" vertical="top"/>
    </xf>
    <xf numFmtId="0" fontId="18" fillId="24" borderId="31" xfId="0" applyFont="1" applyFill="1" applyBorder="1" applyAlignment="1">
      <alignment horizontal="right" vertical="top" wrapText="1"/>
    </xf>
    <xf numFmtId="4" fontId="15" fillId="24" borderId="32" xfId="0" applyNumberFormat="1" applyFont="1" applyFill="1" applyBorder="1" applyAlignment="1">
      <alignment horizontal="right" vertical="top"/>
    </xf>
    <xf numFmtId="0" fontId="18" fillId="24" borderId="31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center"/>
    </xf>
    <xf numFmtId="4" fontId="18" fillId="0" borderId="29" xfId="0" applyNumberFormat="1" applyFont="1" applyFill="1" applyBorder="1" applyAlignment="1">
      <alignment horizontal="right" vertical="top"/>
    </xf>
    <xf numFmtId="4" fontId="15" fillId="0" borderId="45" xfId="0" applyNumberFormat="1" applyFont="1" applyFill="1" applyBorder="1" applyAlignment="1">
      <alignment horizontal="right" vertical="top"/>
    </xf>
    <xf numFmtId="0" fontId="18" fillId="0" borderId="46" xfId="0" applyFont="1" applyFill="1" applyBorder="1" applyAlignment="1">
      <alignment horizontal="right" vertical="top" wrapText="1"/>
    </xf>
    <xf numFmtId="0" fontId="6" fillId="0" borderId="46" xfId="0" applyFont="1" applyFill="1" applyBorder="1" applyAlignment="1">
      <alignment horizontal="left" vertical="top" wrapText="1"/>
    </xf>
    <xf numFmtId="0" fontId="18" fillId="0" borderId="46" xfId="0" applyFont="1" applyFill="1" applyBorder="1" applyAlignment="1">
      <alignment horizontal="right" vertical="top"/>
    </xf>
    <xf numFmtId="4" fontId="18" fillId="0" borderId="47" xfId="0" applyNumberFormat="1" applyFont="1" applyFill="1" applyBorder="1" applyAlignment="1">
      <alignment horizontal="right" vertical="top"/>
    </xf>
    <xf numFmtId="4" fontId="15" fillId="0" borderId="48" xfId="0" applyNumberFormat="1" applyFont="1" applyFill="1" applyBorder="1" applyAlignment="1">
      <alignment horizontal="right" vertical="top"/>
    </xf>
    <xf numFmtId="3" fontId="16" fillId="0" borderId="47" xfId="0" applyNumberFormat="1" applyFont="1" applyFill="1" applyBorder="1" applyAlignment="1">
      <alignment horizontal="right" vertical="top"/>
    </xf>
    <xf numFmtId="0" fontId="6" fillId="0" borderId="44" xfId="0" applyFont="1" applyFill="1" applyBorder="1" applyAlignment="1">
      <alignment/>
    </xf>
    <xf numFmtId="174" fontId="16" fillId="0" borderId="38" xfId="0" applyNumberFormat="1" applyFont="1" applyFill="1" applyBorder="1" applyAlignment="1">
      <alignment/>
    </xf>
    <xf numFmtId="174" fontId="16" fillId="0" borderId="49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 horizontal="center"/>
    </xf>
    <xf numFmtId="174" fontId="16" fillId="30" borderId="24" xfId="0" applyNumberFormat="1" applyFont="1" applyFill="1" applyBorder="1" applyAlignment="1">
      <alignment/>
    </xf>
    <xf numFmtId="0" fontId="18" fillId="0" borderId="5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/>
    </xf>
    <xf numFmtId="0" fontId="18" fillId="24" borderId="33" xfId="0" applyFont="1" applyFill="1" applyBorder="1" applyAlignment="1">
      <alignment horizontal="right" vertical="top"/>
    </xf>
    <xf numFmtId="0" fontId="18" fillId="0" borderId="25" xfId="0" applyFont="1" applyBorder="1" applyAlignment="1">
      <alignment horizontal="left" vertical="top" wrapText="1"/>
    </xf>
    <xf numFmtId="0" fontId="18" fillId="0" borderId="33" xfId="0" applyFont="1" applyFill="1" applyBorder="1" applyAlignment="1">
      <alignment horizontal="right" vertical="top"/>
    </xf>
    <xf numFmtId="3" fontId="6" fillId="0" borderId="29" xfId="0" applyNumberFormat="1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25" xfId="0" applyFont="1" applyFill="1" applyBorder="1" applyAlignment="1">
      <alignment vertical="top"/>
    </xf>
    <xf numFmtId="0" fontId="18" fillId="24" borderId="33" xfId="0" applyFont="1" applyFill="1" applyBorder="1" applyAlignment="1">
      <alignment/>
    </xf>
    <xf numFmtId="3" fontId="18" fillId="24" borderId="32" xfId="0" applyNumberFormat="1" applyFont="1" applyFill="1" applyBorder="1" applyAlignment="1">
      <alignment horizontal="right" vertical="top"/>
    </xf>
    <xf numFmtId="3" fontId="18" fillId="0" borderId="32" xfId="0" applyNumberFormat="1" applyFont="1" applyFill="1" applyBorder="1" applyAlignment="1">
      <alignment horizontal="right" vertical="top"/>
    </xf>
    <xf numFmtId="174" fontId="48" fillId="30" borderId="22" xfId="0" applyNumberFormat="1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4" fontId="18" fillId="0" borderId="54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49" fontId="18" fillId="0" borderId="54" xfId="0" applyNumberFormat="1" applyFont="1" applyFill="1" applyBorder="1" applyAlignment="1">
      <alignment horizontal="center"/>
    </xf>
    <xf numFmtId="49" fontId="20" fillId="0" borderId="54" xfId="0" applyNumberFormat="1" applyFont="1" applyFill="1" applyBorder="1" applyAlignment="1">
      <alignment horizontal="center"/>
    </xf>
    <xf numFmtId="0" fontId="18" fillId="0" borderId="5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8" fillId="0" borderId="57" xfId="0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176" fontId="8" fillId="0" borderId="11" xfId="0" applyNumberFormat="1" applyFont="1" applyBorder="1" applyAlignment="1">
      <alignment horizontal="right"/>
    </xf>
    <xf numFmtId="176" fontId="8" fillId="0" borderId="18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76" fontId="9" fillId="30" borderId="24" xfId="0" applyNumberFormat="1" applyFont="1" applyFill="1" applyBorder="1" applyAlignment="1">
      <alignment horizontal="right"/>
    </xf>
    <xf numFmtId="176" fontId="9" fillId="30" borderId="22" xfId="0" applyNumberFormat="1" applyFont="1" applyFill="1" applyBorder="1" applyAlignment="1">
      <alignment horizontal="right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5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6" fillId="31" borderId="60" xfId="0" applyFont="1" applyFill="1" applyBorder="1" applyAlignment="1">
      <alignment horizontal="center" vertical="center"/>
    </xf>
    <xf numFmtId="0" fontId="6" fillId="31" borderId="2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31" borderId="50" xfId="0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6" fillId="31" borderId="3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1" borderId="62" xfId="0" applyFont="1" applyFill="1" applyBorder="1" applyAlignment="1">
      <alignment horizontal="center" vertical="center"/>
    </xf>
    <xf numFmtId="0" fontId="6" fillId="31" borderId="33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Border="1" applyAlignment="1">
      <alignment/>
    </xf>
    <xf numFmtId="0" fontId="18" fillId="0" borderId="4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6" fillId="31" borderId="41" xfId="0" applyFont="1" applyFill="1" applyBorder="1" applyAlignment="1">
      <alignment horizontal="center" vertical="center"/>
    </xf>
    <xf numFmtId="0" fontId="6" fillId="31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Font_Ariel_Smal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šeobecné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247650</xdr:colOff>
      <xdr:row>5</xdr:row>
      <xdr:rowOff>66675</xdr:rowOff>
    </xdr:from>
    <xdr:to>
      <xdr:col>29</xdr:col>
      <xdr:colOff>285750</xdr:colOff>
      <xdr:row>33</xdr:row>
      <xdr:rowOff>257175</xdr:rowOff>
    </xdr:to>
    <xdr:sp>
      <xdr:nvSpPr>
        <xdr:cNvPr id="1" name="WordArt 1"/>
        <xdr:cNvSpPr>
          <a:spLocks/>
        </xdr:cNvSpPr>
      </xdr:nvSpPr>
      <xdr:spPr>
        <a:xfrm rot="5400000">
          <a:off x="22021800" y="847725"/>
          <a:ext cx="1257300" cy="16516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0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Impact"/>
              <a:cs typeface="Impact"/>
            </a:rPr>
            <a:t>KONCEPT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247650</xdr:colOff>
      <xdr:row>5</xdr:row>
      <xdr:rowOff>66675</xdr:rowOff>
    </xdr:from>
    <xdr:to>
      <xdr:col>29</xdr:col>
      <xdr:colOff>285750</xdr:colOff>
      <xdr:row>46</xdr:row>
      <xdr:rowOff>257175</xdr:rowOff>
    </xdr:to>
    <xdr:sp>
      <xdr:nvSpPr>
        <xdr:cNvPr id="1" name="WordArt 1"/>
        <xdr:cNvSpPr>
          <a:spLocks/>
        </xdr:cNvSpPr>
      </xdr:nvSpPr>
      <xdr:spPr>
        <a:xfrm rot="5400000">
          <a:off x="22469475" y="847725"/>
          <a:ext cx="1257300" cy="21574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0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Impact"/>
              <a:cs typeface="Impact"/>
            </a:rPr>
            <a:t>KONCEPT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27.7109375" style="0" customWidth="1"/>
    <col min="2" max="2" width="18.7109375" style="0" customWidth="1"/>
    <col min="3" max="3" width="14.7109375" style="0" customWidth="1"/>
    <col min="4" max="4" width="14.00390625" style="0" customWidth="1"/>
    <col min="5" max="6" width="14.7109375" style="0" customWidth="1"/>
  </cols>
  <sheetData>
    <row r="1" spans="1:2" ht="12.75">
      <c r="A1" s="2" t="s">
        <v>57</v>
      </c>
      <c r="B1" s="2"/>
    </row>
    <row r="2" spans="1:2" ht="12.75">
      <c r="A2" s="2" t="s">
        <v>77</v>
      </c>
      <c r="B2" s="2"/>
    </row>
    <row r="3" spans="1:3" ht="20.25" customHeight="1">
      <c r="A3" s="21" t="s">
        <v>74</v>
      </c>
      <c r="B3" s="22" t="s">
        <v>75</v>
      </c>
      <c r="C3" s="23"/>
    </row>
    <row r="4" spans="1:2" ht="24" customHeight="1" thickBot="1">
      <c r="A4" s="167" t="s">
        <v>76</v>
      </c>
      <c r="B4" s="2"/>
    </row>
    <row r="5" spans="1:6" ht="12.75">
      <c r="A5" s="178" t="s">
        <v>40</v>
      </c>
      <c r="B5" s="20" t="s">
        <v>70</v>
      </c>
      <c r="C5" s="180" t="s">
        <v>41</v>
      </c>
      <c r="D5" s="181"/>
      <c r="E5" s="180" t="s">
        <v>42</v>
      </c>
      <c r="F5" s="181"/>
    </row>
    <row r="6" spans="1:6" ht="13.5" thickBot="1">
      <c r="A6" s="179"/>
      <c r="B6" s="19" t="s">
        <v>71</v>
      </c>
      <c r="C6" s="4">
        <v>102</v>
      </c>
      <c r="D6" s="4">
        <v>172</v>
      </c>
      <c r="E6" s="4">
        <v>103</v>
      </c>
      <c r="F6" s="4">
        <v>173</v>
      </c>
    </row>
    <row r="7" spans="1:6" ht="12.75">
      <c r="A7" s="12" t="s">
        <v>38</v>
      </c>
      <c r="B7" s="24">
        <f>'000'!G15</f>
        <v>0</v>
      </c>
      <c r="C7" s="24">
        <f>' 102'!G54</f>
        <v>0</v>
      </c>
      <c r="D7" s="24">
        <f>'172'!G9</f>
        <v>0</v>
      </c>
      <c r="E7" s="24">
        <f>'103'!G75</f>
        <v>0</v>
      </c>
      <c r="F7" s="24">
        <f>'173'!G10</f>
        <v>0</v>
      </c>
    </row>
    <row r="8" spans="1:6" ht="12.75">
      <c r="A8" s="13" t="s">
        <v>53</v>
      </c>
      <c r="B8" s="25">
        <f>'000'!G16</f>
        <v>0</v>
      </c>
      <c r="C8" s="25">
        <f>' 102'!G55</f>
        <v>0</v>
      </c>
      <c r="D8" s="25">
        <f>'172'!G10</f>
        <v>0</v>
      </c>
      <c r="E8" s="25">
        <f>'103'!G76</f>
        <v>0</v>
      </c>
      <c r="F8" s="25">
        <f>'173'!G11</f>
        <v>0</v>
      </c>
    </row>
    <row r="9" spans="1:6" ht="13.5" thickBot="1">
      <c r="A9" s="14" t="s">
        <v>39</v>
      </c>
      <c r="B9" s="26">
        <f>'000'!G17</f>
        <v>0</v>
      </c>
      <c r="C9" s="26">
        <f>' 102'!G56</f>
        <v>0</v>
      </c>
      <c r="D9" s="26">
        <f>'172'!G11</f>
        <v>0</v>
      </c>
      <c r="E9" s="27">
        <f>'103'!G77</f>
        <v>0</v>
      </c>
      <c r="F9" s="26">
        <f>'173'!G12</f>
        <v>0</v>
      </c>
    </row>
    <row r="10" spans="1:6" ht="12.75">
      <c r="A10" s="15" t="s">
        <v>45</v>
      </c>
      <c r="B10" s="28">
        <f>SUM(A7:B7)</f>
        <v>0</v>
      </c>
      <c r="C10" s="29"/>
      <c r="D10" s="28">
        <f>SUM(C7:D7)</f>
        <v>0</v>
      </c>
      <c r="E10" s="30"/>
      <c r="F10" s="28">
        <f>SUM(E7:F7)</f>
        <v>0</v>
      </c>
    </row>
    <row r="11" spans="1:6" ht="12.75">
      <c r="A11" s="13" t="s">
        <v>53</v>
      </c>
      <c r="B11" s="31">
        <f>SUM(A8:B8)</f>
        <v>0</v>
      </c>
      <c r="C11" s="32"/>
      <c r="D11" s="31">
        <f>SUM(C8:D8)</f>
        <v>0</v>
      </c>
      <c r="E11" s="33"/>
      <c r="F11" s="31">
        <f>SUM(E8:F8)</f>
        <v>0</v>
      </c>
    </row>
    <row r="12" spans="1:6" ht="13.5" thickBot="1">
      <c r="A12" s="14" t="s">
        <v>46</v>
      </c>
      <c r="B12" s="34">
        <f>SUM(A9:B9)</f>
        <v>0</v>
      </c>
      <c r="C12" s="35"/>
      <c r="D12" s="34">
        <f>SUM(C9:D9)</f>
        <v>0</v>
      </c>
      <c r="E12" s="36"/>
      <c r="F12" s="34">
        <f>SUM(E9:F9)</f>
        <v>0</v>
      </c>
    </row>
    <row r="13" spans="1:6" ht="6" customHeight="1" thickBot="1">
      <c r="A13" s="16"/>
      <c r="B13" s="16"/>
      <c r="C13" s="10"/>
      <c r="D13" s="9"/>
      <c r="E13" s="11"/>
      <c r="F13" s="9"/>
    </row>
    <row r="14" spans="1:6" ht="16.5" customHeight="1">
      <c r="A14" s="12" t="s">
        <v>43</v>
      </c>
      <c r="B14" s="17"/>
      <c r="C14" s="5"/>
      <c r="D14" s="6"/>
      <c r="E14" s="172">
        <f>SUM(B10:F10)</f>
        <v>0</v>
      </c>
      <c r="F14" s="173"/>
    </row>
    <row r="15" spans="1:6" ht="16.5" customHeight="1">
      <c r="A15" s="13" t="s">
        <v>53</v>
      </c>
      <c r="B15" s="18"/>
      <c r="C15" s="7"/>
      <c r="D15" s="8"/>
      <c r="E15" s="174">
        <f>SUM(B11:F11)</f>
        <v>0</v>
      </c>
      <c r="F15" s="175"/>
    </row>
    <row r="16" spans="1:6" ht="16.5" customHeight="1" thickBot="1">
      <c r="A16" s="37" t="s">
        <v>44</v>
      </c>
      <c r="B16" s="38"/>
      <c r="C16" s="39"/>
      <c r="D16" s="40"/>
      <c r="E16" s="176">
        <f>SUM(B12:F12)</f>
        <v>0</v>
      </c>
      <c r="F16" s="177"/>
    </row>
    <row r="19" spans="1:4" ht="57" customHeight="1">
      <c r="A19" s="169" t="s">
        <v>83</v>
      </c>
      <c r="B19" s="170"/>
      <c r="C19" s="170"/>
      <c r="D19" s="171"/>
    </row>
    <row r="30" ht="12.75">
      <c r="E30" s="3"/>
    </row>
    <row r="34" s="1" customFormat="1" ht="12.75"/>
  </sheetData>
  <sheetProtection/>
  <mergeCells count="7">
    <mergeCell ref="A19:D19"/>
    <mergeCell ref="E14:F14"/>
    <mergeCell ref="E15:F15"/>
    <mergeCell ref="E16:F16"/>
    <mergeCell ref="A5:A6"/>
    <mergeCell ref="C5:D5"/>
    <mergeCell ref="E5:F5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91" r:id="rId1"/>
  <headerFooter alignWithMargins="0">
    <oddFooter>&amp;L&amp;"Arial,Kurzíva"SHB, akciová společnost&amp;R&amp;"Arial,Kurzíva"&amp;P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5.00390625" style="50" customWidth="1"/>
    <col min="2" max="2" width="8.140625" style="50" customWidth="1"/>
    <col min="3" max="3" width="72.28125" style="50" customWidth="1"/>
    <col min="4" max="4" width="5.7109375" style="50" customWidth="1"/>
    <col min="5" max="6" width="10.7109375" style="50" customWidth="1"/>
    <col min="7" max="7" width="14.00390625" style="50" customWidth="1"/>
    <col min="8" max="16384" width="9.140625" style="50" customWidth="1"/>
  </cols>
  <sheetData>
    <row r="1" spans="1:7" ht="12">
      <c r="A1" s="182" t="s">
        <v>4</v>
      </c>
      <c r="B1" s="182"/>
      <c r="C1" s="42" t="s">
        <v>54</v>
      </c>
      <c r="D1" s="43"/>
      <c r="E1" s="48"/>
      <c r="F1" s="43"/>
      <c r="G1" s="49"/>
    </row>
    <row r="2" spans="1:7" ht="12">
      <c r="A2" s="182" t="s">
        <v>27</v>
      </c>
      <c r="B2" s="182"/>
      <c r="C2" s="43" t="s">
        <v>78</v>
      </c>
      <c r="D2" s="43"/>
      <c r="E2" s="51"/>
      <c r="F2" s="43"/>
      <c r="G2" s="49"/>
    </row>
    <row r="3" spans="1:7" s="44" customFormat="1" ht="13.5" thickBot="1">
      <c r="A3" s="155" t="s">
        <v>37</v>
      </c>
      <c r="B3" s="155"/>
      <c r="C3" s="154" t="s">
        <v>70</v>
      </c>
      <c r="D3" s="45"/>
      <c r="E3" s="156"/>
      <c r="F3" s="45"/>
      <c r="G3" s="157"/>
    </row>
    <row r="4" spans="1:7" ht="12">
      <c r="A4" s="183" t="s">
        <v>6</v>
      </c>
      <c r="B4" s="185" t="s">
        <v>5</v>
      </c>
      <c r="C4" s="189" t="s">
        <v>7</v>
      </c>
      <c r="D4" s="185" t="s">
        <v>8</v>
      </c>
      <c r="E4" s="191" t="s">
        <v>81</v>
      </c>
      <c r="F4" s="193" t="s">
        <v>14</v>
      </c>
      <c r="G4" s="187" t="s">
        <v>13</v>
      </c>
    </row>
    <row r="5" spans="1:7" ht="12">
      <c r="A5" s="184"/>
      <c r="B5" s="186"/>
      <c r="C5" s="190"/>
      <c r="D5" s="186"/>
      <c r="E5" s="192"/>
      <c r="F5" s="194"/>
      <c r="G5" s="188"/>
    </row>
    <row r="6" spans="1:7" ht="12.75" thickBot="1">
      <c r="A6" s="160">
        <v>1</v>
      </c>
      <c r="B6" s="161">
        <v>2</v>
      </c>
      <c r="C6" s="161">
        <v>3</v>
      </c>
      <c r="D6" s="161">
        <v>4</v>
      </c>
      <c r="E6" s="164">
        <v>5</v>
      </c>
      <c r="F6" s="163">
        <v>6</v>
      </c>
      <c r="G6" s="165" t="s">
        <v>55</v>
      </c>
    </row>
    <row r="7" spans="1:7" ht="12.75" thickTop="1">
      <c r="A7" s="53"/>
      <c r="B7" s="54"/>
      <c r="C7" s="54"/>
      <c r="D7" s="54"/>
      <c r="E7" s="55"/>
      <c r="F7" s="56"/>
      <c r="G7" s="57"/>
    </row>
    <row r="8" spans="1:7" ht="12">
      <c r="A8" s="58"/>
      <c r="B8" s="59"/>
      <c r="C8" s="60" t="s">
        <v>16</v>
      </c>
      <c r="D8" s="59"/>
      <c r="E8" s="61"/>
      <c r="F8" s="62"/>
      <c r="G8" s="63"/>
    </row>
    <row r="9" spans="1:7" ht="36">
      <c r="A9" s="64">
        <v>1</v>
      </c>
      <c r="B9" s="65" t="s">
        <v>68</v>
      </c>
      <c r="C9" s="66" t="s">
        <v>85</v>
      </c>
      <c r="D9" s="67" t="s">
        <v>69</v>
      </c>
      <c r="E9" s="68">
        <v>1</v>
      </c>
      <c r="F9" s="119">
        <v>0</v>
      </c>
      <c r="G9" s="69">
        <f aca="true" t="shared" si="0" ref="G9:G14">E9*F9</f>
        <v>0</v>
      </c>
    </row>
    <row r="10" spans="1:7" ht="48">
      <c r="A10" s="64">
        <v>2</v>
      </c>
      <c r="B10" s="70" t="s">
        <v>58</v>
      </c>
      <c r="C10" s="71" t="s">
        <v>86</v>
      </c>
      <c r="D10" s="67" t="s">
        <v>62</v>
      </c>
      <c r="E10" s="68">
        <v>1</v>
      </c>
      <c r="F10" s="119">
        <v>0</v>
      </c>
      <c r="G10" s="69">
        <f t="shared" si="0"/>
        <v>0</v>
      </c>
    </row>
    <row r="11" spans="1:7" ht="24">
      <c r="A11" s="64">
        <v>3</v>
      </c>
      <c r="B11" s="70" t="s">
        <v>73</v>
      </c>
      <c r="C11" s="71" t="s">
        <v>87</v>
      </c>
      <c r="D11" s="67" t="s">
        <v>69</v>
      </c>
      <c r="E11" s="68">
        <v>1</v>
      </c>
      <c r="F11" s="119">
        <v>0</v>
      </c>
      <c r="G11" s="69">
        <f t="shared" si="0"/>
        <v>0</v>
      </c>
    </row>
    <row r="12" spans="1:7" ht="36">
      <c r="A12" s="64">
        <v>4</v>
      </c>
      <c r="B12" s="70" t="s">
        <v>59</v>
      </c>
      <c r="C12" s="71" t="s">
        <v>88</v>
      </c>
      <c r="D12" s="67" t="s">
        <v>69</v>
      </c>
      <c r="E12" s="68">
        <v>1</v>
      </c>
      <c r="F12" s="119">
        <v>0</v>
      </c>
      <c r="G12" s="69">
        <f t="shared" si="0"/>
        <v>0</v>
      </c>
    </row>
    <row r="13" spans="1:7" ht="36">
      <c r="A13" s="64">
        <v>5</v>
      </c>
      <c r="B13" s="70" t="s">
        <v>60</v>
      </c>
      <c r="C13" s="71" t="s">
        <v>89</v>
      </c>
      <c r="D13" s="67" t="s">
        <v>10</v>
      </c>
      <c r="E13" s="68">
        <v>2</v>
      </c>
      <c r="F13" s="119">
        <v>0</v>
      </c>
      <c r="G13" s="69">
        <f t="shared" si="0"/>
        <v>0</v>
      </c>
    </row>
    <row r="14" spans="1:7" ht="48.75" thickBot="1">
      <c r="A14" s="64">
        <v>6</v>
      </c>
      <c r="B14" s="72" t="s">
        <v>61</v>
      </c>
      <c r="C14" s="73" t="s">
        <v>90</v>
      </c>
      <c r="D14" s="67" t="s">
        <v>69</v>
      </c>
      <c r="E14" s="68">
        <v>1</v>
      </c>
      <c r="F14" s="119">
        <v>0</v>
      </c>
      <c r="G14" s="69">
        <f t="shared" si="0"/>
        <v>0</v>
      </c>
    </row>
    <row r="15" spans="1:7" ht="12">
      <c r="A15" s="74" t="s">
        <v>38</v>
      </c>
      <c r="B15" s="75"/>
      <c r="C15" s="76"/>
      <c r="D15" s="75"/>
      <c r="E15" s="77"/>
      <c r="F15" s="78"/>
      <c r="G15" s="79">
        <f>SUM(G9:G14)</f>
        <v>0</v>
      </c>
    </row>
    <row r="16" spans="1:7" ht="12">
      <c r="A16" s="80" t="s">
        <v>53</v>
      </c>
      <c r="B16" s="43"/>
      <c r="C16" s="81"/>
      <c r="D16" s="82"/>
      <c r="E16" s="83"/>
      <c r="F16" s="84"/>
      <c r="G16" s="85">
        <f>0.21*G15</f>
        <v>0</v>
      </c>
    </row>
    <row r="17" spans="1:7" ht="12.75" thickBot="1">
      <c r="A17" s="86" t="s">
        <v>39</v>
      </c>
      <c r="B17" s="87"/>
      <c r="C17" s="88"/>
      <c r="D17" s="88"/>
      <c r="E17" s="89"/>
      <c r="F17" s="90"/>
      <c r="G17" s="91">
        <f>G15+G16</f>
        <v>0</v>
      </c>
    </row>
    <row r="18" ht="12">
      <c r="C18" s="92"/>
    </row>
  </sheetData>
  <sheetProtection/>
  <mergeCells count="9">
    <mergeCell ref="A1:B1"/>
    <mergeCell ref="A2:B2"/>
    <mergeCell ref="A4:A5"/>
    <mergeCell ref="B4:B5"/>
    <mergeCell ref="G4:G5"/>
    <mergeCell ref="C4:C5"/>
    <mergeCell ref="D4:D5"/>
    <mergeCell ref="E4:E5"/>
    <mergeCell ref="F4:F5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75" r:id="rId1"/>
  <headerFooter alignWithMargins="0">
    <oddFooter>&amp;L&amp;"Arial,Kurzíva"SHB, akciová společnost&amp;R&amp;"Arial,Kurzíva"&amp;P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0"/>
  <sheetViews>
    <sheetView zoomScale="115" zoomScaleNormal="115" zoomScaleSheetLayoutView="85" zoomScalePageLayoutView="0" workbookViewId="0" topLeftCell="A1">
      <pane xSplit="6" ySplit="5" topLeftCell="G44" activePane="bottomRight" state="frozen"/>
      <selection pane="topLeft" activeCell="H37" sqref="H37"/>
      <selection pane="topRight" activeCell="H37" sqref="H37"/>
      <selection pane="bottomLeft" activeCell="H37" sqref="H37"/>
      <selection pane="bottomRight" activeCell="H37" sqref="H37"/>
    </sheetView>
  </sheetViews>
  <sheetFormatPr defaultColWidth="9.140625" defaultRowHeight="12.75"/>
  <cols>
    <col min="1" max="1" width="5.00390625" style="153" customWidth="1"/>
    <col min="2" max="2" width="8.140625" style="43" customWidth="1"/>
    <col min="3" max="3" width="72.28125" style="43" customWidth="1"/>
    <col min="4" max="4" width="5.7109375" style="43" customWidth="1"/>
    <col min="5" max="5" width="10.7109375" style="48" customWidth="1"/>
    <col min="6" max="6" width="10.7109375" style="43" customWidth="1"/>
    <col min="7" max="7" width="14.00390625" style="42" customWidth="1"/>
    <col min="8" max="8" width="26.28125" style="50" customWidth="1"/>
    <col min="9" max="16384" width="9.140625" style="50" customWidth="1"/>
  </cols>
  <sheetData>
    <row r="1" spans="1:7" s="102" customFormat="1" ht="12">
      <c r="A1" s="182" t="s">
        <v>4</v>
      </c>
      <c r="B1" s="182"/>
      <c r="C1" s="42" t="s">
        <v>54</v>
      </c>
      <c r="D1" s="43"/>
      <c r="E1" s="48"/>
      <c r="F1" s="43"/>
      <c r="G1" s="42"/>
    </row>
    <row r="2" spans="1:7" s="102" customFormat="1" ht="12">
      <c r="A2" s="182" t="s">
        <v>27</v>
      </c>
      <c r="B2" s="182"/>
      <c r="C2" s="43" t="s">
        <v>78</v>
      </c>
      <c r="D2" s="43"/>
      <c r="E2" s="48"/>
      <c r="F2" s="43"/>
      <c r="G2" s="42"/>
    </row>
    <row r="3" spans="1:7" s="41" customFormat="1" ht="13.5" thickBot="1">
      <c r="A3" s="155" t="s">
        <v>37</v>
      </c>
      <c r="B3" s="155"/>
      <c r="C3" s="154" t="s">
        <v>1</v>
      </c>
      <c r="D3" s="45"/>
      <c r="E3" s="156"/>
      <c r="F3" s="45"/>
      <c r="G3" s="158"/>
    </row>
    <row r="4" spans="1:7" ht="12">
      <c r="A4" s="203" t="s">
        <v>6</v>
      </c>
      <c r="B4" s="205" t="s">
        <v>5</v>
      </c>
      <c r="C4" s="207" t="s">
        <v>7</v>
      </c>
      <c r="D4" s="197" t="s">
        <v>8</v>
      </c>
      <c r="E4" s="201" t="s">
        <v>81</v>
      </c>
      <c r="F4" s="199" t="s">
        <v>14</v>
      </c>
      <c r="G4" s="195" t="s">
        <v>13</v>
      </c>
    </row>
    <row r="5" spans="1:7" ht="12">
      <c r="A5" s="204"/>
      <c r="B5" s="206"/>
      <c r="C5" s="208"/>
      <c r="D5" s="198"/>
      <c r="E5" s="202"/>
      <c r="F5" s="200"/>
      <c r="G5" s="196"/>
    </row>
    <row r="6" spans="1:7" s="102" customFormat="1" ht="12.75" thickBot="1">
      <c r="A6" s="160">
        <v>1</v>
      </c>
      <c r="B6" s="161">
        <v>2</v>
      </c>
      <c r="C6" s="161">
        <v>3</v>
      </c>
      <c r="D6" s="161">
        <v>4</v>
      </c>
      <c r="E6" s="164">
        <v>5</v>
      </c>
      <c r="F6" s="163">
        <v>6</v>
      </c>
      <c r="G6" s="164" t="s">
        <v>55</v>
      </c>
    </row>
    <row r="7" spans="1:7" s="102" customFormat="1" ht="12.75" thickTop="1">
      <c r="A7" s="53"/>
      <c r="B7" s="54"/>
      <c r="C7" s="54"/>
      <c r="D7" s="54"/>
      <c r="E7" s="55"/>
      <c r="F7" s="56"/>
      <c r="G7" s="146"/>
    </row>
    <row r="8" spans="1:7" s="102" customFormat="1" ht="12">
      <c r="A8" s="58"/>
      <c r="B8" s="59"/>
      <c r="C8" s="60" t="s">
        <v>16</v>
      </c>
      <c r="D8" s="59"/>
      <c r="E8" s="61"/>
      <c r="F8" s="62"/>
      <c r="G8" s="113"/>
    </row>
    <row r="9" spans="1:9" s="102" customFormat="1" ht="96">
      <c r="A9" s="64">
        <v>1</v>
      </c>
      <c r="B9" s="67" t="s">
        <v>12</v>
      </c>
      <c r="C9" s="46" t="s">
        <v>84</v>
      </c>
      <c r="D9" s="67" t="s">
        <v>11</v>
      </c>
      <c r="E9" s="68">
        <f>E11+E12+E16+E17+E18+E19+E20</f>
        <v>392.28</v>
      </c>
      <c r="F9" s="119">
        <v>0</v>
      </c>
      <c r="G9" s="115">
        <f>E9*F9</f>
        <v>0</v>
      </c>
      <c r="H9" s="116"/>
      <c r="I9" s="116"/>
    </row>
    <row r="10" spans="1:7" s="102" customFormat="1" ht="12">
      <c r="A10" s="58"/>
      <c r="B10" s="59"/>
      <c r="C10" s="60" t="s">
        <v>15</v>
      </c>
      <c r="D10" s="59"/>
      <c r="E10" s="61"/>
      <c r="F10" s="62"/>
      <c r="G10" s="113"/>
    </row>
    <row r="11" spans="1:9" s="102" customFormat="1" ht="168">
      <c r="A11" s="64">
        <v>2</v>
      </c>
      <c r="B11" s="67">
        <v>113328</v>
      </c>
      <c r="C11" s="46" t="s">
        <v>146</v>
      </c>
      <c r="D11" s="67" t="s">
        <v>11</v>
      </c>
      <c r="E11" s="68">
        <v>33</v>
      </c>
      <c r="F11" s="119">
        <v>0</v>
      </c>
      <c r="G11" s="115">
        <f aca="true" t="shared" si="0" ref="G11:G53">E11*F11</f>
        <v>0</v>
      </c>
      <c r="H11" s="116"/>
      <c r="I11" s="116"/>
    </row>
    <row r="12" spans="1:7" s="102" customFormat="1" ht="132">
      <c r="A12" s="103">
        <v>3</v>
      </c>
      <c r="B12" s="117">
        <v>113438</v>
      </c>
      <c r="C12" s="46" t="s">
        <v>147</v>
      </c>
      <c r="D12" s="67" t="s">
        <v>11</v>
      </c>
      <c r="E12" s="68">
        <v>27.75</v>
      </c>
      <c r="F12" s="119">
        <v>0</v>
      </c>
      <c r="G12" s="115">
        <f t="shared" si="0"/>
        <v>0</v>
      </c>
    </row>
    <row r="13" spans="1:7" s="102" customFormat="1" ht="48">
      <c r="A13" s="103">
        <v>4</v>
      </c>
      <c r="B13" s="117" t="s">
        <v>47</v>
      </c>
      <c r="C13" s="46" t="s">
        <v>171</v>
      </c>
      <c r="D13" s="67" t="s">
        <v>11</v>
      </c>
      <c r="E13" s="68">
        <v>1254.05</v>
      </c>
      <c r="F13" s="119">
        <v>0</v>
      </c>
      <c r="G13" s="115">
        <f t="shared" si="0"/>
        <v>0</v>
      </c>
    </row>
    <row r="14" spans="1:8" s="102" customFormat="1" ht="72">
      <c r="A14" s="103">
        <v>5</v>
      </c>
      <c r="B14" s="117" t="s">
        <v>48</v>
      </c>
      <c r="C14" s="46" t="s">
        <v>172</v>
      </c>
      <c r="D14" s="117" t="s">
        <v>11</v>
      </c>
      <c r="E14" s="118">
        <v>3.15</v>
      </c>
      <c r="F14" s="119">
        <v>0</v>
      </c>
      <c r="G14" s="115">
        <f t="shared" si="0"/>
        <v>0</v>
      </c>
      <c r="H14" s="147"/>
    </row>
    <row r="15" spans="1:7" s="102" customFormat="1" ht="48">
      <c r="A15" s="103">
        <v>6</v>
      </c>
      <c r="B15" s="117" t="s">
        <v>49</v>
      </c>
      <c r="C15" s="46" t="s">
        <v>173</v>
      </c>
      <c r="D15" s="117" t="s">
        <v>11</v>
      </c>
      <c r="E15" s="118">
        <v>145.2</v>
      </c>
      <c r="F15" s="119">
        <v>0</v>
      </c>
      <c r="G15" s="115">
        <f t="shared" si="0"/>
        <v>0</v>
      </c>
    </row>
    <row r="16" spans="1:7" s="102" customFormat="1" ht="24">
      <c r="A16" s="103">
        <v>7</v>
      </c>
      <c r="B16" s="117" t="s">
        <v>63</v>
      </c>
      <c r="C16" s="46" t="s">
        <v>148</v>
      </c>
      <c r="D16" s="67" t="s">
        <v>11</v>
      </c>
      <c r="E16" s="68">
        <v>10</v>
      </c>
      <c r="F16" s="119">
        <v>0</v>
      </c>
      <c r="G16" s="115">
        <f t="shared" si="0"/>
        <v>0</v>
      </c>
    </row>
    <row r="17" spans="1:7" s="102" customFormat="1" ht="36">
      <c r="A17" s="103">
        <v>8</v>
      </c>
      <c r="B17" s="117" t="s">
        <v>64</v>
      </c>
      <c r="C17" s="46" t="s">
        <v>149</v>
      </c>
      <c r="D17" s="67" t="s">
        <v>11</v>
      </c>
      <c r="E17" s="68">
        <v>12</v>
      </c>
      <c r="F17" s="119">
        <v>0</v>
      </c>
      <c r="G17" s="115">
        <f t="shared" si="0"/>
        <v>0</v>
      </c>
    </row>
    <row r="18" spans="1:7" s="102" customFormat="1" ht="36">
      <c r="A18" s="103">
        <v>9</v>
      </c>
      <c r="B18" s="117">
        <v>12920</v>
      </c>
      <c r="C18" s="46" t="s">
        <v>150</v>
      </c>
      <c r="D18" s="117" t="s">
        <v>11</v>
      </c>
      <c r="E18" s="118">
        <v>301.2</v>
      </c>
      <c r="F18" s="119">
        <v>0</v>
      </c>
      <c r="G18" s="115">
        <f t="shared" si="0"/>
        <v>0</v>
      </c>
    </row>
    <row r="19" spans="1:7" s="102" customFormat="1" ht="36">
      <c r="A19" s="103">
        <v>10</v>
      </c>
      <c r="B19" s="148">
        <v>12930</v>
      </c>
      <c r="C19" s="46" t="s">
        <v>151</v>
      </c>
      <c r="D19" s="117" t="s">
        <v>11</v>
      </c>
      <c r="E19" s="118">
        <v>4</v>
      </c>
      <c r="F19" s="119">
        <v>0</v>
      </c>
      <c r="G19" s="115">
        <f t="shared" si="0"/>
        <v>0</v>
      </c>
    </row>
    <row r="20" spans="1:7" s="102" customFormat="1" ht="24">
      <c r="A20" s="103">
        <v>11</v>
      </c>
      <c r="B20" s="117">
        <v>12940</v>
      </c>
      <c r="C20" s="46" t="s">
        <v>152</v>
      </c>
      <c r="D20" s="67" t="s">
        <v>11</v>
      </c>
      <c r="E20" s="118">
        <v>4.33</v>
      </c>
      <c r="F20" s="119">
        <v>0</v>
      </c>
      <c r="G20" s="115">
        <f t="shared" si="0"/>
        <v>0</v>
      </c>
    </row>
    <row r="21" spans="1:7" s="102" customFormat="1" ht="36">
      <c r="A21" s="103">
        <v>12</v>
      </c>
      <c r="B21" s="117">
        <v>18110</v>
      </c>
      <c r="C21" s="46" t="s">
        <v>153</v>
      </c>
      <c r="D21" s="67" t="s">
        <v>9</v>
      </c>
      <c r="E21" s="68">
        <f>(E11+E12+E16)/0.25</f>
        <v>283</v>
      </c>
      <c r="F21" s="119">
        <v>0</v>
      </c>
      <c r="G21" s="115">
        <f t="shared" si="0"/>
        <v>0</v>
      </c>
    </row>
    <row r="22" spans="1:7" s="102" customFormat="1" ht="12">
      <c r="A22" s="120"/>
      <c r="B22" s="59"/>
      <c r="C22" s="60" t="s">
        <v>20</v>
      </c>
      <c r="D22" s="59"/>
      <c r="E22" s="61"/>
      <c r="F22" s="62"/>
      <c r="G22" s="113"/>
    </row>
    <row r="23" spans="1:7" s="102" customFormat="1" ht="36">
      <c r="A23" s="103">
        <v>13</v>
      </c>
      <c r="B23" s="117" t="s">
        <v>26</v>
      </c>
      <c r="C23" s="46" t="s">
        <v>154</v>
      </c>
      <c r="D23" s="67" t="s">
        <v>11</v>
      </c>
      <c r="E23" s="68">
        <v>8</v>
      </c>
      <c r="F23" s="119">
        <v>0</v>
      </c>
      <c r="G23" s="115">
        <f t="shared" si="0"/>
        <v>0</v>
      </c>
    </row>
    <row r="24" spans="1:7" s="102" customFormat="1" ht="12">
      <c r="A24" s="58"/>
      <c r="B24" s="59"/>
      <c r="C24" s="60" t="s">
        <v>18</v>
      </c>
      <c r="D24" s="59"/>
      <c r="E24" s="121"/>
      <c r="F24" s="149"/>
      <c r="G24" s="113"/>
    </row>
    <row r="25" spans="1:7" s="102" customFormat="1" ht="60">
      <c r="A25" s="103">
        <v>14</v>
      </c>
      <c r="B25" s="117">
        <v>56360</v>
      </c>
      <c r="C25" s="46" t="s">
        <v>155</v>
      </c>
      <c r="D25" s="67" t="s">
        <v>11</v>
      </c>
      <c r="E25" s="68">
        <v>90</v>
      </c>
      <c r="F25" s="119">
        <v>0</v>
      </c>
      <c r="G25" s="115">
        <f t="shared" si="0"/>
        <v>0</v>
      </c>
    </row>
    <row r="26" spans="1:7" s="102" customFormat="1" ht="36">
      <c r="A26" s="103">
        <v>15</v>
      </c>
      <c r="B26" s="117">
        <v>56962</v>
      </c>
      <c r="C26" s="46" t="s">
        <v>156</v>
      </c>
      <c r="D26" s="67" t="s">
        <v>11</v>
      </c>
      <c r="E26" s="68">
        <v>251</v>
      </c>
      <c r="F26" s="119">
        <v>0</v>
      </c>
      <c r="G26" s="115">
        <f t="shared" si="0"/>
        <v>0</v>
      </c>
    </row>
    <row r="27" spans="1:7" s="102" customFormat="1" ht="24">
      <c r="A27" s="103">
        <v>16</v>
      </c>
      <c r="B27" s="117">
        <v>572213</v>
      </c>
      <c r="C27" s="46" t="s">
        <v>114</v>
      </c>
      <c r="D27" s="67" t="s">
        <v>9</v>
      </c>
      <c r="E27" s="68">
        <f>E31+E33/0.03</f>
        <v>39992</v>
      </c>
      <c r="F27" s="119">
        <v>0</v>
      </c>
      <c r="G27" s="115">
        <f t="shared" si="0"/>
        <v>0</v>
      </c>
    </row>
    <row r="28" spans="1:7" s="102" customFormat="1" ht="24">
      <c r="A28" s="103">
        <v>17</v>
      </c>
      <c r="B28" s="117">
        <v>572214</v>
      </c>
      <c r="C28" s="46" t="s">
        <v>157</v>
      </c>
      <c r="D28" s="67" t="s">
        <v>9</v>
      </c>
      <c r="E28" s="68">
        <f>E30</f>
        <v>20148</v>
      </c>
      <c r="F28" s="119">
        <v>0</v>
      </c>
      <c r="G28" s="115">
        <f t="shared" si="0"/>
        <v>0</v>
      </c>
    </row>
    <row r="29" spans="1:7" s="102" customFormat="1" ht="36">
      <c r="A29" s="103">
        <v>18</v>
      </c>
      <c r="B29" s="117">
        <v>572224</v>
      </c>
      <c r="C29" s="46" t="s">
        <v>158</v>
      </c>
      <c r="D29" s="67" t="s">
        <v>9</v>
      </c>
      <c r="E29" s="68">
        <f>E32</f>
        <v>125.5</v>
      </c>
      <c r="F29" s="119">
        <v>0</v>
      </c>
      <c r="G29" s="115">
        <f t="shared" si="0"/>
        <v>0</v>
      </c>
    </row>
    <row r="30" spans="1:7" s="102" customFormat="1" ht="72">
      <c r="A30" s="103">
        <f aca="true" t="shared" si="1" ref="A30:A35">A29+1</f>
        <v>19</v>
      </c>
      <c r="B30" s="117" t="s">
        <v>66</v>
      </c>
      <c r="C30" s="46" t="s">
        <v>159</v>
      </c>
      <c r="D30" s="67" t="s">
        <v>9</v>
      </c>
      <c r="E30" s="68">
        <v>20148</v>
      </c>
      <c r="F30" s="119">
        <v>0</v>
      </c>
      <c r="G30" s="115">
        <f t="shared" si="0"/>
        <v>0</v>
      </c>
    </row>
    <row r="31" spans="1:7" s="102" customFormat="1" ht="60">
      <c r="A31" s="103">
        <f t="shared" si="1"/>
        <v>20</v>
      </c>
      <c r="B31" s="117" t="s">
        <v>50</v>
      </c>
      <c r="C31" s="46" t="s">
        <v>160</v>
      </c>
      <c r="D31" s="67" t="s">
        <v>9</v>
      </c>
      <c r="E31" s="68">
        <v>20464</v>
      </c>
      <c r="F31" s="119">
        <v>0</v>
      </c>
      <c r="G31" s="115">
        <f t="shared" si="0"/>
        <v>0</v>
      </c>
    </row>
    <row r="32" spans="1:7" s="102" customFormat="1" ht="48">
      <c r="A32" s="103">
        <f t="shared" si="1"/>
        <v>21</v>
      </c>
      <c r="B32" s="117">
        <v>57475</v>
      </c>
      <c r="C32" s="46" t="s">
        <v>161</v>
      </c>
      <c r="D32" s="67" t="s">
        <v>9</v>
      </c>
      <c r="E32" s="68">
        <v>125.5</v>
      </c>
      <c r="F32" s="119">
        <v>0</v>
      </c>
      <c r="G32" s="115">
        <f t="shared" si="0"/>
        <v>0</v>
      </c>
    </row>
    <row r="33" spans="1:7" s="102" customFormat="1" ht="60">
      <c r="A33" s="103">
        <f t="shared" si="1"/>
        <v>22</v>
      </c>
      <c r="B33" s="117" t="s">
        <v>82</v>
      </c>
      <c r="C33" s="46" t="s">
        <v>162</v>
      </c>
      <c r="D33" s="117" t="s">
        <v>11</v>
      </c>
      <c r="E33" s="68">
        <v>585.84</v>
      </c>
      <c r="F33" s="119">
        <v>0</v>
      </c>
      <c r="G33" s="115">
        <f t="shared" si="0"/>
        <v>0</v>
      </c>
    </row>
    <row r="34" spans="1:7" s="102" customFormat="1" ht="24">
      <c r="A34" s="103">
        <f t="shared" si="1"/>
        <v>23</v>
      </c>
      <c r="B34" s="117">
        <v>58910</v>
      </c>
      <c r="C34" s="46" t="s">
        <v>121</v>
      </c>
      <c r="D34" s="67" t="s">
        <v>19</v>
      </c>
      <c r="E34" s="68">
        <f>E50</f>
        <v>3321</v>
      </c>
      <c r="F34" s="119">
        <v>0</v>
      </c>
      <c r="G34" s="115">
        <f t="shared" si="0"/>
        <v>0</v>
      </c>
    </row>
    <row r="35" spans="1:7" s="102" customFormat="1" ht="36">
      <c r="A35" s="103">
        <f t="shared" si="1"/>
        <v>24</v>
      </c>
      <c r="B35" s="117">
        <v>58950</v>
      </c>
      <c r="C35" s="46" t="s">
        <v>163</v>
      </c>
      <c r="D35" s="67" t="s">
        <v>19</v>
      </c>
      <c r="E35" s="68">
        <v>376.5</v>
      </c>
      <c r="F35" s="119">
        <v>0</v>
      </c>
      <c r="G35" s="115">
        <f t="shared" si="0"/>
        <v>0</v>
      </c>
    </row>
    <row r="36" spans="1:7" s="102" customFormat="1" ht="12">
      <c r="A36" s="59"/>
      <c r="B36" s="59"/>
      <c r="C36" s="60" t="s">
        <v>22</v>
      </c>
      <c r="D36" s="59"/>
      <c r="E36" s="150"/>
      <c r="F36" s="62"/>
      <c r="G36" s="113"/>
    </row>
    <row r="37" spans="1:7" s="102" customFormat="1" ht="24">
      <c r="A37" s="103">
        <f>A35+1</f>
        <v>25</v>
      </c>
      <c r="B37" s="117" t="s">
        <v>23</v>
      </c>
      <c r="C37" s="46" t="s">
        <v>164</v>
      </c>
      <c r="D37" s="67" t="s">
        <v>9</v>
      </c>
      <c r="E37" s="151">
        <v>20</v>
      </c>
      <c r="F37" s="119">
        <v>0</v>
      </c>
      <c r="G37" s="115">
        <f t="shared" si="0"/>
        <v>0</v>
      </c>
    </row>
    <row r="38" spans="1:7" s="102" customFormat="1" ht="24">
      <c r="A38" s="103">
        <f>A37+1</f>
        <v>26</v>
      </c>
      <c r="B38" s="117" t="s">
        <v>36</v>
      </c>
      <c r="C38" s="46" t="s">
        <v>125</v>
      </c>
      <c r="D38" s="67" t="s">
        <v>9</v>
      </c>
      <c r="E38" s="151">
        <v>20</v>
      </c>
      <c r="F38" s="119">
        <v>0</v>
      </c>
      <c r="G38" s="115">
        <f t="shared" si="0"/>
        <v>0</v>
      </c>
    </row>
    <row r="39" spans="1:7" s="102" customFormat="1" ht="24">
      <c r="A39" s="103">
        <f>A38+1</f>
        <v>27</v>
      </c>
      <c r="B39" s="117" t="s">
        <v>24</v>
      </c>
      <c r="C39" s="46" t="s">
        <v>165</v>
      </c>
      <c r="D39" s="67" t="s">
        <v>9</v>
      </c>
      <c r="E39" s="151">
        <v>2</v>
      </c>
      <c r="F39" s="119">
        <v>0</v>
      </c>
      <c r="G39" s="115">
        <f t="shared" si="0"/>
        <v>0</v>
      </c>
    </row>
    <row r="40" spans="1:7" s="102" customFormat="1" ht="24">
      <c r="A40" s="103">
        <f>A39+1</f>
        <v>28</v>
      </c>
      <c r="B40" s="117" t="s">
        <v>25</v>
      </c>
      <c r="C40" s="46" t="s">
        <v>166</v>
      </c>
      <c r="D40" s="67" t="s">
        <v>19</v>
      </c>
      <c r="E40" s="151">
        <v>2</v>
      </c>
      <c r="F40" s="119">
        <v>0</v>
      </c>
      <c r="G40" s="115">
        <f t="shared" si="0"/>
        <v>0</v>
      </c>
    </row>
    <row r="41" spans="1:7" s="102" customFormat="1" ht="12">
      <c r="A41" s="58"/>
      <c r="B41" s="59"/>
      <c r="C41" s="60" t="s">
        <v>31</v>
      </c>
      <c r="D41" s="59"/>
      <c r="E41" s="61"/>
      <c r="F41" s="62"/>
      <c r="G41" s="113"/>
    </row>
    <row r="42" spans="1:7" s="102" customFormat="1" ht="24">
      <c r="A42" s="103">
        <f>A40+1</f>
        <v>29</v>
      </c>
      <c r="B42" s="117">
        <v>89922</v>
      </c>
      <c r="C42" s="46" t="s">
        <v>129</v>
      </c>
      <c r="D42" s="67" t="s">
        <v>10</v>
      </c>
      <c r="E42" s="68">
        <v>2</v>
      </c>
      <c r="F42" s="119">
        <v>0</v>
      </c>
      <c r="G42" s="115">
        <f t="shared" si="0"/>
        <v>0</v>
      </c>
    </row>
    <row r="43" spans="1:7" s="102" customFormat="1" ht="24">
      <c r="A43" s="103">
        <f>A42+1</f>
        <v>30</v>
      </c>
      <c r="B43" s="117">
        <v>89923</v>
      </c>
      <c r="C43" s="46" t="s">
        <v>167</v>
      </c>
      <c r="D43" s="67" t="s">
        <v>10</v>
      </c>
      <c r="E43" s="68">
        <v>1</v>
      </c>
      <c r="F43" s="119">
        <v>0</v>
      </c>
      <c r="G43" s="115">
        <f t="shared" si="0"/>
        <v>0</v>
      </c>
    </row>
    <row r="44" spans="1:7" s="102" customFormat="1" ht="12">
      <c r="A44" s="58"/>
      <c r="B44" s="59"/>
      <c r="C44" s="60" t="s">
        <v>17</v>
      </c>
      <c r="D44" s="59"/>
      <c r="E44" s="61"/>
      <c r="F44" s="62"/>
      <c r="G44" s="113"/>
    </row>
    <row r="45" spans="1:7" s="102" customFormat="1" ht="24">
      <c r="A45" s="103">
        <f>A43+1</f>
        <v>31</v>
      </c>
      <c r="B45" s="117" t="s">
        <v>28</v>
      </c>
      <c r="C45" s="46" t="s">
        <v>135</v>
      </c>
      <c r="D45" s="67" t="s">
        <v>10</v>
      </c>
      <c r="E45" s="68">
        <v>138</v>
      </c>
      <c r="F45" s="119">
        <v>0</v>
      </c>
      <c r="G45" s="115">
        <f t="shared" si="0"/>
        <v>0</v>
      </c>
    </row>
    <row r="46" spans="1:7" s="102" customFormat="1" ht="24">
      <c r="A46" s="103">
        <f>A45+1</f>
        <v>32</v>
      </c>
      <c r="B46" s="117" t="s">
        <v>29</v>
      </c>
      <c r="C46" s="46" t="s">
        <v>136</v>
      </c>
      <c r="D46" s="67" t="s">
        <v>10</v>
      </c>
      <c r="E46" s="68">
        <v>36</v>
      </c>
      <c r="F46" s="119">
        <v>0</v>
      </c>
      <c r="G46" s="115">
        <f t="shared" si="0"/>
        <v>0</v>
      </c>
    </row>
    <row r="47" spans="1:7" s="102" customFormat="1" ht="24">
      <c r="A47" s="103">
        <f aca="true" t="shared" si="2" ref="A47:A53">A46+1</f>
        <v>33</v>
      </c>
      <c r="B47" s="117">
        <v>912283</v>
      </c>
      <c r="C47" s="46" t="s">
        <v>137</v>
      </c>
      <c r="D47" s="67" t="s">
        <v>10</v>
      </c>
      <c r="E47" s="68">
        <v>77</v>
      </c>
      <c r="F47" s="119">
        <v>0</v>
      </c>
      <c r="G47" s="115">
        <f t="shared" si="0"/>
        <v>0</v>
      </c>
    </row>
    <row r="48" spans="1:7" s="102" customFormat="1" ht="36">
      <c r="A48" s="103">
        <f t="shared" si="2"/>
        <v>34</v>
      </c>
      <c r="B48" s="117">
        <v>91238</v>
      </c>
      <c r="C48" s="46" t="s">
        <v>138</v>
      </c>
      <c r="D48" s="67" t="s">
        <v>10</v>
      </c>
      <c r="E48" s="68">
        <v>12</v>
      </c>
      <c r="F48" s="119">
        <v>0</v>
      </c>
      <c r="G48" s="115">
        <f t="shared" si="0"/>
        <v>0</v>
      </c>
    </row>
    <row r="49" spans="1:7" s="102" customFormat="1" ht="96">
      <c r="A49" s="103">
        <f t="shared" si="2"/>
        <v>35</v>
      </c>
      <c r="B49" s="117">
        <v>915211</v>
      </c>
      <c r="C49" s="46" t="s">
        <v>168</v>
      </c>
      <c r="D49" s="67" t="s">
        <v>9</v>
      </c>
      <c r="E49" s="68">
        <v>994.4</v>
      </c>
      <c r="F49" s="119">
        <v>0</v>
      </c>
      <c r="G49" s="115">
        <f t="shared" si="0"/>
        <v>0</v>
      </c>
    </row>
    <row r="50" spans="1:7" s="102" customFormat="1" ht="48">
      <c r="A50" s="103">
        <f t="shared" si="2"/>
        <v>36</v>
      </c>
      <c r="B50" s="117" t="s">
        <v>21</v>
      </c>
      <c r="C50" s="46" t="s">
        <v>169</v>
      </c>
      <c r="D50" s="67" t="s">
        <v>19</v>
      </c>
      <c r="E50" s="68">
        <v>3321</v>
      </c>
      <c r="F50" s="119">
        <v>0</v>
      </c>
      <c r="G50" s="115">
        <f t="shared" si="0"/>
        <v>0</v>
      </c>
    </row>
    <row r="51" spans="1:7" s="102" customFormat="1" ht="72">
      <c r="A51" s="103">
        <f t="shared" si="2"/>
        <v>37</v>
      </c>
      <c r="B51" s="117" t="s">
        <v>30</v>
      </c>
      <c r="C51" s="46" t="s">
        <v>170</v>
      </c>
      <c r="D51" s="67" t="s">
        <v>9</v>
      </c>
      <c r="E51" s="68">
        <v>19188</v>
      </c>
      <c r="F51" s="119">
        <v>0</v>
      </c>
      <c r="G51" s="115">
        <f t="shared" si="0"/>
        <v>0</v>
      </c>
    </row>
    <row r="52" spans="1:7" s="102" customFormat="1" ht="24">
      <c r="A52" s="103">
        <f t="shared" si="2"/>
        <v>38</v>
      </c>
      <c r="B52" s="117">
        <v>93818</v>
      </c>
      <c r="C52" s="46" t="s">
        <v>142</v>
      </c>
      <c r="D52" s="67" t="s">
        <v>9</v>
      </c>
      <c r="E52" s="68">
        <f>E51</f>
        <v>19188</v>
      </c>
      <c r="F52" s="119">
        <v>0</v>
      </c>
      <c r="G52" s="115">
        <f t="shared" si="0"/>
        <v>0</v>
      </c>
    </row>
    <row r="53" spans="1:7" s="102" customFormat="1" ht="24.75" thickBot="1">
      <c r="A53" s="103">
        <f t="shared" si="2"/>
        <v>39</v>
      </c>
      <c r="B53" s="117">
        <v>938444</v>
      </c>
      <c r="C53" s="46" t="s">
        <v>143</v>
      </c>
      <c r="D53" s="67" t="s">
        <v>9</v>
      </c>
      <c r="E53" s="151">
        <v>20</v>
      </c>
      <c r="F53" s="119">
        <v>0</v>
      </c>
      <c r="G53" s="115">
        <f t="shared" si="0"/>
        <v>0</v>
      </c>
    </row>
    <row r="54" spans="1:7" s="43" customFormat="1" ht="12">
      <c r="A54" s="74" t="s">
        <v>38</v>
      </c>
      <c r="B54" s="75"/>
      <c r="C54" s="76"/>
      <c r="D54" s="75"/>
      <c r="E54" s="77"/>
      <c r="F54" s="78"/>
      <c r="G54" s="79">
        <f>SUM(G7:G53)</f>
        <v>0</v>
      </c>
    </row>
    <row r="55" spans="1:7" s="43" customFormat="1" ht="12">
      <c r="A55" s="80" t="s">
        <v>53</v>
      </c>
      <c r="C55" s="81"/>
      <c r="D55" s="82"/>
      <c r="E55" s="83"/>
      <c r="F55" s="84"/>
      <c r="G55" s="85">
        <f>G54*0.21</f>
        <v>0</v>
      </c>
    </row>
    <row r="56" spans="1:7" s="43" customFormat="1" ht="12.75" thickBot="1">
      <c r="A56" s="86" t="s">
        <v>39</v>
      </c>
      <c r="B56" s="87"/>
      <c r="C56" s="88"/>
      <c r="D56" s="88"/>
      <c r="E56" s="89"/>
      <c r="F56" s="137"/>
      <c r="G56" s="152">
        <f>G54+G55</f>
        <v>0</v>
      </c>
    </row>
    <row r="57" spans="5:7" s="43" customFormat="1" ht="12">
      <c r="E57" s="48"/>
      <c r="G57" s="42"/>
    </row>
    <row r="58" spans="5:7" s="43" customFormat="1" ht="12">
      <c r="E58" s="48"/>
      <c r="G58" s="42"/>
    </row>
    <row r="59" spans="5:7" s="43" customFormat="1" ht="12">
      <c r="E59" s="48"/>
      <c r="G59" s="42"/>
    </row>
    <row r="60" spans="5:7" s="43" customFormat="1" ht="12">
      <c r="E60" s="48"/>
      <c r="G60" s="42"/>
    </row>
    <row r="61" spans="5:7" s="43" customFormat="1" ht="12">
      <c r="E61" s="48"/>
      <c r="G61" s="42"/>
    </row>
    <row r="62" spans="5:7" s="43" customFormat="1" ht="12">
      <c r="E62" s="48"/>
      <c r="G62" s="42"/>
    </row>
    <row r="63" spans="5:7" s="43" customFormat="1" ht="12">
      <c r="E63" s="48"/>
      <c r="G63" s="42"/>
    </row>
    <row r="64" spans="5:7" s="43" customFormat="1" ht="12">
      <c r="E64" s="48"/>
      <c r="G64" s="42"/>
    </row>
    <row r="65" spans="5:7" s="43" customFormat="1" ht="12">
      <c r="E65" s="48"/>
      <c r="G65" s="42"/>
    </row>
    <row r="66" spans="5:7" s="43" customFormat="1" ht="12">
      <c r="E66" s="48"/>
      <c r="G66" s="42"/>
    </row>
    <row r="67" spans="5:7" s="43" customFormat="1" ht="12">
      <c r="E67" s="48"/>
      <c r="G67" s="42"/>
    </row>
    <row r="68" spans="5:7" s="43" customFormat="1" ht="12">
      <c r="E68" s="48"/>
      <c r="G68" s="42"/>
    </row>
    <row r="69" spans="5:7" s="43" customFormat="1" ht="12">
      <c r="E69" s="48"/>
      <c r="G69" s="42"/>
    </row>
    <row r="70" spans="5:7" s="43" customFormat="1" ht="12">
      <c r="E70" s="48"/>
      <c r="G70" s="42"/>
    </row>
    <row r="71" spans="5:7" s="43" customFormat="1" ht="12">
      <c r="E71" s="48"/>
      <c r="G71" s="42"/>
    </row>
    <row r="72" spans="5:7" s="43" customFormat="1" ht="12">
      <c r="E72" s="48"/>
      <c r="G72" s="42"/>
    </row>
    <row r="73" spans="5:7" s="43" customFormat="1" ht="12">
      <c r="E73" s="48"/>
      <c r="G73" s="42"/>
    </row>
    <row r="74" spans="5:7" s="43" customFormat="1" ht="12">
      <c r="E74" s="48"/>
      <c r="G74" s="42"/>
    </row>
    <row r="75" spans="5:7" s="43" customFormat="1" ht="12">
      <c r="E75" s="48"/>
      <c r="G75" s="42"/>
    </row>
    <row r="76" spans="5:7" s="43" customFormat="1" ht="12">
      <c r="E76" s="48"/>
      <c r="G76" s="42"/>
    </row>
    <row r="77" spans="5:7" s="43" customFormat="1" ht="12">
      <c r="E77" s="48"/>
      <c r="G77" s="42"/>
    </row>
    <row r="78" spans="5:7" s="43" customFormat="1" ht="12">
      <c r="E78" s="48"/>
      <c r="G78" s="42"/>
    </row>
    <row r="79" spans="5:7" s="43" customFormat="1" ht="12">
      <c r="E79" s="48"/>
      <c r="G79" s="42"/>
    </row>
    <row r="80" spans="5:7" s="43" customFormat="1" ht="12">
      <c r="E80" s="48"/>
      <c r="G80" s="42"/>
    </row>
    <row r="81" spans="5:7" s="43" customFormat="1" ht="12">
      <c r="E81" s="48"/>
      <c r="G81" s="42"/>
    </row>
    <row r="82" spans="5:7" s="43" customFormat="1" ht="12">
      <c r="E82" s="48"/>
      <c r="G82" s="42"/>
    </row>
    <row r="83" spans="5:7" s="43" customFormat="1" ht="12">
      <c r="E83" s="48"/>
      <c r="G83" s="42"/>
    </row>
    <row r="84" spans="5:7" s="43" customFormat="1" ht="12">
      <c r="E84" s="48"/>
      <c r="G84" s="42"/>
    </row>
    <row r="85" spans="5:7" s="43" customFormat="1" ht="12">
      <c r="E85" s="48"/>
      <c r="G85" s="42"/>
    </row>
    <row r="86" spans="5:7" s="43" customFormat="1" ht="12">
      <c r="E86" s="48"/>
      <c r="G86" s="42"/>
    </row>
    <row r="87" spans="5:7" s="43" customFormat="1" ht="12">
      <c r="E87" s="48"/>
      <c r="G87" s="42"/>
    </row>
    <row r="88" spans="5:7" s="43" customFormat="1" ht="12">
      <c r="E88" s="48"/>
      <c r="G88" s="42"/>
    </row>
    <row r="89" spans="5:7" s="43" customFormat="1" ht="12">
      <c r="E89" s="48"/>
      <c r="G89" s="42"/>
    </row>
    <row r="90" spans="5:7" s="43" customFormat="1" ht="12">
      <c r="E90" s="48"/>
      <c r="G90" s="42"/>
    </row>
    <row r="91" spans="5:7" s="43" customFormat="1" ht="12">
      <c r="E91" s="48"/>
      <c r="G91" s="42"/>
    </row>
    <row r="92" spans="5:7" s="43" customFormat="1" ht="12">
      <c r="E92" s="48"/>
      <c r="G92" s="42"/>
    </row>
    <row r="93" spans="5:7" s="43" customFormat="1" ht="12">
      <c r="E93" s="48"/>
      <c r="G93" s="42"/>
    </row>
    <row r="94" spans="5:7" s="43" customFormat="1" ht="12">
      <c r="E94" s="48"/>
      <c r="G94" s="42"/>
    </row>
    <row r="95" spans="5:7" s="43" customFormat="1" ht="12">
      <c r="E95" s="48"/>
      <c r="G95" s="42"/>
    </row>
    <row r="96" spans="5:7" s="43" customFormat="1" ht="12">
      <c r="E96" s="48"/>
      <c r="G96" s="42"/>
    </row>
    <row r="97" spans="5:7" s="43" customFormat="1" ht="12">
      <c r="E97" s="48"/>
      <c r="G97" s="42"/>
    </row>
    <row r="98" spans="5:7" s="43" customFormat="1" ht="12">
      <c r="E98" s="48"/>
      <c r="G98" s="42"/>
    </row>
    <row r="99" spans="5:7" s="43" customFormat="1" ht="12">
      <c r="E99" s="48"/>
      <c r="G99" s="42"/>
    </row>
    <row r="100" spans="5:7" s="43" customFormat="1" ht="12">
      <c r="E100" s="48"/>
      <c r="G100" s="42"/>
    </row>
    <row r="101" spans="5:7" s="43" customFormat="1" ht="12">
      <c r="E101" s="48"/>
      <c r="G101" s="42"/>
    </row>
    <row r="102" spans="5:7" s="43" customFormat="1" ht="12">
      <c r="E102" s="48"/>
      <c r="G102" s="42"/>
    </row>
    <row r="103" spans="5:7" s="43" customFormat="1" ht="12">
      <c r="E103" s="48"/>
      <c r="G103" s="42"/>
    </row>
    <row r="104" spans="5:7" s="43" customFormat="1" ht="12">
      <c r="E104" s="48"/>
      <c r="G104" s="42"/>
    </row>
    <row r="105" spans="5:7" s="43" customFormat="1" ht="12">
      <c r="E105" s="48"/>
      <c r="G105" s="42"/>
    </row>
    <row r="106" spans="5:7" s="43" customFormat="1" ht="12">
      <c r="E106" s="48"/>
      <c r="G106" s="42"/>
    </row>
    <row r="107" spans="5:7" s="43" customFormat="1" ht="12">
      <c r="E107" s="48"/>
      <c r="G107" s="42"/>
    </row>
    <row r="108" spans="5:7" s="43" customFormat="1" ht="12">
      <c r="E108" s="48"/>
      <c r="G108" s="42"/>
    </row>
    <row r="109" spans="5:7" s="43" customFormat="1" ht="12">
      <c r="E109" s="48"/>
      <c r="G109" s="42"/>
    </row>
    <row r="110" spans="5:7" s="43" customFormat="1" ht="12">
      <c r="E110" s="48"/>
      <c r="G110" s="42"/>
    </row>
    <row r="111" spans="5:7" s="43" customFormat="1" ht="12">
      <c r="E111" s="48"/>
      <c r="G111" s="42"/>
    </row>
    <row r="112" spans="5:7" s="43" customFormat="1" ht="12">
      <c r="E112" s="48"/>
      <c r="G112" s="42"/>
    </row>
    <row r="113" spans="5:7" s="43" customFormat="1" ht="12">
      <c r="E113" s="48"/>
      <c r="G113" s="42"/>
    </row>
    <row r="114" spans="5:7" s="43" customFormat="1" ht="12">
      <c r="E114" s="48"/>
      <c r="G114" s="42"/>
    </row>
    <row r="115" spans="5:7" s="43" customFormat="1" ht="12">
      <c r="E115" s="48"/>
      <c r="G115" s="42"/>
    </row>
    <row r="116" spans="5:7" s="43" customFormat="1" ht="12">
      <c r="E116" s="48"/>
      <c r="G116" s="42"/>
    </row>
    <row r="117" spans="5:7" s="43" customFormat="1" ht="12">
      <c r="E117" s="48"/>
      <c r="G117" s="42"/>
    </row>
    <row r="118" spans="5:7" s="43" customFormat="1" ht="12">
      <c r="E118" s="48"/>
      <c r="G118" s="42"/>
    </row>
    <row r="119" spans="5:7" s="43" customFormat="1" ht="12">
      <c r="E119" s="48"/>
      <c r="G119" s="42"/>
    </row>
    <row r="120" spans="5:7" s="43" customFormat="1" ht="12">
      <c r="E120" s="48"/>
      <c r="G120" s="42"/>
    </row>
    <row r="121" spans="5:7" s="43" customFormat="1" ht="12">
      <c r="E121" s="48"/>
      <c r="G121" s="42"/>
    </row>
    <row r="122" spans="5:7" s="43" customFormat="1" ht="12">
      <c r="E122" s="48"/>
      <c r="G122" s="42"/>
    </row>
    <row r="123" spans="5:7" s="43" customFormat="1" ht="12">
      <c r="E123" s="48"/>
      <c r="G123" s="42"/>
    </row>
    <row r="124" spans="5:7" s="43" customFormat="1" ht="12">
      <c r="E124" s="48"/>
      <c r="G124" s="42"/>
    </row>
    <row r="125" spans="5:7" s="43" customFormat="1" ht="12">
      <c r="E125" s="48"/>
      <c r="G125" s="42"/>
    </row>
    <row r="126" spans="5:7" s="43" customFormat="1" ht="12">
      <c r="E126" s="48"/>
      <c r="G126" s="42"/>
    </row>
    <row r="127" spans="5:7" s="43" customFormat="1" ht="12">
      <c r="E127" s="48"/>
      <c r="G127" s="42"/>
    </row>
    <row r="128" spans="5:7" s="43" customFormat="1" ht="12">
      <c r="E128" s="48"/>
      <c r="G128" s="42"/>
    </row>
    <row r="129" spans="5:7" s="43" customFormat="1" ht="12">
      <c r="E129" s="48"/>
      <c r="G129" s="42"/>
    </row>
    <row r="130" spans="5:7" s="43" customFormat="1" ht="12">
      <c r="E130" s="48"/>
      <c r="G130" s="42"/>
    </row>
    <row r="131" spans="5:7" s="43" customFormat="1" ht="12">
      <c r="E131" s="48"/>
      <c r="G131" s="42"/>
    </row>
    <row r="132" spans="5:7" s="43" customFormat="1" ht="12">
      <c r="E132" s="48"/>
      <c r="G132" s="42"/>
    </row>
    <row r="133" spans="5:7" s="43" customFormat="1" ht="12">
      <c r="E133" s="48"/>
      <c r="G133" s="42"/>
    </row>
    <row r="134" spans="5:7" s="43" customFormat="1" ht="12">
      <c r="E134" s="48"/>
      <c r="G134" s="42"/>
    </row>
    <row r="135" spans="5:7" s="43" customFormat="1" ht="12">
      <c r="E135" s="48"/>
      <c r="G135" s="42"/>
    </row>
    <row r="136" spans="5:7" s="43" customFormat="1" ht="12">
      <c r="E136" s="48"/>
      <c r="G136" s="42"/>
    </row>
    <row r="137" spans="5:7" s="43" customFormat="1" ht="12">
      <c r="E137" s="48"/>
      <c r="G137" s="42"/>
    </row>
    <row r="138" spans="5:7" s="43" customFormat="1" ht="12">
      <c r="E138" s="48"/>
      <c r="G138" s="42"/>
    </row>
    <row r="139" spans="5:7" s="43" customFormat="1" ht="12">
      <c r="E139" s="48"/>
      <c r="G139" s="42"/>
    </row>
    <row r="140" spans="5:7" s="43" customFormat="1" ht="12">
      <c r="E140" s="48"/>
      <c r="G140" s="42"/>
    </row>
    <row r="141" spans="5:7" s="43" customFormat="1" ht="12">
      <c r="E141" s="48"/>
      <c r="G141" s="42"/>
    </row>
    <row r="142" spans="5:7" s="43" customFormat="1" ht="12">
      <c r="E142" s="48"/>
      <c r="G142" s="42"/>
    </row>
    <row r="143" spans="5:7" s="43" customFormat="1" ht="12">
      <c r="E143" s="48"/>
      <c r="G143" s="42"/>
    </row>
    <row r="144" spans="5:7" s="43" customFormat="1" ht="12">
      <c r="E144" s="48"/>
      <c r="G144" s="42"/>
    </row>
    <row r="145" spans="5:7" s="43" customFormat="1" ht="12">
      <c r="E145" s="48"/>
      <c r="G145" s="42"/>
    </row>
    <row r="146" spans="5:7" s="43" customFormat="1" ht="12">
      <c r="E146" s="48"/>
      <c r="G146" s="42"/>
    </row>
    <row r="147" spans="5:7" s="43" customFormat="1" ht="12">
      <c r="E147" s="48"/>
      <c r="G147" s="42"/>
    </row>
    <row r="148" spans="5:7" s="43" customFormat="1" ht="12">
      <c r="E148" s="48"/>
      <c r="G148" s="42"/>
    </row>
    <row r="149" spans="5:7" s="43" customFormat="1" ht="12">
      <c r="E149" s="48"/>
      <c r="G149" s="42"/>
    </row>
    <row r="150" spans="5:7" s="43" customFormat="1" ht="12">
      <c r="E150" s="48"/>
      <c r="G150" s="42"/>
    </row>
    <row r="151" spans="5:7" s="43" customFormat="1" ht="12">
      <c r="E151" s="48"/>
      <c r="G151" s="42"/>
    </row>
    <row r="152" spans="5:7" s="43" customFormat="1" ht="12">
      <c r="E152" s="48"/>
      <c r="G152" s="42"/>
    </row>
    <row r="153" spans="5:7" s="43" customFormat="1" ht="12">
      <c r="E153" s="48"/>
      <c r="G153" s="42"/>
    </row>
    <row r="154" spans="5:7" s="43" customFormat="1" ht="12">
      <c r="E154" s="48"/>
      <c r="G154" s="42"/>
    </row>
    <row r="155" spans="5:7" s="43" customFormat="1" ht="12">
      <c r="E155" s="48"/>
      <c r="G155" s="42"/>
    </row>
    <row r="156" spans="5:7" s="43" customFormat="1" ht="12">
      <c r="E156" s="48"/>
      <c r="G156" s="42"/>
    </row>
    <row r="157" spans="5:7" s="43" customFormat="1" ht="12">
      <c r="E157" s="48"/>
      <c r="G157" s="42"/>
    </row>
    <row r="158" spans="5:7" s="43" customFormat="1" ht="12">
      <c r="E158" s="48"/>
      <c r="G158" s="42"/>
    </row>
    <row r="159" spans="5:7" s="43" customFormat="1" ht="12">
      <c r="E159" s="48"/>
      <c r="G159" s="42"/>
    </row>
    <row r="160" spans="5:7" s="43" customFormat="1" ht="12">
      <c r="E160" s="48"/>
      <c r="G160" s="42"/>
    </row>
    <row r="161" spans="5:7" s="43" customFormat="1" ht="12">
      <c r="E161" s="48"/>
      <c r="G161" s="42"/>
    </row>
    <row r="162" spans="5:7" s="43" customFormat="1" ht="12">
      <c r="E162" s="48"/>
      <c r="G162" s="42"/>
    </row>
    <row r="163" spans="5:7" s="43" customFormat="1" ht="12">
      <c r="E163" s="48"/>
      <c r="G163" s="42"/>
    </row>
    <row r="164" spans="5:7" s="43" customFormat="1" ht="12">
      <c r="E164" s="48"/>
      <c r="G164" s="42"/>
    </row>
    <row r="165" spans="5:7" s="43" customFormat="1" ht="12">
      <c r="E165" s="48"/>
      <c r="G165" s="42"/>
    </row>
    <row r="166" spans="5:7" s="43" customFormat="1" ht="12">
      <c r="E166" s="48"/>
      <c r="G166" s="42"/>
    </row>
    <row r="167" spans="5:7" s="43" customFormat="1" ht="12">
      <c r="E167" s="48"/>
      <c r="G167" s="42"/>
    </row>
    <row r="168" spans="5:7" s="43" customFormat="1" ht="12">
      <c r="E168" s="48"/>
      <c r="G168" s="42"/>
    </row>
    <row r="169" spans="5:7" s="43" customFormat="1" ht="12">
      <c r="E169" s="48"/>
      <c r="G169" s="42"/>
    </row>
    <row r="170" spans="5:7" s="43" customFormat="1" ht="12">
      <c r="E170" s="48"/>
      <c r="G170" s="42"/>
    </row>
    <row r="171" spans="5:7" s="43" customFormat="1" ht="12">
      <c r="E171" s="48"/>
      <c r="G171" s="42"/>
    </row>
    <row r="172" spans="5:7" s="43" customFormat="1" ht="12">
      <c r="E172" s="48"/>
      <c r="G172" s="42"/>
    </row>
    <row r="173" spans="5:7" s="43" customFormat="1" ht="12">
      <c r="E173" s="48"/>
      <c r="G173" s="42"/>
    </row>
    <row r="174" spans="5:7" s="43" customFormat="1" ht="12">
      <c r="E174" s="48"/>
      <c r="G174" s="42"/>
    </row>
    <row r="175" spans="5:7" s="43" customFormat="1" ht="12">
      <c r="E175" s="48"/>
      <c r="G175" s="42"/>
    </row>
    <row r="176" spans="5:7" s="43" customFormat="1" ht="12">
      <c r="E176" s="48"/>
      <c r="G176" s="42"/>
    </row>
    <row r="177" spans="5:7" s="43" customFormat="1" ht="12">
      <c r="E177" s="48"/>
      <c r="G177" s="42"/>
    </row>
    <row r="178" spans="5:7" s="43" customFormat="1" ht="12">
      <c r="E178" s="48"/>
      <c r="G178" s="42"/>
    </row>
    <row r="179" spans="5:7" s="43" customFormat="1" ht="12">
      <c r="E179" s="48"/>
      <c r="G179" s="42"/>
    </row>
    <row r="180" spans="5:7" s="43" customFormat="1" ht="12">
      <c r="E180" s="48"/>
      <c r="G180" s="42"/>
    </row>
    <row r="181" spans="5:7" s="43" customFormat="1" ht="12">
      <c r="E181" s="48"/>
      <c r="G181" s="42"/>
    </row>
    <row r="182" spans="5:7" s="43" customFormat="1" ht="12">
      <c r="E182" s="48"/>
      <c r="G182" s="42"/>
    </row>
    <row r="183" spans="5:7" s="43" customFormat="1" ht="12">
      <c r="E183" s="48"/>
      <c r="G183" s="42"/>
    </row>
    <row r="184" spans="5:7" s="43" customFormat="1" ht="12">
      <c r="E184" s="48"/>
      <c r="G184" s="42"/>
    </row>
    <row r="185" spans="5:7" s="43" customFormat="1" ht="12">
      <c r="E185" s="48"/>
      <c r="G185" s="42"/>
    </row>
    <row r="186" spans="5:7" s="43" customFormat="1" ht="12">
      <c r="E186" s="48"/>
      <c r="G186" s="42"/>
    </row>
    <row r="187" spans="5:7" s="43" customFormat="1" ht="12">
      <c r="E187" s="48"/>
      <c r="G187" s="42"/>
    </row>
    <row r="188" spans="5:7" s="43" customFormat="1" ht="12">
      <c r="E188" s="48"/>
      <c r="G188" s="42"/>
    </row>
    <row r="189" spans="5:7" s="43" customFormat="1" ht="12">
      <c r="E189" s="48"/>
      <c r="G189" s="42"/>
    </row>
    <row r="190" spans="5:7" s="43" customFormat="1" ht="12">
      <c r="E190" s="48"/>
      <c r="G190" s="42"/>
    </row>
    <row r="191" spans="5:7" s="43" customFormat="1" ht="12">
      <c r="E191" s="48"/>
      <c r="G191" s="42"/>
    </row>
    <row r="192" spans="5:7" s="43" customFormat="1" ht="12">
      <c r="E192" s="48"/>
      <c r="G192" s="42"/>
    </row>
    <row r="193" spans="5:7" s="43" customFormat="1" ht="12">
      <c r="E193" s="48"/>
      <c r="G193" s="42"/>
    </row>
    <row r="194" spans="5:7" s="43" customFormat="1" ht="12">
      <c r="E194" s="48"/>
      <c r="G194" s="42"/>
    </row>
    <row r="195" spans="5:7" s="43" customFormat="1" ht="12">
      <c r="E195" s="48"/>
      <c r="G195" s="42"/>
    </row>
    <row r="196" spans="5:7" s="43" customFormat="1" ht="12">
      <c r="E196" s="48"/>
      <c r="G196" s="42"/>
    </row>
    <row r="197" spans="5:7" s="43" customFormat="1" ht="12">
      <c r="E197" s="48"/>
      <c r="G197" s="42"/>
    </row>
    <row r="198" spans="5:7" s="43" customFormat="1" ht="12">
      <c r="E198" s="48"/>
      <c r="G198" s="42"/>
    </row>
    <row r="199" spans="5:7" s="43" customFormat="1" ht="12">
      <c r="E199" s="48"/>
      <c r="G199" s="42"/>
    </row>
    <row r="200" spans="5:7" s="43" customFormat="1" ht="12">
      <c r="E200" s="48"/>
      <c r="G200" s="42"/>
    </row>
    <row r="201" spans="5:7" s="43" customFormat="1" ht="12">
      <c r="E201" s="48"/>
      <c r="G201" s="42"/>
    </row>
    <row r="202" spans="5:7" s="43" customFormat="1" ht="12">
      <c r="E202" s="48"/>
      <c r="G202" s="42"/>
    </row>
    <row r="203" spans="5:7" s="43" customFormat="1" ht="12">
      <c r="E203" s="48"/>
      <c r="G203" s="42"/>
    </row>
    <row r="204" spans="5:7" s="43" customFormat="1" ht="12">
      <c r="E204" s="48"/>
      <c r="G204" s="42"/>
    </row>
    <row r="205" spans="5:7" s="43" customFormat="1" ht="12">
      <c r="E205" s="48"/>
      <c r="G205" s="42"/>
    </row>
    <row r="206" spans="5:7" s="43" customFormat="1" ht="12">
      <c r="E206" s="48"/>
      <c r="G206" s="42"/>
    </row>
    <row r="207" spans="5:7" s="43" customFormat="1" ht="12">
      <c r="E207" s="48"/>
      <c r="G207" s="42"/>
    </row>
    <row r="208" spans="5:7" s="43" customFormat="1" ht="12">
      <c r="E208" s="48"/>
      <c r="G208" s="42"/>
    </row>
    <row r="209" spans="5:7" s="43" customFormat="1" ht="12">
      <c r="E209" s="48"/>
      <c r="G209" s="42"/>
    </row>
    <row r="210" spans="5:7" s="43" customFormat="1" ht="12">
      <c r="E210" s="48"/>
      <c r="G210" s="42"/>
    </row>
    <row r="211" spans="5:7" s="43" customFormat="1" ht="12">
      <c r="E211" s="48"/>
      <c r="G211" s="42"/>
    </row>
    <row r="212" spans="5:7" s="43" customFormat="1" ht="12">
      <c r="E212" s="48"/>
      <c r="G212" s="42"/>
    </row>
    <row r="213" spans="5:7" s="43" customFormat="1" ht="12">
      <c r="E213" s="48"/>
      <c r="G213" s="42"/>
    </row>
    <row r="214" spans="5:7" s="43" customFormat="1" ht="12">
      <c r="E214" s="48"/>
      <c r="G214" s="42"/>
    </row>
    <row r="215" spans="5:7" s="43" customFormat="1" ht="12">
      <c r="E215" s="48"/>
      <c r="G215" s="42"/>
    </row>
    <row r="216" spans="5:7" s="43" customFormat="1" ht="12">
      <c r="E216" s="48"/>
      <c r="G216" s="42"/>
    </row>
    <row r="217" spans="5:7" s="43" customFormat="1" ht="12">
      <c r="E217" s="48"/>
      <c r="G217" s="42"/>
    </row>
    <row r="218" spans="5:7" s="43" customFormat="1" ht="12">
      <c r="E218" s="48"/>
      <c r="G218" s="42"/>
    </row>
    <row r="219" spans="5:7" s="43" customFormat="1" ht="12">
      <c r="E219" s="48"/>
      <c r="G219" s="42"/>
    </row>
    <row r="220" spans="5:7" s="43" customFormat="1" ht="12">
      <c r="E220" s="48"/>
      <c r="G220" s="42"/>
    </row>
    <row r="221" spans="5:7" s="43" customFormat="1" ht="12">
      <c r="E221" s="48"/>
      <c r="G221" s="42"/>
    </row>
    <row r="222" spans="5:7" s="43" customFormat="1" ht="12">
      <c r="E222" s="48"/>
      <c r="G222" s="42"/>
    </row>
    <row r="223" spans="5:7" s="43" customFormat="1" ht="12">
      <c r="E223" s="48"/>
      <c r="G223" s="42"/>
    </row>
    <row r="224" spans="5:7" s="43" customFormat="1" ht="12">
      <c r="E224" s="48"/>
      <c r="G224" s="42"/>
    </row>
    <row r="225" spans="5:7" s="43" customFormat="1" ht="12">
      <c r="E225" s="48"/>
      <c r="G225" s="42"/>
    </row>
    <row r="226" spans="5:7" s="43" customFormat="1" ht="12">
      <c r="E226" s="48"/>
      <c r="G226" s="42"/>
    </row>
    <row r="227" spans="5:7" s="43" customFormat="1" ht="12">
      <c r="E227" s="48"/>
      <c r="G227" s="42"/>
    </row>
    <row r="228" spans="5:7" s="43" customFormat="1" ht="12">
      <c r="E228" s="48"/>
      <c r="G228" s="42"/>
    </row>
    <row r="229" spans="5:7" s="43" customFormat="1" ht="12">
      <c r="E229" s="48"/>
      <c r="G229" s="42"/>
    </row>
    <row r="230" spans="5:7" s="43" customFormat="1" ht="12">
      <c r="E230" s="48"/>
      <c r="G230" s="42"/>
    </row>
    <row r="231" spans="5:7" s="43" customFormat="1" ht="12">
      <c r="E231" s="48"/>
      <c r="G231" s="42"/>
    </row>
    <row r="232" spans="5:7" s="43" customFormat="1" ht="12">
      <c r="E232" s="48"/>
      <c r="G232" s="42"/>
    </row>
    <row r="233" spans="5:7" s="43" customFormat="1" ht="12">
      <c r="E233" s="48"/>
      <c r="G233" s="42"/>
    </row>
    <row r="234" spans="5:7" s="43" customFormat="1" ht="12">
      <c r="E234" s="48"/>
      <c r="G234" s="42"/>
    </row>
    <row r="235" spans="5:7" s="43" customFormat="1" ht="12">
      <c r="E235" s="48"/>
      <c r="G235" s="42"/>
    </row>
    <row r="236" spans="5:7" s="43" customFormat="1" ht="12">
      <c r="E236" s="48"/>
      <c r="G236" s="42"/>
    </row>
    <row r="237" spans="5:7" s="43" customFormat="1" ht="12">
      <c r="E237" s="48"/>
      <c r="G237" s="42"/>
    </row>
    <row r="238" spans="5:7" s="43" customFormat="1" ht="12">
      <c r="E238" s="48"/>
      <c r="G238" s="42"/>
    </row>
    <row r="239" spans="5:7" s="43" customFormat="1" ht="12">
      <c r="E239" s="48"/>
      <c r="G239" s="42"/>
    </row>
    <row r="240" spans="5:7" s="43" customFormat="1" ht="12">
      <c r="E240" s="48"/>
      <c r="G240" s="42"/>
    </row>
    <row r="241" spans="5:7" s="43" customFormat="1" ht="12">
      <c r="E241" s="48"/>
      <c r="G241" s="42"/>
    </row>
    <row r="242" spans="5:7" s="43" customFormat="1" ht="12">
      <c r="E242" s="48"/>
      <c r="G242" s="42"/>
    </row>
    <row r="243" spans="5:7" s="43" customFormat="1" ht="12">
      <c r="E243" s="48"/>
      <c r="G243" s="42"/>
    </row>
    <row r="244" spans="5:7" s="43" customFormat="1" ht="12">
      <c r="E244" s="48"/>
      <c r="G244" s="42"/>
    </row>
    <row r="245" spans="5:7" s="43" customFormat="1" ht="12">
      <c r="E245" s="48"/>
      <c r="G245" s="42"/>
    </row>
    <row r="246" spans="5:7" s="43" customFormat="1" ht="12">
      <c r="E246" s="48"/>
      <c r="G246" s="42"/>
    </row>
    <row r="247" spans="5:7" s="43" customFormat="1" ht="12">
      <c r="E247" s="48"/>
      <c r="G247" s="42"/>
    </row>
    <row r="248" spans="5:7" s="43" customFormat="1" ht="12">
      <c r="E248" s="48"/>
      <c r="G248" s="42"/>
    </row>
    <row r="249" spans="5:7" s="43" customFormat="1" ht="12">
      <c r="E249" s="48"/>
      <c r="G249" s="42"/>
    </row>
    <row r="250" spans="5:7" s="43" customFormat="1" ht="12">
      <c r="E250" s="48"/>
      <c r="G250" s="42"/>
    </row>
    <row r="251" spans="1:7" s="102" customFormat="1" ht="12">
      <c r="A251" s="153"/>
      <c r="B251" s="43"/>
      <c r="C251" s="43"/>
      <c r="D251" s="43"/>
      <c r="E251" s="48"/>
      <c r="F251" s="43"/>
      <c r="G251" s="42"/>
    </row>
    <row r="252" spans="1:7" s="102" customFormat="1" ht="12">
      <c r="A252" s="153"/>
      <c r="B252" s="43"/>
      <c r="C252" s="43"/>
      <c r="D252" s="43"/>
      <c r="E252" s="48"/>
      <c r="F252" s="43"/>
      <c r="G252" s="42"/>
    </row>
    <row r="253" spans="1:7" s="102" customFormat="1" ht="12">
      <c r="A253" s="153"/>
      <c r="B253" s="43"/>
      <c r="C253" s="43"/>
      <c r="D253" s="43"/>
      <c r="E253" s="48"/>
      <c r="F253" s="43"/>
      <c r="G253" s="42"/>
    </row>
    <row r="254" spans="1:7" s="102" customFormat="1" ht="12">
      <c r="A254" s="153"/>
      <c r="B254" s="43"/>
      <c r="C254" s="43"/>
      <c r="D254" s="43"/>
      <c r="E254" s="48"/>
      <c r="F254" s="43"/>
      <c r="G254" s="42"/>
    </row>
    <row r="255" spans="1:7" s="102" customFormat="1" ht="12">
      <c r="A255" s="153"/>
      <c r="B255" s="43"/>
      <c r="C255" s="43"/>
      <c r="D255" s="43"/>
      <c r="E255" s="48"/>
      <c r="F255" s="43"/>
      <c r="G255" s="42"/>
    </row>
    <row r="256" spans="1:7" s="102" customFormat="1" ht="12">
      <c r="A256" s="153"/>
      <c r="B256" s="43"/>
      <c r="C256" s="43"/>
      <c r="D256" s="43"/>
      <c r="E256" s="48"/>
      <c r="F256" s="43"/>
      <c r="G256" s="42"/>
    </row>
    <row r="257" spans="1:7" s="102" customFormat="1" ht="12">
      <c r="A257" s="153"/>
      <c r="B257" s="43"/>
      <c r="C257" s="43"/>
      <c r="D257" s="43"/>
      <c r="E257" s="48"/>
      <c r="F257" s="43"/>
      <c r="G257" s="42"/>
    </row>
    <row r="258" spans="1:7" s="102" customFormat="1" ht="12">
      <c r="A258" s="153"/>
      <c r="B258" s="43"/>
      <c r="C258" s="43"/>
      <c r="D258" s="43"/>
      <c r="E258" s="48"/>
      <c r="F258" s="43"/>
      <c r="G258" s="42"/>
    </row>
    <row r="259" spans="1:7" s="102" customFormat="1" ht="12">
      <c r="A259" s="153"/>
      <c r="B259" s="43"/>
      <c r="C259" s="43"/>
      <c r="D259" s="43"/>
      <c r="E259" s="48"/>
      <c r="F259" s="43"/>
      <c r="G259" s="42"/>
    </row>
    <row r="260" spans="1:7" s="102" customFormat="1" ht="12">
      <c r="A260" s="153"/>
      <c r="B260" s="43"/>
      <c r="C260" s="43"/>
      <c r="D260" s="43"/>
      <c r="E260" s="48"/>
      <c r="F260" s="43"/>
      <c r="G260" s="42"/>
    </row>
    <row r="261" spans="1:7" s="102" customFormat="1" ht="12">
      <c r="A261" s="153"/>
      <c r="B261" s="43"/>
      <c r="C261" s="43"/>
      <c r="D261" s="43"/>
      <c r="E261" s="48"/>
      <c r="F261" s="43"/>
      <c r="G261" s="42"/>
    </row>
    <row r="262" spans="1:7" s="102" customFormat="1" ht="12">
      <c r="A262" s="153"/>
      <c r="B262" s="43"/>
      <c r="C262" s="43"/>
      <c r="D262" s="43"/>
      <c r="E262" s="48"/>
      <c r="F262" s="43"/>
      <c r="G262" s="42"/>
    </row>
    <row r="263" spans="1:7" s="102" customFormat="1" ht="12">
      <c r="A263" s="153"/>
      <c r="B263" s="43"/>
      <c r="C263" s="43"/>
      <c r="D263" s="43"/>
      <c r="E263" s="48"/>
      <c r="F263" s="43"/>
      <c r="G263" s="42"/>
    </row>
    <row r="264" spans="1:7" s="102" customFormat="1" ht="12">
      <c r="A264" s="153"/>
      <c r="B264" s="43"/>
      <c r="C264" s="43"/>
      <c r="D264" s="43"/>
      <c r="E264" s="48"/>
      <c r="F264" s="43"/>
      <c r="G264" s="42"/>
    </row>
    <row r="265" spans="1:7" s="102" customFormat="1" ht="12">
      <c r="A265" s="153"/>
      <c r="B265" s="43"/>
      <c r="C265" s="43"/>
      <c r="D265" s="43"/>
      <c r="E265" s="48"/>
      <c r="F265" s="43"/>
      <c r="G265" s="42"/>
    </row>
    <row r="266" spans="1:7" s="102" customFormat="1" ht="12">
      <c r="A266" s="153"/>
      <c r="B266" s="43"/>
      <c r="C266" s="43"/>
      <c r="D266" s="43"/>
      <c r="E266" s="48"/>
      <c r="F266" s="43"/>
      <c r="G266" s="42"/>
    </row>
    <row r="267" spans="1:7" s="102" customFormat="1" ht="12">
      <c r="A267" s="153"/>
      <c r="B267" s="43"/>
      <c r="C267" s="43"/>
      <c r="D267" s="43"/>
      <c r="E267" s="48"/>
      <c r="F267" s="43"/>
      <c r="G267" s="42"/>
    </row>
    <row r="268" spans="1:7" s="102" customFormat="1" ht="12">
      <c r="A268" s="153"/>
      <c r="B268" s="43"/>
      <c r="C268" s="43"/>
      <c r="D268" s="43"/>
      <c r="E268" s="48"/>
      <c r="F268" s="43"/>
      <c r="G268" s="42"/>
    </row>
    <row r="269" spans="1:7" s="102" customFormat="1" ht="12">
      <c r="A269" s="153"/>
      <c r="B269" s="43"/>
      <c r="C269" s="43"/>
      <c r="D269" s="43"/>
      <c r="E269" s="48"/>
      <c r="F269" s="43"/>
      <c r="G269" s="42"/>
    </row>
    <row r="270" spans="1:7" s="102" customFormat="1" ht="12">
      <c r="A270" s="153"/>
      <c r="B270" s="43"/>
      <c r="C270" s="43"/>
      <c r="D270" s="43"/>
      <c r="E270" s="48"/>
      <c r="F270" s="43"/>
      <c r="G270" s="42"/>
    </row>
    <row r="271" spans="1:7" s="102" customFormat="1" ht="12">
      <c r="A271" s="153"/>
      <c r="B271" s="43"/>
      <c r="C271" s="43"/>
      <c r="D271" s="43"/>
      <c r="E271" s="48"/>
      <c r="F271" s="43"/>
      <c r="G271" s="42"/>
    </row>
    <row r="272" spans="1:7" s="102" customFormat="1" ht="12">
      <c r="A272" s="153"/>
      <c r="B272" s="43"/>
      <c r="C272" s="43"/>
      <c r="D272" s="43"/>
      <c r="E272" s="48"/>
      <c r="F272" s="43"/>
      <c r="G272" s="42"/>
    </row>
    <row r="273" spans="1:7" s="102" customFormat="1" ht="12">
      <c r="A273" s="153"/>
      <c r="B273" s="43"/>
      <c r="C273" s="43"/>
      <c r="D273" s="43"/>
      <c r="E273" s="48"/>
      <c r="F273" s="43"/>
      <c r="G273" s="42"/>
    </row>
    <row r="274" spans="1:7" s="102" customFormat="1" ht="12">
      <c r="A274" s="153"/>
      <c r="B274" s="43"/>
      <c r="C274" s="43"/>
      <c r="D274" s="43"/>
      <c r="E274" s="48"/>
      <c r="F274" s="43"/>
      <c r="G274" s="42"/>
    </row>
    <row r="275" spans="1:7" s="102" customFormat="1" ht="12">
      <c r="A275" s="153"/>
      <c r="B275" s="43"/>
      <c r="C275" s="43"/>
      <c r="D275" s="43"/>
      <c r="E275" s="48"/>
      <c r="F275" s="43"/>
      <c r="G275" s="42"/>
    </row>
    <row r="276" spans="1:7" s="102" customFormat="1" ht="12">
      <c r="A276" s="153"/>
      <c r="B276" s="43"/>
      <c r="C276" s="43"/>
      <c r="D276" s="43"/>
      <c r="E276" s="48"/>
      <c r="F276" s="43"/>
      <c r="G276" s="42"/>
    </row>
    <row r="277" spans="1:7" s="102" customFormat="1" ht="12">
      <c r="A277" s="153"/>
      <c r="B277" s="43"/>
      <c r="C277" s="43"/>
      <c r="D277" s="43"/>
      <c r="E277" s="48"/>
      <c r="F277" s="43"/>
      <c r="G277" s="42"/>
    </row>
    <row r="278" spans="1:7" s="102" customFormat="1" ht="12">
      <c r="A278" s="153"/>
      <c r="B278" s="43"/>
      <c r="C278" s="43"/>
      <c r="D278" s="43"/>
      <c r="E278" s="48"/>
      <c r="F278" s="43"/>
      <c r="G278" s="42"/>
    </row>
    <row r="279" spans="1:7" s="102" customFormat="1" ht="12">
      <c r="A279" s="153"/>
      <c r="B279" s="43"/>
      <c r="C279" s="43"/>
      <c r="D279" s="43"/>
      <c r="E279" s="48"/>
      <c r="F279" s="43"/>
      <c r="G279" s="42"/>
    </row>
    <row r="280" spans="1:7" s="102" customFormat="1" ht="12">
      <c r="A280" s="153"/>
      <c r="B280" s="43"/>
      <c r="C280" s="43"/>
      <c r="D280" s="43"/>
      <c r="E280" s="48"/>
      <c r="F280" s="43"/>
      <c r="G280" s="42"/>
    </row>
    <row r="281" spans="1:7" s="102" customFormat="1" ht="12">
      <c r="A281" s="153"/>
      <c r="B281" s="43"/>
      <c r="C281" s="43"/>
      <c r="D281" s="43"/>
      <c r="E281" s="48"/>
      <c r="F281" s="43"/>
      <c r="G281" s="42"/>
    </row>
    <row r="282" spans="1:7" s="102" customFormat="1" ht="12">
      <c r="A282" s="153"/>
      <c r="B282" s="43"/>
      <c r="C282" s="43"/>
      <c r="D282" s="43"/>
      <c r="E282" s="48"/>
      <c r="F282" s="43"/>
      <c r="G282" s="42"/>
    </row>
    <row r="283" spans="1:7" s="102" customFormat="1" ht="12">
      <c r="A283" s="153"/>
      <c r="B283" s="43"/>
      <c r="C283" s="43"/>
      <c r="D283" s="43"/>
      <c r="E283" s="48"/>
      <c r="F283" s="43"/>
      <c r="G283" s="42"/>
    </row>
    <row r="284" spans="1:7" s="102" customFormat="1" ht="12">
      <c r="A284" s="153"/>
      <c r="B284" s="43"/>
      <c r="C284" s="43"/>
      <c r="D284" s="43"/>
      <c r="E284" s="48"/>
      <c r="F284" s="43"/>
      <c r="G284" s="42"/>
    </row>
    <row r="285" spans="1:7" s="102" customFormat="1" ht="12">
      <c r="A285" s="153"/>
      <c r="B285" s="43"/>
      <c r="C285" s="43"/>
      <c r="D285" s="43"/>
      <c r="E285" s="48"/>
      <c r="F285" s="43"/>
      <c r="G285" s="42"/>
    </row>
    <row r="286" spans="1:7" s="102" customFormat="1" ht="12">
      <c r="A286" s="153"/>
      <c r="B286" s="43"/>
      <c r="C286" s="43"/>
      <c r="D286" s="43"/>
      <c r="E286" s="48"/>
      <c r="F286" s="43"/>
      <c r="G286" s="42"/>
    </row>
    <row r="287" spans="1:7" s="102" customFormat="1" ht="12">
      <c r="A287" s="153"/>
      <c r="B287" s="43"/>
      <c r="C287" s="43"/>
      <c r="D287" s="43"/>
      <c r="E287" s="48"/>
      <c r="F287" s="43"/>
      <c r="G287" s="42"/>
    </row>
    <row r="288" spans="1:7" s="102" customFormat="1" ht="12">
      <c r="A288" s="153"/>
      <c r="B288" s="43"/>
      <c r="C288" s="43"/>
      <c r="D288" s="43"/>
      <c r="E288" s="48"/>
      <c r="F288" s="43"/>
      <c r="G288" s="42"/>
    </row>
    <row r="289" spans="1:7" s="102" customFormat="1" ht="12">
      <c r="A289" s="153"/>
      <c r="B289" s="43"/>
      <c r="C289" s="43"/>
      <c r="D289" s="43"/>
      <c r="E289" s="48"/>
      <c r="F289" s="43"/>
      <c r="G289" s="42"/>
    </row>
    <row r="290" spans="1:7" s="102" customFormat="1" ht="12">
      <c r="A290" s="153"/>
      <c r="B290" s="43"/>
      <c r="C290" s="43"/>
      <c r="D290" s="43"/>
      <c r="E290" s="48"/>
      <c r="F290" s="43"/>
      <c r="G290" s="42"/>
    </row>
    <row r="291" spans="1:7" s="102" customFormat="1" ht="12">
      <c r="A291" s="153"/>
      <c r="B291" s="43"/>
      <c r="C291" s="43"/>
      <c r="D291" s="43"/>
      <c r="E291" s="48"/>
      <c r="F291" s="43"/>
      <c r="G291" s="42"/>
    </row>
    <row r="292" spans="1:7" s="102" customFormat="1" ht="12">
      <c r="A292" s="153"/>
      <c r="B292" s="43"/>
      <c r="C292" s="43"/>
      <c r="D292" s="43"/>
      <c r="E292" s="48"/>
      <c r="F292" s="43"/>
      <c r="G292" s="42"/>
    </row>
    <row r="293" spans="1:7" s="102" customFormat="1" ht="12">
      <c r="A293" s="153"/>
      <c r="B293" s="43"/>
      <c r="C293" s="43"/>
      <c r="D293" s="43"/>
      <c r="E293" s="48"/>
      <c r="F293" s="43"/>
      <c r="G293" s="42"/>
    </row>
    <row r="294" spans="1:7" s="102" customFormat="1" ht="12">
      <c r="A294" s="153"/>
      <c r="B294" s="43"/>
      <c r="C294" s="43"/>
      <c r="D294" s="43"/>
      <c r="E294" s="48"/>
      <c r="F294" s="43"/>
      <c r="G294" s="42"/>
    </row>
    <row r="295" spans="1:7" s="102" customFormat="1" ht="12">
      <c r="A295" s="153"/>
      <c r="B295" s="43"/>
      <c r="C295" s="43"/>
      <c r="D295" s="43"/>
      <c r="E295" s="48"/>
      <c r="F295" s="43"/>
      <c r="G295" s="42"/>
    </row>
    <row r="296" spans="1:7" s="102" customFormat="1" ht="12">
      <c r="A296" s="153"/>
      <c r="B296" s="43"/>
      <c r="C296" s="43"/>
      <c r="D296" s="43"/>
      <c r="E296" s="48"/>
      <c r="F296" s="43"/>
      <c r="G296" s="42"/>
    </row>
    <row r="297" spans="1:7" s="102" customFormat="1" ht="12">
      <c r="A297" s="153"/>
      <c r="B297" s="43"/>
      <c r="C297" s="43"/>
      <c r="D297" s="43"/>
      <c r="E297" s="48"/>
      <c r="F297" s="43"/>
      <c r="G297" s="42"/>
    </row>
    <row r="298" spans="1:7" s="102" customFormat="1" ht="12">
      <c r="A298" s="153"/>
      <c r="B298" s="43"/>
      <c r="C298" s="43"/>
      <c r="D298" s="43"/>
      <c r="E298" s="48"/>
      <c r="F298" s="43"/>
      <c r="G298" s="42"/>
    </row>
    <row r="299" spans="1:7" s="102" customFormat="1" ht="12">
      <c r="A299" s="153"/>
      <c r="B299" s="43"/>
      <c r="C299" s="43"/>
      <c r="D299" s="43"/>
      <c r="E299" s="48"/>
      <c r="F299" s="43"/>
      <c r="G299" s="42"/>
    </row>
    <row r="300" spans="1:7" s="102" customFormat="1" ht="12">
      <c r="A300" s="153"/>
      <c r="B300" s="43"/>
      <c r="C300" s="43"/>
      <c r="D300" s="43"/>
      <c r="E300" s="48"/>
      <c r="F300" s="43"/>
      <c r="G300" s="42"/>
    </row>
  </sheetData>
  <sheetProtection/>
  <mergeCells count="9">
    <mergeCell ref="G4:G5"/>
    <mergeCell ref="D4:D5"/>
    <mergeCell ref="A1:B1"/>
    <mergeCell ref="A2:B2"/>
    <mergeCell ref="F4:F5"/>
    <mergeCell ref="E4:E5"/>
    <mergeCell ref="A4:A5"/>
    <mergeCell ref="B4:B5"/>
    <mergeCell ref="C4:C5"/>
  </mergeCells>
  <printOptions horizontalCentered="1"/>
  <pageMargins left="0.3937007874015748" right="0.3937007874015748" top="0.5905511811023623" bottom="0.5905511811023623" header="0.31496062992125984" footer="0.31496062992125984"/>
  <pageSetup fitToHeight="10" horizontalDpi="600" verticalDpi="600" orientation="portrait" paperSize="9" scale="76" r:id="rId2"/>
  <headerFooter alignWithMargins="0">
    <oddFooter>&amp;L&amp;"Arial,Kurzíva"SHB, akciová společnost&amp;R&amp;"Arial,Kurzíva"&amp;P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zoomScaleSheetLayoutView="85" zoomScalePageLayoutView="0" workbookViewId="0" topLeftCell="A1">
      <pane ySplit="4" topLeftCell="A5" activePane="bottomLeft" state="frozen"/>
      <selection pane="topLeft" activeCell="H37" sqref="H37"/>
      <selection pane="bottomLeft" activeCell="H37" sqref="H37"/>
    </sheetView>
  </sheetViews>
  <sheetFormatPr defaultColWidth="9.140625" defaultRowHeight="12.75"/>
  <cols>
    <col min="1" max="1" width="5.00390625" style="111" customWidth="1"/>
    <col min="2" max="2" width="8.140625" style="108" customWidth="1"/>
    <col min="3" max="3" width="72.28125" style="108" customWidth="1"/>
    <col min="4" max="4" width="5.7109375" style="108" customWidth="1"/>
    <col min="5" max="5" width="10.7109375" style="108" customWidth="1"/>
    <col min="6" max="6" width="10.7109375" style="109" customWidth="1"/>
    <col min="7" max="7" width="14.00390625" style="109" customWidth="1"/>
    <col min="8" max="16384" width="9.140625" style="50" customWidth="1"/>
  </cols>
  <sheetData>
    <row r="1" spans="1:10" ht="12">
      <c r="A1" s="182" t="s">
        <v>4</v>
      </c>
      <c r="B1" s="182"/>
      <c r="C1" s="42" t="s">
        <v>54</v>
      </c>
      <c r="D1" s="43"/>
      <c r="E1" s="43"/>
      <c r="F1" s="49"/>
      <c r="G1" s="43"/>
      <c r="H1" s="48"/>
      <c r="I1" s="43"/>
      <c r="J1" s="49"/>
    </row>
    <row r="2" spans="1:10" ht="12">
      <c r="A2" s="182" t="s">
        <v>27</v>
      </c>
      <c r="B2" s="182"/>
      <c r="C2" s="43" t="s">
        <v>78</v>
      </c>
      <c r="D2" s="43"/>
      <c r="E2" s="43"/>
      <c r="F2" s="49"/>
      <c r="G2" s="43"/>
      <c r="H2" s="51"/>
      <c r="I2" s="43"/>
      <c r="J2" s="49"/>
    </row>
    <row r="3" spans="1:10" ht="13.5" thickBot="1">
      <c r="A3" s="47" t="s">
        <v>37</v>
      </c>
      <c r="B3" s="47"/>
      <c r="C3" s="154" t="s">
        <v>0</v>
      </c>
      <c r="D3" s="43"/>
      <c r="E3" s="43"/>
      <c r="F3" s="49"/>
      <c r="G3" s="43"/>
      <c r="H3" s="48"/>
      <c r="I3" s="43"/>
      <c r="J3" s="49"/>
    </row>
    <row r="4" spans="1:7" ht="24">
      <c r="A4" s="138" t="s">
        <v>6</v>
      </c>
      <c r="B4" s="139" t="s">
        <v>5</v>
      </c>
      <c r="C4" s="140" t="s">
        <v>7</v>
      </c>
      <c r="D4" s="93" t="s">
        <v>8</v>
      </c>
      <c r="E4" s="141" t="s">
        <v>81</v>
      </c>
      <c r="F4" s="94" t="s">
        <v>14</v>
      </c>
      <c r="G4" s="52" t="s">
        <v>13</v>
      </c>
    </row>
    <row r="5" spans="1:7" ht="12.75" thickBot="1">
      <c r="A5" s="160">
        <v>1</v>
      </c>
      <c r="B5" s="161">
        <v>2</v>
      </c>
      <c r="C5" s="161">
        <v>3</v>
      </c>
      <c r="D5" s="161">
        <v>4</v>
      </c>
      <c r="E5" s="163">
        <v>5</v>
      </c>
      <c r="F5" s="160">
        <v>6</v>
      </c>
      <c r="G5" s="165" t="s">
        <v>55</v>
      </c>
    </row>
    <row r="6" spans="1:7" ht="12.75" thickTop="1">
      <c r="A6" s="53"/>
      <c r="B6" s="54"/>
      <c r="C6" s="54"/>
      <c r="D6" s="54"/>
      <c r="E6" s="142"/>
      <c r="F6" s="97"/>
      <c r="G6" s="98"/>
    </row>
    <row r="7" spans="1:7" s="102" customFormat="1" ht="12">
      <c r="A7" s="58"/>
      <c r="B7" s="59"/>
      <c r="C7" s="60" t="s">
        <v>17</v>
      </c>
      <c r="D7" s="59"/>
      <c r="E7" s="143"/>
      <c r="F7" s="100"/>
      <c r="G7" s="101"/>
    </row>
    <row r="8" spans="1:7" s="102" customFormat="1" ht="72.75" thickBot="1">
      <c r="A8" s="103">
        <v>1</v>
      </c>
      <c r="B8" s="104" t="s">
        <v>79</v>
      </c>
      <c r="C8" s="144" t="s">
        <v>145</v>
      </c>
      <c r="D8" s="67" t="s">
        <v>80</v>
      </c>
      <c r="E8" s="145">
        <v>1</v>
      </c>
      <c r="F8" s="106">
        <v>0</v>
      </c>
      <c r="G8" s="69">
        <f>F8</f>
        <v>0</v>
      </c>
    </row>
    <row r="9" spans="1:7" s="43" customFormat="1" ht="12">
      <c r="A9" s="74" t="s">
        <v>38</v>
      </c>
      <c r="B9" s="75"/>
      <c r="C9" s="76"/>
      <c r="D9" s="75"/>
      <c r="E9" s="75"/>
      <c r="F9" s="75"/>
      <c r="G9" s="79">
        <f>SUM(G8:G8)</f>
        <v>0</v>
      </c>
    </row>
    <row r="10" spans="1:7" s="43" customFormat="1" ht="12">
      <c r="A10" s="80" t="s">
        <v>53</v>
      </c>
      <c r="C10" s="81"/>
      <c r="D10" s="82"/>
      <c r="E10" s="82"/>
      <c r="F10" s="82"/>
      <c r="G10" s="85">
        <f>0.21*G9</f>
        <v>0</v>
      </c>
    </row>
    <row r="11" spans="1:7" s="43" customFormat="1" ht="12.75" thickBot="1">
      <c r="A11" s="86" t="s">
        <v>39</v>
      </c>
      <c r="B11" s="87"/>
      <c r="C11" s="88"/>
      <c r="D11" s="88"/>
      <c r="E11" s="88"/>
      <c r="F11" s="88"/>
      <c r="G11" s="91">
        <f>G9+G10</f>
        <v>0</v>
      </c>
    </row>
    <row r="12" spans="6:7" s="43" customFormat="1" ht="12">
      <c r="F12" s="107"/>
      <c r="G12" s="107"/>
    </row>
    <row r="13" spans="6:7" s="43" customFormat="1" ht="12">
      <c r="F13" s="107"/>
      <c r="G13" s="107"/>
    </row>
    <row r="14" spans="6:7" s="43" customFormat="1" ht="12">
      <c r="F14" s="107"/>
      <c r="G14" s="107"/>
    </row>
    <row r="15" spans="6:7" s="43" customFormat="1" ht="12">
      <c r="F15" s="107"/>
      <c r="G15" s="107"/>
    </row>
    <row r="16" spans="6:7" s="43" customFormat="1" ht="12">
      <c r="F16" s="107"/>
      <c r="G16" s="107"/>
    </row>
    <row r="17" spans="6:7" s="43" customFormat="1" ht="12">
      <c r="F17" s="107"/>
      <c r="G17" s="107"/>
    </row>
    <row r="18" spans="6:7" s="43" customFormat="1" ht="12">
      <c r="F18" s="107"/>
      <c r="G18" s="107"/>
    </row>
    <row r="19" spans="6:7" s="43" customFormat="1" ht="12">
      <c r="F19" s="107"/>
      <c r="G19" s="107"/>
    </row>
    <row r="20" spans="6:7" s="43" customFormat="1" ht="12">
      <c r="F20" s="107"/>
      <c r="G20" s="107"/>
    </row>
    <row r="21" spans="6:7" s="43" customFormat="1" ht="12">
      <c r="F21" s="107"/>
      <c r="G21" s="107"/>
    </row>
    <row r="22" spans="6:7" s="43" customFormat="1" ht="12">
      <c r="F22" s="107"/>
      <c r="G22" s="107"/>
    </row>
    <row r="23" spans="6:7" s="43" customFormat="1" ht="12">
      <c r="F23" s="107"/>
      <c r="G23" s="107"/>
    </row>
    <row r="24" spans="6:7" s="43" customFormat="1" ht="12">
      <c r="F24" s="107"/>
      <c r="G24" s="107"/>
    </row>
    <row r="25" spans="6:7" s="43" customFormat="1" ht="12">
      <c r="F25" s="107"/>
      <c r="G25" s="107"/>
    </row>
    <row r="26" spans="6:7" s="43" customFormat="1" ht="12">
      <c r="F26" s="107"/>
      <c r="G26" s="107"/>
    </row>
    <row r="27" spans="6:7" s="43" customFormat="1" ht="12">
      <c r="F27" s="107"/>
      <c r="G27" s="107"/>
    </row>
    <row r="28" spans="6:7" s="43" customFormat="1" ht="12">
      <c r="F28" s="107"/>
      <c r="G28" s="107"/>
    </row>
    <row r="29" spans="6:7" s="43" customFormat="1" ht="12">
      <c r="F29" s="107"/>
      <c r="G29" s="107"/>
    </row>
    <row r="30" spans="6:7" s="43" customFormat="1" ht="12">
      <c r="F30" s="107"/>
      <c r="G30" s="107"/>
    </row>
    <row r="31" spans="6:7" s="43" customFormat="1" ht="12">
      <c r="F31" s="107"/>
      <c r="G31" s="107"/>
    </row>
    <row r="32" spans="6:7" s="43" customFormat="1" ht="12">
      <c r="F32" s="107"/>
      <c r="G32" s="107"/>
    </row>
    <row r="33" spans="6:7" s="43" customFormat="1" ht="12">
      <c r="F33" s="107"/>
      <c r="G33" s="107"/>
    </row>
    <row r="34" spans="6:7" s="43" customFormat="1" ht="12">
      <c r="F34" s="107"/>
      <c r="G34" s="107"/>
    </row>
    <row r="35" spans="6:7" s="43" customFormat="1" ht="12">
      <c r="F35" s="107"/>
      <c r="G35" s="107"/>
    </row>
    <row r="36" spans="6:7" s="43" customFormat="1" ht="12">
      <c r="F36" s="107"/>
      <c r="G36" s="107"/>
    </row>
    <row r="37" spans="6:7" s="43" customFormat="1" ht="12">
      <c r="F37" s="107"/>
      <c r="G37" s="107"/>
    </row>
    <row r="38" spans="6:7" s="43" customFormat="1" ht="12">
      <c r="F38" s="107"/>
      <c r="G38" s="107"/>
    </row>
    <row r="39" spans="6:7" s="43" customFormat="1" ht="12">
      <c r="F39" s="107"/>
      <c r="G39" s="107"/>
    </row>
    <row r="40" spans="6:7" s="43" customFormat="1" ht="12">
      <c r="F40" s="107"/>
      <c r="G40" s="107"/>
    </row>
    <row r="41" spans="6:7" s="43" customFormat="1" ht="12">
      <c r="F41" s="107"/>
      <c r="G41" s="107"/>
    </row>
    <row r="42" spans="6:7" s="43" customFormat="1" ht="12">
      <c r="F42" s="107"/>
      <c r="G42" s="107"/>
    </row>
    <row r="43" spans="6:7" s="43" customFormat="1" ht="12">
      <c r="F43" s="107"/>
      <c r="G43" s="107"/>
    </row>
    <row r="44" spans="6:7" s="43" customFormat="1" ht="12">
      <c r="F44" s="107"/>
      <c r="G44" s="107"/>
    </row>
    <row r="45" spans="6:7" s="43" customFormat="1" ht="12">
      <c r="F45" s="107"/>
      <c r="G45" s="107"/>
    </row>
    <row r="46" spans="6:7" s="43" customFormat="1" ht="12">
      <c r="F46" s="107"/>
      <c r="G46" s="107"/>
    </row>
    <row r="47" spans="6:7" s="43" customFormat="1" ht="12">
      <c r="F47" s="107"/>
      <c r="G47" s="107"/>
    </row>
    <row r="48" spans="6:7" s="43" customFormat="1" ht="12">
      <c r="F48" s="107"/>
      <c r="G48" s="107"/>
    </row>
    <row r="49" spans="6:7" s="43" customFormat="1" ht="12">
      <c r="F49" s="107"/>
      <c r="G49" s="107"/>
    </row>
    <row r="50" spans="6:7" s="43" customFormat="1" ht="12">
      <c r="F50" s="107"/>
      <c r="G50" s="107"/>
    </row>
    <row r="51" spans="6:7" s="43" customFormat="1" ht="12">
      <c r="F51" s="107"/>
      <c r="G51" s="107"/>
    </row>
    <row r="52" spans="6:7" s="43" customFormat="1" ht="12">
      <c r="F52" s="107"/>
      <c r="G52" s="107"/>
    </row>
    <row r="53" spans="6:7" s="43" customFormat="1" ht="12">
      <c r="F53" s="107"/>
      <c r="G53" s="107"/>
    </row>
    <row r="54" spans="6:7" s="43" customFormat="1" ht="12">
      <c r="F54" s="107"/>
      <c r="G54" s="107"/>
    </row>
    <row r="55" spans="6:7" s="43" customFormat="1" ht="12">
      <c r="F55" s="107"/>
      <c r="G55" s="107"/>
    </row>
    <row r="56" spans="6:7" s="43" customFormat="1" ht="12">
      <c r="F56" s="107"/>
      <c r="G56" s="107"/>
    </row>
    <row r="57" spans="6:7" s="43" customFormat="1" ht="12">
      <c r="F57" s="107"/>
      <c r="G57" s="107"/>
    </row>
    <row r="58" spans="6:7" s="43" customFormat="1" ht="12">
      <c r="F58" s="107"/>
      <c r="G58" s="107"/>
    </row>
    <row r="59" spans="6:7" s="43" customFormat="1" ht="12">
      <c r="F59" s="107"/>
      <c r="G59" s="107"/>
    </row>
    <row r="60" spans="6:7" s="43" customFormat="1" ht="12">
      <c r="F60" s="107"/>
      <c r="G60" s="107"/>
    </row>
    <row r="61" spans="6:7" s="43" customFormat="1" ht="12">
      <c r="F61" s="107"/>
      <c r="G61" s="107"/>
    </row>
    <row r="62" spans="6:7" s="43" customFormat="1" ht="12">
      <c r="F62" s="107"/>
      <c r="G62" s="107"/>
    </row>
    <row r="63" spans="6:7" s="43" customFormat="1" ht="12">
      <c r="F63" s="107"/>
      <c r="G63" s="107"/>
    </row>
    <row r="64" spans="6:7" s="43" customFormat="1" ht="12">
      <c r="F64" s="107"/>
      <c r="G64" s="107"/>
    </row>
    <row r="65" spans="6:7" s="43" customFormat="1" ht="12">
      <c r="F65" s="107"/>
      <c r="G65" s="107"/>
    </row>
    <row r="66" spans="6:7" s="43" customFormat="1" ht="12">
      <c r="F66" s="107"/>
      <c r="G66" s="107"/>
    </row>
    <row r="67" spans="6:7" s="43" customFormat="1" ht="12">
      <c r="F67" s="107"/>
      <c r="G67" s="107"/>
    </row>
    <row r="68" spans="6:7" s="43" customFormat="1" ht="12">
      <c r="F68" s="107"/>
      <c r="G68" s="107"/>
    </row>
    <row r="69" spans="6:7" s="43" customFormat="1" ht="12">
      <c r="F69" s="107"/>
      <c r="G69" s="107"/>
    </row>
    <row r="70" spans="6:7" s="43" customFormat="1" ht="12">
      <c r="F70" s="107"/>
      <c r="G70" s="107"/>
    </row>
    <row r="71" spans="6:7" s="43" customFormat="1" ht="12">
      <c r="F71" s="107"/>
      <c r="G71" s="107"/>
    </row>
    <row r="72" spans="6:7" s="43" customFormat="1" ht="12">
      <c r="F72" s="107"/>
      <c r="G72" s="107"/>
    </row>
    <row r="73" spans="1:7" s="110" customFormat="1" ht="12">
      <c r="A73" s="108"/>
      <c r="B73" s="108"/>
      <c r="C73" s="108"/>
      <c r="D73" s="108"/>
      <c r="E73" s="108"/>
      <c r="F73" s="109"/>
      <c r="G73" s="109"/>
    </row>
    <row r="74" spans="1:7" s="110" customFormat="1" ht="12">
      <c r="A74" s="108"/>
      <c r="B74" s="108"/>
      <c r="C74" s="108"/>
      <c r="D74" s="108"/>
      <c r="E74" s="108"/>
      <c r="F74" s="109"/>
      <c r="G74" s="109"/>
    </row>
    <row r="75" spans="1:7" s="110" customFormat="1" ht="12">
      <c r="A75" s="108"/>
      <c r="B75" s="108"/>
      <c r="C75" s="108"/>
      <c r="D75" s="108"/>
      <c r="E75" s="108"/>
      <c r="F75" s="109"/>
      <c r="G75" s="109"/>
    </row>
    <row r="76" spans="1:7" s="110" customFormat="1" ht="12">
      <c r="A76" s="108"/>
      <c r="B76" s="108"/>
      <c r="C76" s="108"/>
      <c r="D76" s="108"/>
      <c r="E76" s="108"/>
      <c r="F76" s="109"/>
      <c r="G76" s="109"/>
    </row>
    <row r="77" spans="1:7" s="110" customFormat="1" ht="12">
      <c r="A77" s="108"/>
      <c r="B77" s="108"/>
      <c r="C77" s="108"/>
      <c r="D77" s="108"/>
      <c r="E77" s="108"/>
      <c r="F77" s="109"/>
      <c r="G77" s="109"/>
    </row>
    <row r="78" spans="1:7" s="110" customFormat="1" ht="12">
      <c r="A78" s="108"/>
      <c r="B78" s="108"/>
      <c r="C78" s="108"/>
      <c r="D78" s="108"/>
      <c r="E78" s="108"/>
      <c r="F78" s="109"/>
      <c r="G78" s="109"/>
    </row>
    <row r="79" spans="1:7" s="110" customFormat="1" ht="12">
      <c r="A79" s="108"/>
      <c r="B79" s="108"/>
      <c r="C79" s="108"/>
      <c r="D79" s="108"/>
      <c r="E79" s="108"/>
      <c r="F79" s="109"/>
      <c r="G79" s="109"/>
    </row>
    <row r="80" spans="1:7" s="110" customFormat="1" ht="12">
      <c r="A80" s="108"/>
      <c r="B80" s="108"/>
      <c r="C80" s="108"/>
      <c r="D80" s="108"/>
      <c r="E80" s="108"/>
      <c r="F80" s="109"/>
      <c r="G80" s="109"/>
    </row>
    <row r="81" spans="1:7" s="110" customFormat="1" ht="12">
      <c r="A81" s="108"/>
      <c r="B81" s="108"/>
      <c r="C81" s="108"/>
      <c r="D81" s="108"/>
      <c r="E81" s="108"/>
      <c r="F81" s="109"/>
      <c r="G81" s="109"/>
    </row>
    <row r="82" spans="1:7" s="110" customFormat="1" ht="12">
      <c r="A82" s="108"/>
      <c r="B82" s="108"/>
      <c r="C82" s="108"/>
      <c r="D82" s="108"/>
      <c r="E82" s="108"/>
      <c r="F82" s="109"/>
      <c r="G82" s="109"/>
    </row>
    <row r="83" spans="1:7" s="110" customFormat="1" ht="12">
      <c r="A83" s="108"/>
      <c r="B83" s="108"/>
      <c r="C83" s="108"/>
      <c r="D83" s="108"/>
      <c r="E83" s="108"/>
      <c r="F83" s="109"/>
      <c r="G83" s="109"/>
    </row>
    <row r="84" spans="1:7" s="110" customFormat="1" ht="12">
      <c r="A84" s="108"/>
      <c r="B84" s="108"/>
      <c r="C84" s="108"/>
      <c r="D84" s="108"/>
      <c r="E84" s="108"/>
      <c r="F84" s="109"/>
      <c r="G84" s="109"/>
    </row>
    <row r="85" spans="1:7" s="110" customFormat="1" ht="12">
      <c r="A85" s="108"/>
      <c r="B85" s="108"/>
      <c r="C85" s="108"/>
      <c r="D85" s="108"/>
      <c r="E85" s="108"/>
      <c r="F85" s="109"/>
      <c r="G85" s="109"/>
    </row>
    <row r="86" spans="1:7" s="110" customFormat="1" ht="12">
      <c r="A86" s="108"/>
      <c r="B86" s="108"/>
      <c r="C86" s="108"/>
      <c r="D86" s="108"/>
      <c r="E86" s="108"/>
      <c r="F86" s="109"/>
      <c r="G86" s="109"/>
    </row>
    <row r="87" spans="1:7" s="110" customFormat="1" ht="12">
      <c r="A87" s="108"/>
      <c r="B87" s="108"/>
      <c r="C87" s="108"/>
      <c r="D87" s="108"/>
      <c r="E87" s="108"/>
      <c r="F87" s="109"/>
      <c r="G87" s="109"/>
    </row>
    <row r="88" spans="1:7" s="110" customFormat="1" ht="12">
      <c r="A88" s="108"/>
      <c r="B88" s="108"/>
      <c r="C88" s="108"/>
      <c r="D88" s="108"/>
      <c r="E88" s="108"/>
      <c r="F88" s="109"/>
      <c r="G88" s="109"/>
    </row>
    <row r="89" spans="1:7" s="110" customFormat="1" ht="12">
      <c r="A89" s="108"/>
      <c r="B89" s="108"/>
      <c r="C89" s="108"/>
      <c r="D89" s="108"/>
      <c r="E89" s="108"/>
      <c r="F89" s="109"/>
      <c r="G89" s="109"/>
    </row>
    <row r="90" spans="1:7" s="110" customFormat="1" ht="12">
      <c r="A90" s="108"/>
      <c r="B90" s="108"/>
      <c r="C90" s="108"/>
      <c r="D90" s="108"/>
      <c r="E90" s="108"/>
      <c r="F90" s="109"/>
      <c r="G90" s="109"/>
    </row>
    <row r="91" spans="1:7" s="110" customFormat="1" ht="12">
      <c r="A91" s="108"/>
      <c r="B91" s="108"/>
      <c r="C91" s="108"/>
      <c r="D91" s="108"/>
      <c r="E91" s="108"/>
      <c r="F91" s="109"/>
      <c r="G91" s="109"/>
    </row>
    <row r="92" spans="1:7" s="110" customFormat="1" ht="12">
      <c r="A92" s="108"/>
      <c r="B92" s="108"/>
      <c r="C92" s="108"/>
      <c r="D92" s="108"/>
      <c r="E92" s="108"/>
      <c r="F92" s="109"/>
      <c r="G92" s="109"/>
    </row>
    <row r="93" spans="1:7" s="110" customFormat="1" ht="12">
      <c r="A93" s="108"/>
      <c r="B93" s="108"/>
      <c r="C93" s="108"/>
      <c r="D93" s="108"/>
      <c r="E93" s="108"/>
      <c r="F93" s="109"/>
      <c r="G93" s="109"/>
    </row>
    <row r="94" spans="1:7" s="110" customFormat="1" ht="12">
      <c r="A94" s="108"/>
      <c r="B94" s="108"/>
      <c r="C94" s="108"/>
      <c r="D94" s="108"/>
      <c r="E94" s="108"/>
      <c r="F94" s="109"/>
      <c r="G94" s="109"/>
    </row>
    <row r="95" spans="1:7" s="110" customFormat="1" ht="12">
      <c r="A95" s="108"/>
      <c r="B95" s="108"/>
      <c r="C95" s="108"/>
      <c r="D95" s="108"/>
      <c r="E95" s="108"/>
      <c r="F95" s="109"/>
      <c r="G95" s="109"/>
    </row>
    <row r="96" spans="1:7" s="110" customFormat="1" ht="12">
      <c r="A96" s="108"/>
      <c r="B96" s="108"/>
      <c r="C96" s="108"/>
      <c r="D96" s="108"/>
      <c r="E96" s="108"/>
      <c r="F96" s="109"/>
      <c r="G96" s="109"/>
    </row>
    <row r="97" spans="1:7" s="110" customFormat="1" ht="12">
      <c r="A97" s="108"/>
      <c r="B97" s="108"/>
      <c r="C97" s="108"/>
      <c r="D97" s="108"/>
      <c r="E97" s="108"/>
      <c r="F97" s="109"/>
      <c r="G97" s="109"/>
    </row>
    <row r="98" spans="1:7" s="110" customFormat="1" ht="12">
      <c r="A98" s="108"/>
      <c r="B98" s="108"/>
      <c r="C98" s="108"/>
      <c r="D98" s="108"/>
      <c r="E98" s="108"/>
      <c r="F98" s="109"/>
      <c r="G98" s="109"/>
    </row>
    <row r="99" spans="1:7" s="110" customFormat="1" ht="12">
      <c r="A99" s="108"/>
      <c r="B99" s="108"/>
      <c r="C99" s="108"/>
      <c r="D99" s="108"/>
      <c r="E99" s="108"/>
      <c r="F99" s="109"/>
      <c r="G99" s="109"/>
    </row>
    <row r="100" spans="1:7" s="110" customFormat="1" ht="12">
      <c r="A100" s="108"/>
      <c r="B100" s="108"/>
      <c r="C100" s="108"/>
      <c r="D100" s="108"/>
      <c r="E100" s="108"/>
      <c r="F100" s="109"/>
      <c r="G100" s="109"/>
    </row>
    <row r="101" spans="1:7" s="110" customFormat="1" ht="12">
      <c r="A101" s="108"/>
      <c r="B101" s="108"/>
      <c r="C101" s="108"/>
      <c r="D101" s="108"/>
      <c r="E101" s="108"/>
      <c r="F101" s="109"/>
      <c r="G101" s="109"/>
    </row>
    <row r="102" spans="1:7" s="110" customFormat="1" ht="12">
      <c r="A102" s="108"/>
      <c r="B102" s="108"/>
      <c r="C102" s="108"/>
      <c r="D102" s="108"/>
      <c r="E102" s="108"/>
      <c r="F102" s="109"/>
      <c r="G102" s="109"/>
    </row>
    <row r="103" spans="1:7" s="110" customFormat="1" ht="12">
      <c r="A103" s="108"/>
      <c r="B103" s="108"/>
      <c r="C103" s="108"/>
      <c r="D103" s="108"/>
      <c r="E103" s="108"/>
      <c r="F103" s="109"/>
      <c r="G103" s="109"/>
    </row>
    <row r="104" spans="1:7" s="110" customFormat="1" ht="12">
      <c r="A104" s="108"/>
      <c r="B104" s="108"/>
      <c r="C104" s="108"/>
      <c r="D104" s="108"/>
      <c r="E104" s="108"/>
      <c r="F104" s="109"/>
      <c r="G104" s="109"/>
    </row>
    <row r="105" spans="1:7" s="110" customFormat="1" ht="12">
      <c r="A105" s="108"/>
      <c r="B105" s="108"/>
      <c r="C105" s="108"/>
      <c r="D105" s="108"/>
      <c r="E105" s="108"/>
      <c r="F105" s="109"/>
      <c r="G105" s="109"/>
    </row>
    <row r="106" spans="1:7" s="110" customFormat="1" ht="12">
      <c r="A106" s="108"/>
      <c r="B106" s="108"/>
      <c r="C106" s="108"/>
      <c r="D106" s="108"/>
      <c r="E106" s="108"/>
      <c r="F106" s="109"/>
      <c r="G106" s="109"/>
    </row>
    <row r="107" spans="1:7" s="110" customFormat="1" ht="12">
      <c r="A107" s="108"/>
      <c r="B107" s="108"/>
      <c r="C107" s="108"/>
      <c r="D107" s="108"/>
      <c r="E107" s="108"/>
      <c r="F107" s="109"/>
      <c r="G107" s="109"/>
    </row>
    <row r="108" spans="1:7" s="110" customFormat="1" ht="12">
      <c r="A108" s="108"/>
      <c r="B108" s="108"/>
      <c r="C108" s="108"/>
      <c r="D108" s="108"/>
      <c r="E108" s="108"/>
      <c r="F108" s="109"/>
      <c r="G108" s="109"/>
    </row>
    <row r="109" spans="1:7" s="110" customFormat="1" ht="12">
      <c r="A109" s="108"/>
      <c r="B109" s="108"/>
      <c r="C109" s="108"/>
      <c r="D109" s="108"/>
      <c r="E109" s="108"/>
      <c r="F109" s="109"/>
      <c r="G109" s="109"/>
    </row>
    <row r="110" spans="1:7" s="110" customFormat="1" ht="12">
      <c r="A110" s="108"/>
      <c r="B110" s="108"/>
      <c r="C110" s="108"/>
      <c r="D110" s="108"/>
      <c r="E110" s="108"/>
      <c r="F110" s="109"/>
      <c r="G110" s="109"/>
    </row>
    <row r="111" spans="1:7" s="110" customFormat="1" ht="12">
      <c r="A111" s="108"/>
      <c r="B111" s="108"/>
      <c r="C111" s="108"/>
      <c r="D111" s="108"/>
      <c r="E111" s="108"/>
      <c r="F111" s="109"/>
      <c r="G111" s="109"/>
    </row>
    <row r="112" spans="1:7" s="110" customFormat="1" ht="12">
      <c r="A112" s="108"/>
      <c r="B112" s="108"/>
      <c r="C112" s="108"/>
      <c r="D112" s="108"/>
      <c r="E112" s="108"/>
      <c r="F112" s="109"/>
      <c r="G112" s="109"/>
    </row>
    <row r="113" spans="1:7" s="110" customFormat="1" ht="12">
      <c r="A113" s="108"/>
      <c r="B113" s="108"/>
      <c r="C113" s="108"/>
      <c r="D113" s="108"/>
      <c r="E113" s="108"/>
      <c r="F113" s="109"/>
      <c r="G113" s="109"/>
    </row>
    <row r="114" spans="1:7" s="110" customFormat="1" ht="12">
      <c r="A114" s="108"/>
      <c r="B114" s="108"/>
      <c r="C114" s="108"/>
      <c r="D114" s="108"/>
      <c r="E114" s="108"/>
      <c r="F114" s="109"/>
      <c r="G114" s="109"/>
    </row>
    <row r="115" spans="1:7" s="110" customFormat="1" ht="12">
      <c r="A115" s="108"/>
      <c r="B115" s="108"/>
      <c r="C115" s="108"/>
      <c r="D115" s="108"/>
      <c r="E115" s="108"/>
      <c r="F115" s="109"/>
      <c r="G115" s="109"/>
    </row>
    <row r="116" spans="1:7" s="110" customFormat="1" ht="12">
      <c r="A116" s="108"/>
      <c r="B116" s="108"/>
      <c r="C116" s="108"/>
      <c r="D116" s="108"/>
      <c r="E116" s="108"/>
      <c r="F116" s="109"/>
      <c r="G116" s="109"/>
    </row>
    <row r="117" spans="1:7" s="110" customFormat="1" ht="12">
      <c r="A117" s="108"/>
      <c r="B117" s="108"/>
      <c r="C117" s="108"/>
      <c r="D117" s="108"/>
      <c r="E117" s="108"/>
      <c r="F117" s="109"/>
      <c r="G117" s="109"/>
    </row>
    <row r="118" spans="1:7" s="110" customFormat="1" ht="12">
      <c r="A118" s="108"/>
      <c r="B118" s="108"/>
      <c r="C118" s="108"/>
      <c r="D118" s="108"/>
      <c r="E118" s="108"/>
      <c r="F118" s="109"/>
      <c r="G118" s="109"/>
    </row>
    <row r="119" spans="1:7" s="110" customFormat="1" ht="12">
      <c r="A119" s="108"/>
      <c r="B119" s="108"/>
      <c r="C119" s="108"/>
      <c r="D119" s="108"/>
      <c r="E119" s="108"/>
      <c r="F119" s="109"/>
      <c r="G119" s="109"/>
    </row>
    <row r="120" spans="1:7" s="110" customFormat="1" ht="12">
      <c r="A120" s="108"/>
      <c r="B120" s="108"/>
      <c r="C120" s="108"/>
      <c r="D120" s="108"/>
      <c r="E120" s="108"/>
      <c r="F120" s="109"/>
      <c r="G120" s="109"/>
    </row>
    <row r="121" spans="1:7" s="110" customFormat="1" ht="12">
      <c r="A121" s="108"/>
      <c r="B121" s="108"/>
      <c r="C121" s="108"/>
      <c r="D121" s="108"/>
      <c r="E121" s="108"/>
      <c r="F121" s="109"/>
      <c r="G121" s="109"/>
    </row>
    <row r="122" spans="1:7" s="110" customFormat="1" ht="12">
      <c r="A122" s="108"/>
      <c r="B122" s="108"/>
      <c r="C122" s="108"/>
      <c r="D122" s="108"/>
      <c r="E122" s="108"/>
      <c r="F122" s="109"/>
      <c r="G122" s="109"/>
    </row>
    <row r="123" spans="1:7" s="110" customFormat="1" ht="12">
      <c r="A123" s="108"/>
      <c r="B123" s="108"/>
      <c r="C123" s="108"/>
      <c r="D123" s="108"/>
      <c r="E123" s="108"/>
      <c r="F123" s="109"/>
      <c r="G123" s="109"/>
    </row>
    <row r="124" spans="1:7" s="110" customFormat="1" ht="12">
      <c r="A124" s="108"/>
      <c r="B124" s="108"/>
      <c r="C124" s="108"/>
      <c r="D124" s="108"/>
      <c r="E124" s="108"/>
      <c r="F124" s="109"/>
      <c r="G124" s="109"/>
    </row>
    <row r="125" spans="1:7" s="110" customFormat="1" ht="12">
      <c r="A125" s="108"/>
      <c r="B125" s="108"/>
      <c r="C125" s="108"/>
      <c r="D125" s="108"/>
      <c r="E125" s="108"/>
      <c r="F125" s="109"/>
      <c r="G125" s="109"/>
    </row>
    <row r="126" spans="1:7" s="110" customFormat="1" ht="12">
      <c r="A126" s="108"/>
      <c r="B126" s="108"/>
      <c r="C126" s="108"/>
      <c r="D126" s="108"/>
      <c r="E126" s="108"/>
      <c r="F126" s="109"/>
      <c r="G126" s="109"/>
    </row>
    <row r="127" spans="1:7" s="110" customFormat="1" ht="12">
      <c r="A127" s="108"/>
      <c r="B127" s="108"/>
      <c r="C127" s="108"/>
      <c r="D127" s="108"/>
      <c r="E127" s="108"/>
      <c r="F127" s="109"/>
      <c r="G127" s="109"/>
    </row>
    <row r="128" spans="1:7" s="110" customFormat="1" ht="12">
      <c r="A128" s="108"/>
      <c r="B128" s="108"/>
      <c r="C128" s="108"/>
      <c r="D128" s="108"/>
      <c r="E128" s="108"/>
      <c r="F128" s="109"/>
      <c r="G128" s="109"/>
    </row>
    <row r="129" spans="1:7" s="110" customFormat="1" ht="12">
      <c r="A129" s="108"/>
      <c r="B129" s="108"/>
      <c r="C129" s="108"/>
      <c r="D129" s="108"/>
      <c r="E129" s="108"/>
      <c r="F129" s="109"/>
      <c r="G129" s="109"/>
    </row>
    <row r="130" spans="1:7" s="110" customFormat="1" ht="12">
      <c r="A130" s="108"/>
      <c r="B130" s="108"/>
      <c r="C130" s="108"/>
      <c r="D130" s="108"/>
      <c r="E130" s="108"/>
      <c r="F130" s="109"/>
      <c r="G130" s="109"/>
    </row>
    <row r="131" spans="1:7" s="110" customFormat="1" ht="12">
      <c r="A131" s="108"/>
      <c r="B131" s="108"/>
      <c r="C131" s="108"/>
      <c r="D131" s="108"/>
      <c r="E131" s="108"/>
      <c r="F131" s="109"/>
      <c r="G131" s="109"/>
    </row>
    <row r="132" spans="1:7" s="110" customFormat="1" ht="12">
      <c r="A132" s="108"/>
      <c r="B132" s="108"/>
      <c r="C132" s="108"/>
      <c r="D132" s="108"/>
      <c r="E132" s="108"/>
      <c r="F132" s="109"/>
      <c r="G132" s="109"/>
    </row>
    <row r="133" spans="1:7" s="110" customFormat="1" ht="12">
      <c r="A133" s="108"/>
      <c r="B133" s="108"/>
      <c r="C133" s="108"/>
      <c r="D133" s="108"/>
      <c r="E133" s="108"/>
      <c r="F133" s="109"/>
      <c r="G133" s="109"/>
    </row>
    <row r="134" spans="1:7" s="110" customFormat="1" ht="12">
      <c r="A134" s="108"/>
      <c r="B134" s="108"/>
      <c r="C134" s="108"/>
      <c r="D134" s="108"/>
      <c r="E134" s="108"/>
      <c r="F134" s="109"/>
      <c r="G134" s="109"/>
    </row>
    <row r="135" spans="1:7" s="110" customFormat="1" ht="12">
      <c r="A135" s="108"/>
      <c r="B135" s="108"/>
      <c r="C135" s="108"/>
      <c r="D135" s="108"/>
      <c r="E135" s="108"/>
      <c r="F135" s="109"/>
      <c r="G135" s="109"/>
    </row>
    <row r="136" spans="1:7" s="110" customFormat="1" ht="12">
      <c r="A136" s="108"/>
      <c r="B136" s="108"/>
      <c r="C136" s="108"/>
      <c r="D136" s="108"/>
      <c r="E136" s="108"/>
      <c r="F136" s="109"/>
      <c r="G136" s="109"/>
    </row>
    <row r="137" spans="1:7" s="110" customFormat="1" ht="12">
      <c r="A137" s="108"/>
      <c r="B137" s="108"/>
      <c r="C137" s="108"/>
      <c r="D137" s="108"/>
      <c r="E137" s="108"/>
      <c r="F137" s="109"/>
      <c r="G137" s="109"/>
    </row>
    <row r="138" spans="1:7" s="110" customFormat="1" ht="12">
      <c r="A138" s="108"/>
      <c r="B138" s="108"/>
      <c r="C138" s="108"/>
      <c r="D138" s="108"/>
      <c r="E138" s="108"/>
      <c r="F138" s="109"/>
      <c r="G138" s="109"/>
    </row>
    <row r="139" spans="1:7" s="110" customFormat="1" ht="12">
      <c r="A139" s="108"/>
      <c r="B139" s="108"/>
      <c r="C139" s="108"/>
      <c r="D139" s="108"/>
      <c r="E139" s="108"/>
      <c r="F139" s="109"/>
      <c r="G139" s="109"/>
    </row>
    <row r="140" spans="1:7" s="110" customFormat="1" ht="12">
      <c r="A140" s="108"/>
      <c r="B140" s="108"/>
      <c r="C140" s="108"/>
      <c r="D140" s="108"/>
      <c r="E140" s="108"/>
      <c r="F140" s="109"/>
      <c r="G140" s="109"/>
    </row>
    <row r="141" spans="1:7" s="110" customFormat="1" ht="12">
      <c r="A141" s="108"/>
      <c r="B141" s="108"/>
      <c r="C141" s="108"/>
      <c r="D141" s="108"/>
      <c r="E141" s="108"/>
      <c r="F141" s="109"/>
      <c r="G141" s="109"/>
    </row>
    <row r="142" spans="1:7" s="110" customFormat="1" ht="12">
      <c r="A142" s="108"/>
      <c r="B142" s="108"/>
      <c r="C142" s="108"/>
      <c r="D142" s="108"/>
      <c r="E142" s="108"/>
      <c r="F142" s="109"/>
      <c r="G142" s="109"/>
    </row>
    <row r="143" spans="1:7" s="110" customFormat="1" ht="12">
      <c r="A143" s="108"/>
      <c r="B143" s="108"/>
      <c r="C143" s="108"/>
      <c r="D143" s="108"/>
      <c r="E143" s="108"/>
      <c r="F143" s="109"/>
      <c r="G143" s="109"/>
    </row>
    <row r="144" spans="1:7" s="110" customFormat="1" ht="12">
      <c r="A144" s="108"/>
      <c r="B144" s="108"/>
      <c r="C144" s="108"/>
      <c r="D144" s="108"/>
      <c r="E144" s="108"/>
      <c r="F144" s="109"/>
      <c r="G144" s="109"/>
    </row>
    <row r="145" spans="1:7" s="110" customFormat="1" ht="12">
      <c r="A145" s="108"/>
      <c r="B145" s="108"/>
      <c r="C145" s="108"/>
      <c r="D145" s="108"/>
      <c r="E145" s="108"/>
      <c r="F145" s="109"/>
      <c r="G145" s="109"/>
    </row>
    <row r="146" spans="1:7" s="110" customFormat="1" ht="12">
      <c r="A146" s="108"/>
      <c r="B146" s="108"/>
      <c r="C146" s="108"/>
      <c r="D146" s="108"/>
      <c r="E146" s="108"/>
      <c r="F146" s="109"/>
      <c r="G146" s="109"/>
    </row>
    <row r="147" spans="1:7" s="110" customFormat="1" ht="12">
      <c r="A147" s="108"/>
      <c r="B147" s="108"/>
      <c r="C147" s="108"/>
      <c r="D147" s="108"/>
      <c r="E147" s="108"/>
      <c r="F147" s="109"/>
      <c r="G147" s="109"/>
    </row>
    <row r="148" spans="1:7" s="110" customFormat="1" ht="12">
      <c r="A148" s="108"/>
      <c r="B148" s="108"/>
      <c r="C148" s="108"/>
      <c r="D148" s="108"/>
      <c r="E148" s="108"/>
      <c r="F148" s="109"/>
      <c r="G148" s="109"/>
    </row>
    <row r="149" spans="1:7" s="110" customFormat="1" ht="12">
      <c r="A149" s="108"/>
      <c r="B149" s="108"/>
      <c r="C149" s="108"/>
      <c r="D149" s="108"/>
      <c r="E149" s="108"/>
      <c r="F149" s="109"/>
      <c r="G149" s="109"/>
    </row>
    <row r="150" spans="1:7" s="110" customFormat="1" ht="12">
      <c r="A150" s="108"/>
      <c r="B150" s="108"/>
      <c r="C150" s="108"/>
      <c r="D150" s="108"/>
      <c r="E150" s="108"/>
      <c r="F150" s="109"/>
      <c r="G150" s="109"/>
    </row>
    <row r="151" spans="1:7" s="110" customFormat="1" ht="12">
      <c r="A151" s="108"/>
      <c r="B151" s="108"/>
      <c r="C151" s="108"/>
      <c r="D151" s="108"/>
      <c r="E151" s="108"/>
      <c r="F151" s="109"/>
      <c r="G151" s="109"/>
    </row>
    <row r="152" spans="1:7" s="110" customFormat="1" ht="12">
      <c r="A152" s="108"/>
      <c r="B152" s="108"/>
      <c r="C152" s="108"/>
      <c r="D152" s="108"/>
      <c r="E152" s="108"/>
      <c r="F152" s="109"/>
      <c r="G152" s="109"/>
    </row>
    <row r="153" spans="1:7" s="110" customFormat="1" ht="12">
      <c r="A153" s="108"/>
      <c r="B153" s="108"/>
      <c r="C153" s="108"/>
      <c r="D153" s="108"/>
      <c r="E153" s="108"/>
      <c r="F153" s="109"/>
      <c r="G153" s="109"/>
    </row>
    <row r="154" spans="1:7" s="110" customFormat="1" ht="12">
      <c r="A154" s="108"/>
      <c r="B154" s="108"/>
      <c r="C154" s="108"/>
      <c r="D154" s="108"/>
      <c r="E154" s="108"/>
      <c r="F154" s="109"/>
      <c r="G154" s="109"/>
    </row>
    <row r="155" spans="1:7" s="110" customFormat="1" ht="12">
      <c r="A155" s="108"/>
      <c r="B155" s="108"/>
      <c r="C155" s="108"/>
      <c r="D155" s="108"/>
      <c r="E155" s="108"/>
      <c r="F155" s="109"/>
      <c r="G155" s="109"/>
    </row>
    <row r="156" spans="1:7" s="110" customFormat="1" ht="12">
      <c r="A156" s="108"/>
      <c r="B156" s="108"/>
      <c r="C156" s="108"/>
      <c r="D156" s="108"/>
      <c r="E156" s="108"/>
      <c r="F156" s="109"/>
      <c r="G156" s="109"/>
    </row>
    <row r="157" spans="1:7" s="110" customFormat="1" ht="12">
      <c r="A157" s="108"/>
      <c r="B157" s="108"/>
      <c r="C157" s="108"/>
      <c r="D157" s="108"/>
      <c r="E157" s="108"/>
      <c r="F157" s="109"/>
      <c r="G157" s="109"/>
    </row>
    <row r="158" spans="1:7" s="110" customFormat="1" ht="12">
      <c r="A158" s="108"/>
      <c r="B158" s="108"/>
      <c r="C158" s="108"/>
      <c r="D158" s="108"/>
      <c r="E158" s="108"/>
      <c r="F158" s="109"/>
      <c r="G158" s="109"/>
    </row>
    <row r="159" spans="1:7" s="110" customFormat="1" ht="12">
      <c r="A159" s="108"/>
      <c r="B159" s="108"/>
      <c r="C159" s="108"/>
      <c r="D159" s="108"/>
      <c r="E159" s="108"/>
      <c r="F159" s="109"/>
      <c r="G159" s="109"/>
    </row>
    <row r="160" spans="1:7" s="110" customFormat="1" ht="12">
      <c r="A160" s="108"/>
      <c r="B160" s="108"/>
      <c r="C160" s="108"/>
      <c r="D160" s="108"/>
      <c r="E160" s="108"/>
      <c r="F160" s="109"/>
      <c r="G160" s="109"/>
    </row>
    <row r="161" spans="1:7" s="110" customFormat="1" ht="12">
      <c r="A161" s="108"/>
      <c r="B161" s="108"/>
      <c r="C161" s="108"/>
      <c r="D161" s="108"/>
      <c r="E161" s="108"/>
      <c r="F161" s="109"/>
      <c r="G161" s="109"/>
    </row>
    <row r="162" spans="1:7" s="110" customFormat="1" ht="12">
      <c r="A162" s="108"/>
      <c r="B162" s="108"/>
      <c r="C162" s="108"/>
      <c r="D162" s="108"/>
      <c r="E162" s="108"/>
      <c r="F162" s="109"/>
      <c r="G162" s="109"/>
    </row>
    <row r="163" spans="1:7" s="110" customFormat="1" ht="12">
      <c r="A163" s="108"/>
      <c r="B163" s="108"/>
      <c r="C163" s="108"/>
      <c r="D163" s="108"/>
      <c r="E163" s="108"/>
      <c r="F163" s="109"/>
      <c r="G163" s="109"/>
    </row>
    <row r="164" spans="1:7" s="110" customFormat="1" ht="12">
      <c r="A164" s="108"/>
      <c r="B164" s="108"/>
      <c r="C164" s="108"/>
      <c r="D164" s="108"/>
      <c r="E164" s="108"/>
      <c r="F164" s="109"/>
      <c r="G164" s="109"/>
    </row>
    <row r="165" spans="1:7" s="110" customFormat="1" ht="12">
      <c r="A165" s="108"/>
      <c r="B165" s="108"/>
      <c r="C165" s="108"/>
      <c r="D165" s="108"/>
      <c r="E165" s="108"/>
      <c r="F165" s="109"/>
      <c r="G165" s="109"/>
    </row>
    <row r="166" spans="1:7" s="110" customFormat="1" ht="12">
      <c r="A166" s="108"/>
      <c r="B166" s="108"/>
      <c r="C166" s="108"/>
      <c r="D166" s="108"/>
      <c r="E166" s="108"/>
      <c r="F166" s="109"/>
      <c r="G166" s="109"/>
    </row>
    <row r="167" spans="1:7" s="110" customFormat="1" ht="12">
      <c r="A167" s="108"/>
      <c r="B167" s="108"/>
      <c r="C167" s="108"/>
      <c r="D167" s="108"/>
      <c r="E167" s="108"/>
      <c r="F167" s="109"/>
      <c r="G167" s="109"/>
    </row>
    <row r="168" spans="1:7" s="110" customFormat="1" ht="12">
      <c r="A168" s="108"/>
      <c r="B168" s="108"/>
      <c r="C168" s="108"/>
      <c r="D168" s="108"/>
      <c r="E168" s="108"/>
      <c r="F168" s="109"/>
      <c r="G168" s="109"/>
    </row>
    <row r="169" spans="1:7" s="110" customFormat="1" ht="12">
      <c r="A169" s="108"/>
      <c r="B169" s="108"/>
      <c r="C169" s="108"/>
      <c r="D169" s="108"/>
      <c r="E169" s="108"/>
      <c r="F169" s="109"/>
      <c r="G169" s="109"/>
    </row>
    <row r="170" spans="1:7" s="110" customFormat="1" ht="12">
      <c r="A170" s="108"/>
      <c r="B170" s="108"/>
      <c r="C170" s="108"/>
      <c r="D170" s="108"/>
      <c r="E170" s="108"/>
      <c r="F170" s="109"/>
      <c r="G170" s="109"/>
    </row>
    <row r="171" spans="1:7" s="110" customFormat="1" ht="12">
      <c r="A171" s="108"/>
      <c r="B171" s="108"/>
      <c r="C171" s="108"/>
      <c r="D171" s="108"/>
      <c r="E171" s="108"/>
      <c r="F171" s="109"/>
      <c r="G171" s="109"/>
    </row>
    <row r="172" spans="1:7" s="110" customFormat="1" ht="12">
      <c r="A172" s="108"/>
      <c r="B172" s="108"/>
      <c r="C172" s="108"/>
      <c r="D172" s="108"/>
      <c r="E172" s="108"/>
      <c r="F172" s="109"/>
      <c r="G172" s="109"/>
    </row>
    <row r="173" spans="1:7" s="110" customFormat="1" ht="12">
      <c r="A173" s="108"/>
      <c r="B173" s="108"/>
      <c r="C173" s="108"/>
      <c r="D173" s="108"/>
      <c r="E173" s="108"/>
      <c r="F173" s="109"/>
      <c r="G173" s="109"/>
    </row>
    <row r="174" spans="1:7" s="110" customFormat="1" ht="12">
      <c r="A174" s="108"/>
      <c r="B174" s="108"/>
      <c r="C174" s="108"/>
      <c r="D174" s="108"/>
      <c r="E174" s="108"/>
      <c r="F174" s="109"/>
      <c r="G174" s="109"/>
    </row>
    <row r="175" spans="1:7" s="110" customFormat="1" ht="12">
      <c r="A175" s="108"/>
      <c r="B175" s="108"/>
      <c r="C175" s="108"/>
      <c r="D175" s="108"/>
      <c r="E175" s="108"/>
      <c r="F175" s="109"/>
      <c r="G175" s="109"/>
    </row>
    <row r="176" spans="1:7" s="110" customFormat="1" ht="12">
      <c r="A176" s="108"/>
      <c r="B176" s="108"/>
      <c r="C176" s="108"/>
      <c r="D176" s="108"/>
      <c r="E176" s="108"/>
      <c r="F176" s="109"/>
      <c r="G176" s="109"/>
    </row>
    <row r="177" spans="1:7" s="110" customFormat="1" ht="12">
      <c r="A177" s="108"/>
      <c r="B177" s="108"/>
      <c r="C177" s="108"/>
      <c r="D177" s="108"/>
      <c r="E177" s="108"/>
      <c r="F177" s="109"/>
      <c r="G177" s="109"/>
    </row>
    <row r="178" spans="1:7" s="110" customFormat="1" ht="12">
      <c r="A178" s="108"/>
      <c r="B178" s="108"/>
      <c r="C178" s="108"/>
      <c r="D178" s="108"/>
      <c r="E178" s="108"/>
      <c r="F178" s="109"/>
      <c r="G178" s="109"/>
    </row>
    <row r="179" spans="1:7" s="110" customFormat="1" ht="12">
      <c r="A179" s="108"/>
      <c r="B179" s="108"/>
      <c r="C179" s="108"/>
      <c r="D179" s="108"/>
      <c r="E179" s="108"/>
      <c r="F179" s="109"/>
      <c r="G179" s="109"/>
    </row>
    <row r="180" spans="1:7" s="110" customFormat="1" ht="12">
      <c r="A180" s="108"/>
      <c r="B180" s="108"/>
      <c r="C180" s="108"/>
      <c r="D180" s="108"/>
      <c r="E180" s="108"/>
      <c r="F180" s="109"/>
      <c r="G180" s="109"/>
    </row>
    <row r="181" spans="1:7" s="110" customFormat="1" ht="12">
      <c r="A181" s="108"/>
      <c r="B181" s="108"/>
      <c r="C181" s="108"/>
      <c r="D181" s="108"/>
      <c r="E181" s="108"/>
      <c r="F181" s="109"/>
      <c r="G181" s="109"/>
    </row>
    <row r="182" spans="1:7" s="110" customFormat="1" ht="12">
      <c r="A182" s="108"/>
      <c r="B182" s="108"/>
      <c r="C182" s="108"/>
      <c r="D182" s="108"/>
      <c r="E182" s="108"/>
      <c r="F182" s="109"/>
      <c r="G182" s="109"/>
    </row>
    <row r="183" spans="1:7" s="110" customFormat="1" ht="12">
      <c r="A183" s="108"/>
      <c r="B183" s="108"/>
      <c r="C183" s="108"/>
      <c r="D183" s="108"/>
      <c r="E183" s="108"/>
      <c r="F183" s="109"/>
      <c r="G183" s="109"/>
    </row>
    <row r="184" spans="1:7" s="110" customFormat="1" ht="12">
      <c r="A184" s="108"/>
      <c r="B184" s="108"/>
      <c r="C184" s="108"/>
      <c r="D184" s="108"/>
      <c r="E184" s="108"/>
      <c r="F184" s="109"/>
      <c r="G184" s="109"/>
    </row>
    <row r="185" spans="1:7" s="110" customFormat="1" ht="12">
      <c r="A185" s="108"/>
      <c r="B185" s="108"/>
      <c r="C185" s="108"/>
      <c r="D185" s="108"/>
      <c r="E185" s="108"/>
      <c r="F185" s="109"/>
      <c r="G185" s="109"/>
    </row>
    <row r="186" spans="1:7" s="110" customFormat="1" ht="12">
      <c r="A186" s="108"/>
      <c r="B186" s="108"/>
      <c r="C186" s="108"/>
      <c r="D186" s="108"/>
      <c r="E186" s="108"/>
      <c r="F186" s="109"/>
      <c r="G186" s="109"/>
    </row>
    <row r="187" spans="1:7" s="110" customFormat="1" ht="12">
      <c r="A187" s="108"/>
      <c r="B187" s="108"/>
      <c r="C187" s="108"/>
      <c r="D187" s="108"/>
      <c r="E187" s="108"/>
      <c r="F187" s="109"/>
      <c r="G187" s="109"/>
    </row>
    <row r="188" spans="1:7" s="110" customFormat="1" ht="12">
      <c r="A188" s="108"/>
      <c r="B188" s="108"/>
      <c r="C188" s="108"/>
      <c r="D188" s="108"/>
      <c r="E188" s="108"/>
      <c r="F188" s="109"/>
      <c r="G188" s="109"/>
    </row>
    <row r="189" spans="1:7" s="110" customFormat="1" ht="12">
      <c r="A189" s="108"/>
      <c r="B189" s="108"/>
      <c r="C189" s="108"/>
      <c r="D189" s="108"/>
      <c r="E189" s="108"/>
      <c r="F189" s="109"/>
      <c r="G189" s="109"/>
    </row>
    <row r="190" spans="1:7" s="110" customFormat="1" ht="12">
      <c r="A190" s="108"/>
      <c r="B190" s="108"/>
      <c r="C190" s="108"/>
      <c r="D190" s="108"/>
      <c r="E190" s="108"/>
      <c r="F190" s="109"/>
      <c r="G190" s="109"/>
    </row>
    <row r="191" spans="1:7" s="110" customFormat="1" ht="12">
      <c r="A191" s="108"/>
      <c r="B191" s="108"/>
      <c r="C191" s="108"/>
      <c r="D191" s="108"/>
      <c r="E191" s="108"/>
      <c r="F191" s="109"/>
      <c r="G191" s="109"/>
    </row>
    <row r="192" spans="1:7" s="110" customFormat="1" ht="12">
      <c r="A192" s="108"/>
      <c r="B192" s="108"/>
      <c r="C192" s="108"/>
      <c r="D192" s="108"/>
      <c r="E192" s="108"/>
      <c r="F192" s="109"/>
      <c r="G192" s="109"/>
    </row>
    <row r="193" spans="1:7" s="110" customFormat="1" ht="12">
      <c r="A193" s="108"/>
      <c r="B193" s="108"/>
      <c r="C193" s="108"/>
      <c r="D193" s="108"/>
      <c r="E193" s="108"/>
      <c r="F193" s="109"/>
      <c r="G193" s="109"/>
    </row>
    <row r="194" spans="1:7" s="110" customFormat="1" ht="12">
      <c r="A194" s="108"/>
      <c r="B194" s="108"/>
      <c r="C194" s="108"/>
      <c r="D194" s="108"/>
      <c r="E194" s="108"/>
      <c r="F194" s="109"/>
      <c r="G194" s="109"/>
    </row>
    <row r="195" spans="1:7" s="110" customFormat="1" ht="12">
      <c r="A195" s="108"/>
      <c r="B195" s="108"/>
      <c r="C195" s="108"/>
      <c r="D195" s="108"/>
      <c r="E195" s="108"/>
      <c r="F195" s="109"/>
      <c r="G195" s="109"/>
    </row>
    <row r="196" spans="1:7" s="110" customFormat="1" ht="12">
      <c r="A196" s="108"/>
      <c r="B196" s="108"/>
      <c r="C196" s="108"/>
      <c r="D196" s="108"/>
      <c r="E196" s="108"/>
      <c r="F196" s="109"/>
      <c r="G196" s="109"/>
    </row>
    <row r="197" spans="1:7" s="110" customFormat="1" ht="12">
      <c r="A197" s="108"/>
      <c r="B197" s="108"/>
      <c r="C197" s="108"/>
      <c r="D197" s="108"/>
      <c r="E197" s="108"/>
      <c r="F197" s="109"/>
      <c r="G197" s="109"/>
    </row>
    <row r="198" spans="1:7" s="110" customFormat="1" ht="12">
      <c r="A198" s="108"/>
      <c r="B198" s="108"/>
      <c r="C198" s="108"/>
      <c r="D198" s="108"/>
      <c r="E198" s="108"/>
      <c r="F198" s="109"/>
      <c r="G198" s="109"/>
    </row>
    <row r="199" spans="1:7" s="110" customFormat="1" ht="12">
      <c r="A199" s="108"/>
      <c r="B199" s="108"/>
      <c r="C199" s="108"/>
      <c r="D199" s="108"/>
      <c r="E199" s="108"/>
      <c r="F199" s="109"/>
      <c r="G199" s="109"/>
    </row>
    <row r="200" spans="1:7" s="110" customFormat="1" ht="12">
      <c r="A200" s="108"/>
      <c r="B200" s="108"/>
      <c r="C200" s="108"/>
      <c r="D200" s="108"/>
      <c r="E200" s="108"/>
      <c r="F200" s="109"/>
      <c r="G200" s="109"/>
    </row>
    <row r="201" spans="1:7" s="110" customFormat="1" ht="12">
      <c r="A201" s="108"/>
      <c r="B201" s="108"/>
      <c r="C201" s="108"/>
      <c r="D201" s="108"/>
      <c r="E201" s="108"/>
      <c r="F201" s="109"/>
      <c r="G201" s="109"/>
    </row>
    <row r="202" spans="1:7" s="110" customFormat="1" ht="12">
      <c r="A202" s="108"/>
      <c r="B202" s="108"/>
      <c r="C202" s="108"/>
      <c r="D202" s="108"/>
      <c r="E202" s="108"/>
      <c r="F202" s="109"/>
      <c r="G202" s="109"/>
    </row>
    <row r="203" spans="1:7" s="110" customFormat="1" ht="12">
      <c r="A203" s="108"/>
      <c r="B203" s="108"/>
      <c r="C203" s="108"/>
      <c r="D203" s="108"/>
      <c r="E203" s="108"/>
      <c r="F203" s="109"/>
      <c r="G203" s="109"/>
    </row>
    <row r="204" spans="1:7" s="110" customFormat="1" ht="12">
      <c r="A204" s="108"/>
      <c r="B204" s="108"/>
      <c r="C204" s="108"/>
      <c r="D204" s="108"/>
      <c r="E204" s="108"/>
      <c r="F204" s="109"/>
      <c r="G204" s="109"/>
    </row>
    <row r="205" spans="1:7" s="110" customFormat="1" ht="12">
      <c r="A205" s="108"/>
      <c r="B205" s="108"/>
      <c r="C205" s="108"/>
      <c r="D205" s="108"/>
      <c r="E205" s="108"/>
      <c r="F205" s="109"/>
      <c r="G205" s="109"/>
    </row>
    <row r="206" spans="1:7" s="110" customFormat="1" ht="12">
      <c r="A206" s="108"/>
      <c r="B206" s="108"/>
      <c r="C206" s="108"/>
      <c r="D206" s="108"/>
      <c r="E206" s="108"/>
      <c r="F206" s="109"/>
      <c r="G206" s="109"/>
    </row>
    <row r="207" spans="1:7" s="110" customFormat="1" ht="12">
      <c r="A207" s="108"/>
      <c r="B207" s="108"/>
      <c r="C207" s="108"/>
      <c r="D207" s="108"/>
      <c r="E207" s="108"/>
      <c r="F207" s="109"/>
      <c r="G207" s="109"/>
    </row>
    <row r="208" spans="1:7" s="110" customFormat="1" ht="12">
      <c r="A208" s="108"/>
      <c r="B208" s="108"/>
      <c r="C208" s="108"/>
      <c r="D208" s="108"/>
      <c r="E208" s="108"/>
      <c r="F208" s="109"/>
      <c r="G208" s="109"/>
    </row>
    <row r="209" spans="1:7" s="110" customFormat="1" ht="12">
      <c r="A209" s="108"/>
      <c r="B209" s="108"/>
      <c r="C209" s="108"/>
      <c r="D209" s="108"/>
      <c r="E209" s="108"/>
      <c r="F209" s="109"/>
      <c r="G209" s="109"/>
    </row>
    <row r="210" spans="1:7" s="110" customFormat="1" ht="12">
      <c r="A210" s="108"/>
      <c r="B210" s="108"/>
      <c r="C210" s="108"/>
      <c r="D210" s="108"/>
      <c r="E210" s="108"/>
      <c r="F210" s="109"/>
      <c r="G210" s="109"/>
    </row>
    <row r="211" spans="1:7" s="110" customFormat="1" ht="12">
      <c r="A211" s="108"/>
      <c r="B211" s="108"/>
      <c r="C211" s="108"/>
      <c r="D211" s="108"/>
      <c r="E211" s="108"/>
      <c r="F211" s="109"/>
      <c r="G211" s="109"/>
    </row>
    <row r="212" spans="1:7" s="110" customFormat="1" ht="12">
      <c r="A212" s="108"/>
      <c r="B212" s="108"/>
      <c r="C212" s="108"/>
      <c r="D212" s="108"/>
      <c r="E212" s="108"/>
      <c r="F212" s="109"/>
      <c r="G212" s="109"/>
    </row>
    <row r="213" spans="1:7" s="110" customFormat="1" ht="12">
      <c r="A213" s="108"/>
      <c r="B213" s="108"/>
      <c r="C213" s="108"/>
      <c r="D213" s="108"/>
      <c r="E213" s="108"/>
      <c r="F213" s="109"/>
      <c r="G213" s="109"/>
    </row>
    <row r="214" spans="1:7" s="110" customFormat="1" ht="12">
      <c r="A214" s="108"/>
      <c r="B214" s="108"/>
      <c r="C214" s="108"/>
      <c r="D214" s="108"/>
      <c r="E214" s="108"/>
      <c r="F214" s="109"/>
      <c r="G214" s="109"/>
    </row>
    <row r="215" spans="1:7" s="110" customFormat="1" ht="12">
      <c r="A215" s="108"/>
      <c r="B215" s="108"/>
      <c r="C215" s="108"/>
      <c r="D215" s="108"/>
      <c r="E215" s="108"/>
      <c r="F215" s="109"/>
      <c r="G215" s="109"/>
    </row>
    <row r="216" spans="1:7" s="110" customFormat="1" ht="12">
      <c r="A216" s="108"/>
      <c r="B216" s="108"/>
      <c r="C216" s="108"/>
      <c r="D216" s="108"/>
      <c r="E216" s="108"/>
      <c r="F216" s="109"/>
      <c r="G216" s="109"/>
    </row>
    <row r="217" spans="1:7" s="110" customFormat="1" ht="12">
      <c r="A217" s="108"/>
      <c r="B217" s="108"/>
      <c r="C217" s="108"/>
      <c r="D217" s="108"/>
      <c r="E217" s="108"/>
      <c r="F217" s="109"/>
      <c r="G217" s="109"/>
    </row>
    <row r="218" spans="1:7" s="110" customFormat="1" ht="12">
      <c r="A218" s="108"/>
      <c r="B218" s="108"/>
      <c r="C218" s="108"/>
      <c r="D218" s="108"/>
      <c r="E218" s="108"/>
      <c r="F218" s="109"/>
      <c r="G218" s="109"/>
    </row>
    <row r="219" spans="1:7" s="110" customFormat="1" ht="12">
      <c r="A219" s="108"/>
      <c r="B219" s="108"/>
      <c r="C219" s="108"/>
      <c r="D219" s="108"/>
      <c r="E219" s="108"/>
      <c r="F219" s="109"/>
      <c r="G219" s="109"/>
    </row>
    <row r="220" spans="1:7" s="110" customFormat="1" ht="12">
      <c r="A220" s="108"/>
      <c r="B220" s="108"/>
      <c r="C220" s="108"/>
      <c r="D220" s="108"/>
      <c r="E220" s="108"/>
      <c r="F220" s="109"/>
      <c r="G220" s="109"/>
    </row>
    <row r="221" spans="1:7" s="110" customFormat="1" ht="12">
      <c r="A221" s="108"/>
      <c r="B221" s="108"/>
      <c r="C221" s="108"/>
      <c r="D221" s="108"/>
      <c r="E221" s="108"/>
      <c r="F221" s="109"/>
      <c r="G221" s="109"/>
    </row>
    <row r="222" spans="1:7" s="110" customFormat="1" ht="12">
      <c r="A222" s="108"/>
      <c r="B222" s="108"/>
      <c r="C222" s="108"/>
      <c r="D222" s="108"/>
      <c r="E222" s="108"/>
      <c r="F222" s="109"/>
      <c r="G222" s="109"/>
    </row>
    <row r="223" spans="1:7" s="110" customFormat="1" ht="12">
      <c r="A223" s="108"/>
      <c r="B223" s="108"/>
      <c r="C223" s="108"/>
      <c r="D223" s="108"/>
      <c r="E223" s="108"/>
      <c r="F223" s="109"/>
      <c r="G223" s="109"/>
    </row>
    <row r="224" spans="1:7" s="110" customFormat="1" ht="12">
      <c r="A224" s="108"/>
      <c r="B224" s="108"/>
      <c r="C224" s="108"/>
      <c r="D224" s="108"/>
      <c r="E224" s="108"/>
      <c r="F224" s="109"/>
      <c r="G224" s="109"/>
    </row>
    <row r="225" spans="1:7" s="110" customFormat="1" ht="12">
      <c r="A225" s="108"/>
      <c r="B225" s="108"/>
      <c r="C225" s="108"/>
      <c r="D225" s="108"/>
      <c r="E225" s="108"/>
      <c r="F225" s="109"/>
      <c r="G225" s="109"/>
    </row>
    <row r="226" spans="1:7" s="110" customFormat="1" ht="12">
      <c r="A226" s="108"/>
      <c r="B226" s="108"/>
      <c r="C226" s="108"/>
      <c r="D226" s="108"/>
      <c r="E226" s="108"/>
      <c r="F226" s="109"/>
      <c r="G226" s="109"/>
    </row>
    <row r="227" spans="1:7" s="110" customFormat="1" ht="12">
      <c r="A227" s="108"/>
      <c r="B227" s="108"/>
      <c r="C227" s="108"/>
      <c r="D227" s="108"/>
      <c r="E227" s="108"/>
      <c r="F227" s="109"/>
      <c r="G227" s="109"/>
    </row>
    <row r="228" spans="1:7" s="110" customFormat="1" ht="12">
      <c r="A228" s="108"/>
      <c r="B228" s="108"/>
      <c r="C228" s="108"/>
      <c r="D228" s="108"/>
      <c r="E228" s="108"/>
      <c r="F228" s="109"/>
      <c r="G228" s="109"/>
    </row>
    <row r="229" spans="1:7" s="110" customFormat="1" ht="12">
      <c r="A229" s="108"/>
      <c r="B229" s="108"/>
      <c r="C229" s="108"/>
      <c r="D229" s="108"/>
      <c r="E229" s="108"/>
      <c r="F229" s="109"/>
      <c r="G229" s="109"/>
    </row>
    <row r="230" spans="1:7" s="110" customFormat="1" ht="12">
      <c r="A230" s="108"/>
      <c r="B230" s="108"/>
      <c r="C230" s="108"/>
      <c r="D230" s="108"/>
      <c r="E230" s="108"/>
      <c r="F230" s="109"/>
      <c r="G230" s="109"/>
    </row>
    <row r="231" spans="1:7" s="110" customFormat="1" ht="12">
      <c r="A231" s="108"/>
      <c r="B231" s="108"/>
      <c r="C231" s="108"/>
      <c r="D231" s="108"/>
      <c r="E231" s="108"/>
      <c r="F231" s="109"/>
      <c r="G231" s="109"/>
    </row>
    <row r="232" spans="1:7" s="110" customFormat="1" ht="12">
      <c r="A232" s="108"/>
      <c r="B232" s="108"/>
      <c r="C232" s="108"/>
      <c r="D232" s="108"/>
      <c r="E232" s="108"/>
      <c r="F232" s="109"/>
      <c r="G232" s="109"/>
    </row>
    <row r="233" spans="1:7" s="110" customFormat="1" ht="12">
      <c r="A233" s="108"/>
      <c r="B233" s="108"/>
      <c r="C233" s="108"/>
      <c r="D233" s="108"/>
      <c r="E233" s="108"/>
      <c r="F233" s="109"/>
      <c r="G233" s="109"/>
    </row>
    <row r="234" spans="1:7" s="110" customFormat="1" ht="12">
      <c r="A234" s="108"/>
      <c r="B234" s="108"/>
      <c r="C234" s="108"/>
      <c r="D234" s="108"/>
      <c r="E234" s="108"/>
      <c r="F234" s="109"/>
      <c r="G234" s="109"/>
    </row>
    <row r="235" spans="1:7" s="110" customFormat="1" ht="12">
      <c r="A235" s="108"/>
      <c r="B235" s="108"/>
      <c r="C235" s="108"/>
      <c r="D235" s="108"/>
      <c r="E235" s="108"/>
      <c r="F235" s="109"/>
      <c r="G235" s="109"/>
    </row>
    <row r="236" spans="1:7" s="110" customFormat="1" ht="12">
      <c r="A236" s="108"/>
      <c r="B236" s="108"/>
      <c r="C236" s="108"/>
      <c r="D236" s="108"/>
      <c r="E236" s="108"/>
      <c r="F236" s="109"/>
      <c r="G236" s="109"/>
    </row>
    <row r="237" spans="1:7" s="110" customFormat="1" ht="12">
      <c r="A237" s="108"/>
      <c r="B237" s="108"/>
      <c r="C237" s="108"/>
      <c r="D237" s="108"/>
      <c r="E237" s="108"/>
      <c r="F237" s="109"/>
      <c r="G237" s="109"/>
    </row>
    <row r="238" spans="1:7" s="110" customFormat="1" ht="12">
      <c r="A238" s="108"/>
      <c r="B238" s="108"/>
      <c r="C238" s="108"/>
      <c r="D238" s="108"/>
      <c r="E238" s="108"/>
      <c r="F238" s="109"/>
      <c r="G238" s="109"/>
    </row>
    <row r="239" spans="1:7" s="110" customFormat="1" ht="12">
      <c r="A239" s="108"/>
      <c r="B239" s="108"/>
      <c r="C239" s="108"/>
      <c r="D239" s="108"/>
      <c r="E239" s="108"/>
      <c r="F239" s="109"/>
      <c r="G239" s="109"/>
    </row>
    <row r="240" spans="1:7" s="110" customFormat="1" ht="12">
      <c r="A240" s="108"/>
      <c r="B240" s="108"/>
      <c r="C240" s="108"/>
      <c r="D240" s="108"/>
      <c r="E240" s="108"/>
      <c r="F240" s="109"/>
      <c r="G240" s="109"/>
    </row>
    <row r="241" spans="1:7" s="110" customFormat="1" ht="12">
      <c r="A241" s="108"/>
      <c r="B241" s="108"/>
      <c r="C241" s="108"/>
      <c r="D241" s="108"/>
      <c r="E241" s="108"/>
      <c r="F241" s="109"/>
      <c r="G241" s="109"/>
    </row>
    <row r="242" spans="1:7" s="110" customFormat="1" ht="12">
      <c r="A242" s="108"/>
      <c r="B242" s="108"/>
      <c r="C242" s="108"/>
      <c r="D242" s="108"/>
      <c r="E242" s="108"/>
      <c r="F242" s="109"/>
      <c r="G242" s="109"/>
    </row>
    <row r="243" spans="1:7" s="110" customFormat="1" ht="12">
      <c r="A243" s="108"/>
      <c r="B243" s="108"/>
      <c r="C243" s="108"/>
      <c r="D243" s="108"/>
      <c r="E243" s="108"/>
      <c r="F243" s="109"/>
      <c r="G243" s="109"/>
    </row>
    <row r="244" spans="1:7" s="110" customFormat="1" ht="12">
      <c r="A244" s="108"/>
      <c r="B244" s="108"/>
      <c r="C244" s="108"/>
      <c r="D244" s="108"/>
      <c r="E244" s="108"/>
      <c r="F244" s="109"/>
      <c r="G244" s="109"/>
    </row>
    <row r="245" spans="1:7" s="110" customFormat="1" ht="12">
      <c r="A245" s="108"/>
      <c r="B245" s="108"/>
      <c r="C245" s="108"/>
      <c r="D245" s="108"/>
      <c r="E245" s="108"/>
      <c r="F245" s="109"/>
      <c r="G245" s="109"/>
    </row>
    <row r="246" spans="1:7" s="110" customFormat="1" ht="12">
      <c r="A246" s="108"/>
      <c r="B246" s="108"/>
      <c r="C246" s="108"/>
      <c r="D246" s="108"/>
      <c r="E246" s="108"/>
      <c r="F246" s="109"/>
      <c r="G246" s="109"/>
    </row>
    <row r="247" spans="1:7" s="110" customFormat="1" ht="12">
      <c r="A247" s="108"/>
      <c r="B247" s="108"/>
      <c r="C247" s="108"/>
      <c r="D247" s="108"/>
      <c r="E247" s="108"/>
      <c r="F247" s="109"/>
      <c r="G247" s="109"/>
    </row>
    <row r="248" spans="1:7" s="110" customFormat="1" ht="12">
      <c r="A248" s="108"/>
      <c r="B248" s="108"/>
      <c r="C248" s="108"/>
      <c r="D248" s="108"/>
      <c r="E248" s="108"/>
      <c r="F248" s="109"/>
      <c r="G248" s="109"/>
    </row>
    <row r="249" spans="1:7" s="110" customFormat="1" ht="12">
      <c r="A249" s="108"/>
      <c r="B249" s="108"/>
      <c r="C249" s="108"/>
      <c r="D249" s="108"/>
      <c r="E249" s="108"/>
      <c r="F249" s="109"/>
      <c r="G249" s="109"/>
    </row>
    <row r="250" spans="1:7" s="110" customFormat="1" ht="12">
      <c r="A250" s="108"/>
      <c r="B250" s="108"/>
      <c r="C250" s="108"/>
      <c r="D250" s="108"/>
      <c r="E250" s="108"/>
      <c r="F250" s="109"/>
      <c r="G250" s="109"/>
    </row>
    <row r="251" spans="1:7" s="110" customFormat="1" ht="12">
      <c r="A251" s="108"/>
      <c r="B251" s="108"/>
      <c r="C251" s="108"/>
      <c r="D251" s="108"/>
      <c r="E251" s="108"/>
      <c r="F251" s="109"/>
      <c r="G251" s="109"/>
    </row>
    <row r="252" spans="1:7" s="110" customFormat="1" ht="12">
      <c r="A252" s="108"/>
      <c r="B252" s="108"/>
      <c r="C252" s="108"/>
      <c r="D252" s="108"/>
      <c r="E252" s="108"/>
      <c r="F252" s="109"/>
      <c r="G252" s="109"/>
    </row>
    <row r="253" spans="1:7" s="110" customFormat="1" ht="12">
      <c r="A253" s="108"/>
      <c r="B253" s="108"/>
      <c r="C253" s="108"/>
      <c r="D253" s="108"/>
      <c r="E253" s="108"/>
      <c r="F253" s="109"/>
      <c r="G253" s="109"/>
    </row>
    <row r="254" spans="1:7" s="110" customFormat="1" ht="12">
      <c r="A254" s="108"/>
      <c r="B254" s="108"/>
      <c r="C254" s="108"/>
      <c r="D254" s="108"/>
      <c r="E254" s="108"/>
      <c r="F254" s="109"/>
      <c r="G254" s="109"/>
    </row>
    <row r="255" spans="1:7" s="110" customFormat="1" ht="12">
      <c r="A255" s="108"/>
      <c r="B255" s="108"/>
      <c r="C255" s="108"/>
      <c r="D255" s="108"/>
      <c r="E255" s="108"/>
      <c r="F255" s="109"/>
      <c r="G255" s="109"/>
    </row>
    <row r="256" spans="1:7" s="110" customFormat="1" ht="12">
      <c r="A256" s="108"/>
      <c r="B256" s="108"/>
      <c r="C256" s="108"/>
      <c r="D256" s="108"/>
      <c r="E256" s="108"/>
      <c r="F256" s="109"/>
      <c r="G256" s="109"/>
    </row>
    <row r="257" spans="1:7" s="110" customFormat="1" ht="12">
      <c r="A257" s="108"/>
      <c r="B257" s="108"/>
      <c r="C257" s="108"/>
      <c r="D257" s="108"/>
      <c r="E257" s="108"/>
      <c r="F257" s="109"/>
      <c r="G257" s="109"/>
    </row>
    <row r="258" spans="1:7" s="110" customFormat="1" ht="12">
      <c r="A258" s="108"/>
      <c r="B258" s="108"/>
      <c r="C258" s="108"/>
      <c r="D258" s="108"/>
      <c r="E258" s="108"/>
      <c r="F258" s="109"/>
      <c r="G258" s="109"/>
    </row>
    <row r="259" spans="1:7" s="110" customFormat="1" ht="12">
      <c r="A259" s="108"/>
      <c r="B259" s="108"/>
      <c r="C259" s="108"/>
      <c r="D259" s="108"/>
      <c r="E259" s="108"/>
      <c r="F259" s="109"/>
      <c r="G259" s="109"/>
    </row>
    <row r="260" spans="1:7" s="110" customFormat="1" ht="12">
      <c r="A260" s="108"/>
      <c r="B260" s="108"/>
      <c r="C260" s="108"/>
      <c r="D260" s="108"/>
      <c r="E260" s="108"/>
      <c r="F260" s="109"/>
      <c r="G260" s="109"/>
    </row>
    <row r="261" spans="1:7" s="110" customFormat="1" ht="12">
      <c r="A261" s="108"/>
      <c r="B261" s="108"/>
      <c r="C261" s="108"/>
      <c r="D261" s="108"/>
      <c r="E261" s="108"/>
      <c r="F261" s="109"/>
      <c r="G261" s="109"/>
    </row>
    <row r="262" spans="1:7" s="110" customFormat="1" ht="12">
      <c r="A262" s="108"/>
      <c r="B262" s="108"/>
      <c r="C262" s="108"/>
      <c r="D262" s="108"/>
      <c r="E262" s="108"/>
      <c r="F262" s="109"/>
      <c r="G262" s="109"/>
    </row>
    <row r="263" spans="1:7" s="110" customFormat="1" ht="12">
      <c r="A263" s="108"/>
      <c r="B263" s="108"/>
      <c r="C263" s="108"/>
      <c r="D263" s="108"/>
      <c r="E263" s="108"/>
      <c r="F263" s="109"/>
      <c r="G263" s="109"/>
    </row>
    <row r="264" spans="1:7" s="110" customFormat="1" ht="12">
      <c r="A264" s="108"/>
      <c r="B264" s="108"/>
      <c r="C264" s="108"/>
      <c r="D264" s="108"/>
      <c r="E264" s="108"/>
      <c r="F264" s="109"/>
      <c r="G264" s="109"/>
    </row>
    <row r="265" spans="1:7" s="110" customFormat="1" ht="12">
      <c r="A265" s="108"/>
      <c r="B265" s="108"/>
      <c r="C265" s="108"/>
      <c r="D265" s="108"/>
      <c r="E265" s="108"/>
      <c r="F265" s="109"/>
      <c r="G265" s="109"/>
    </row>
    <row r="266" spans="1:7" s="110" customFormat="1" ht="12">
      <c r="A266" s="108"/>
      <c r="B266" s="108"/>
      <c r="C266" s="108"/>
      <c r="D266" s="108"/>
      <c r="E266" s="108"/>
      <c r="F266" s="109"/>
      <c r="G266" s="109"/>
    </row>
    <row r="267" spans="1:7" s="110" customFormat="1" ht="12">
      <c r="A267" s="108"/>
      <c r="B267" s="108"/>
      <c r="C267" s="108"/>
      <c r="D267" s="108"/>
      <c r="E267" s="108"/>
      <c r="F267" s="109"/>
      <c r="G267" s="109"/>
    </row>
    <row r="268" spans="1:7" s="110" customFormat="1" ht="12">
      <c r="A268" s="108"/>
      <c r="B268" s="108"/>
      <c r="C268" s="108"/>
      <c r="D268" s="108"/>
      <c r="E268" s="108"/>
      <c r="F268" s="109"/>
      <c r="G268" s="109"/>
    </row>
    <row r="269" spans="1:7" s="110" customFormat="1" ht="12">
      <c r="A269" s="108"/>
      <c r="B269" s="108"/>
      <c r="C269" s="108"/>
      <c r="D269" s="108"/>
      <c r="E269" s="108"/>
      <c r="F269" s="109"/>
      <c r="G269" s="109"/>
    </row>
    <row r="270" spans="1:7" s="110" customFormat="1" ht="12">
      <c r="A270" s="108"/>
      <c r="B270" s="108"/>
      <c r="C270" s="108"/>
      <c r="D270" s="108"/>
      <c r="E270" s="108"/>
      <c r="F270" s="109"/>
      <c r="G270" s="109"/>
    </row>
    <row r="271" spans="1:7" s="110" customFormat="1" ht="12">
      <c r="A271" s="108"/>
      <c r="B271" s="108"/>
      <c r="C271" s="108"/>
      <c r="D271" s="108"/>
      <c r="E271" s="108"/>
      <c r="F271" s="109"/>
      <c r="G271" s="109"/>
    </row>
    <row r="272" spans="1:7" s="110" customFormat="1" ht="12">
      <c r="A272" s="108"/>
      <c r="B272" s="108"/>
      <c r="C272" s="108"/>
      <c r="D272" s="108"/>
      <c r="E272" s="108"/>
      <c r="F272" s="109"/>
      <c r="G272" s="109"/>
    </row>
    <row r="273" spans="1:7" s="110" customFormat="1" ht="12">
      <c r="A273" s="108"/>
      <c r="B273" s="108"/>
      <c r="C273" s="108"/>
      <c r="D273" s="108"/>
      <c r="E273" s="108"/>
      <c r="F273" s="109"/>
      <c r="G273" s="109"/>
    </row>
    <row r="274" spans="1:7" s="110" customFormat="1" ht="12">
      <c r="A274" s="108"/>
      <c r="B274" s="108"/>
      <c r="C274" s="108"/>
      <c r="D274" s="108"/>
      <c r="E274" s="108"/>
      <c r="F274" s="109"/>
      <c r="G274" s="109"/>
    </row>
    <row r="275" spans="1:7" s="110" customFormat="1" ht="12">
      <c r="A275" s="108"/>
      <c r="B275" s="108"/>
      <c r="C275" s="108"/>
      <c r="D275" s="108"/>
      <c r="E275" s="108"/>
      <c r="F275" s="109"/>
      <c r="G275" s="109"/>
    </row>
    <row r="276" spans="1:7" s="110" customFormat="1" ht="12">
      <c r="A276" s="108"/>
      <c r="B276" s="108"/>
      <c r="C276" s="108"/>
      <c r="D276" s="108"/>
      <c r="E276" s="108"/>
      <c r="F276" s="109"/>
      <c r="G276" s="109"/>
    </row>
    <row r="277" spans="1:7" s="110" customFormat="1" ht="12">
      <c r="A277" s="108"/>
      <c r="B277" s="108"/>
      <c r="C277" s="108"/>
      <c r="D277" s="108"/>
      <c r="E277" s="108"/>
      <c r="F277" s="109"/>
      <c r="G277" s="109"/>
    </row>
    <row r="278" spans="1:7" s="110" customFormat="1" ht="12">
      <c r="A278" s="108"/>
      <c r="B278" s="108"/>
      <c r="C278" s="108"/>
      <c r="D278" s="108"/>
      <c r="E278" s="108"/>
      <c r="F278" s="109"/>
      <c r="G278" s="109"/>
    </row>
  </sheetData>
  <sheetProtection/>
  <mergeCells count="2">
    <mergeCell ref="A1:B1"/>
    <mergeCell ref="A2:B2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75" r:id="rId1"/>
  <headerFooter alignWithMargins="0">
    <oddFooter>&amp;L&amp;"Arial,Kurzíva"SHB, akciová společnost&amp;R&amp;"Arial,Kurzíva"&amp;P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15" zoomScaleNormal="115" zoomScaleSheetLayoutView="85" zoomScalePageLayoutView="0" workbookViewId="0" topLeftCell="A1">
      <pane xSplit="6" ySplit="5" topLeftCell="G75" activePane="bottomRight" state="frozen"/>
      <selection pane="topLeft" activeCell="H37" sqref="H37"/>
      <selection pane="topRight" activeCell="H37" sqref="H37"/>
      <selection pane="bottomLeft" activeCell="H37" sqref="H37"/>
      <selection pane="bottomRight" activeCell="C100" sqref="C100"/>
    </sheetView>
  </sheetViews>
  <sheetFormatPr defaultColWidth="9.140625" defaultRowHeight="12.75"/>
  <cols>
    <col min="1" max="1" width="5.00390625" style="43" customWidth="1"/>
    <col min="2" max="2" width="8.140625" style="43" customWidth="1"/>
    <col min="3" max="3" width="71.28125" style="43" customWidth="1"/>
    <col min="4" max="4" width="5.7109375" style="43" customWidth="1"/>
    <col min="5" max="5" width="10.7109375" style="48" customWidth="1"/>
    <col min="6" max="6" width="10.7109375" style="43" customWidth="1"/>
    <col min="7" max="7" width="14.00390625" style="42" customWidth="1"/>
    <col min="8" max="8" width="34.00390625" style="110" customWidth="1"/>
    <col min="9" max="16384" width="9.140625" style="110" customWidth="1"/>
  </cols>
  <sheetData>
    <row r="1" spans="1:7" s="102" customFormat="1" ht="12">
      <c r="A1" s="182" t="s">
        <v>4</v>
      </c>
      <c r="B1" s="182"/>
      <c r="C1" s="42" t="s">
        <v>54</v>
      </c>
      <c r="D1" s="43"/>
      <c r="E1" s="48"/>
      <c r="F1" s="43"/>
      <c r="G1" s="42"/>
    </row>
    <row r="2" spans="1:7" s="102" customFormat="1" ht="12">
      <c r="A2" s="182" t="s">
        <v>27</v>
      </c>
      <c r="B2" s="182"/>
      <c r="C2" s="43" t="s">
        <v>78</v>
      </c>
      <c r="D2" s="43"/>
      <c r="E2" s="48"/>
      <c r="F2" s="43"/>
      <c r="G2" s="42"/>
    </row>
    <row r="3" spans="1:10" s="50" customFormat="1" ht="13.5" thickBot="1">
      <c r="A3" s="47" t="s">
        <v>37</v>
      </c>
      <c r="B3" s="47"/>
      <c r="C3" s="154" t="s">
        <v>2</v>
      </c>
      <c r="D3" s="43"/>
      <c r="E3" s="43"/>
      <c r="F3" s="49"/>
      <c r="G3" s="43"/>
      <c r="H3" s="48"/>
      <c r="I3" s="43"/>
      <c r="J3" s="49"/>
    </row>
    <row r="4" spans="1:7" s="50" customFormat="1" ht="12">
      <c r="A4" s="203" t="s">
        <v>6</v>
      </c>
      <c r="B4" s="205" t="s">
        <v>5</v>
      </c>
      <c r="C4" s="207" t="s">
        <v>7</v>
      </c>
      <c r="D4" s="205" t="s">
        <v>8</v>
      </c>
      <c r="E4" s="201" t="s">
        <v>81</v>
      </c>
      <c r="F4" s="199" t="s">
        <v>14</v>
      </c>
      <c r="G4" s="195" t="s">
        <v>13</v>
      </c>
    </row>
    <row r="5" spans="1:7" s="50" customFormat="1" ht="12">
      <c r="A5" s="204"/>
      <c r="B5" s="206"/>
      <c r="C5" s="208"/>
      <c r="D5" s="206"/>
      <c r="E5" s="202"/>
      <c r="F5" s="200"/>
      <c r="G5" s="196"/>
    </row>
    <row r="6" spans="1:7" s="102" customFormat="1" ht="12.75" thickBot="1">
      <c r="A6" s="160">
        <v>1</v>
      </c>
      <c r="B6" s="161">
        <v>2</v>
      </c>
      <c r="C6" s="161">
        <v>3</v>
      </c>
      <c r="D6" s="161">
        <v>4</v>
      </c>
      <c r="E6" s="162">
        <v>5</v>
      </c>
      <c r="F6" s="163">
        <v>6</v>
      </c>
      <c r="G6" s="164" t="s">
        <v>55</v>
      </c>
    </row>
    <row r="7" spans="1:7" s="102" customFormat="1" ht="12.75" thickTop="1">
      <c r="A7" s="53"/>
      <c r="B7" s="54"/>
      <c r="C7" s="54"/>
      <c r="D7" s="54"/>
      <c r="E7" s="55"/>
      <c r="F7" s="159"/>
      <c r="G7" s="146"/>
    </row>
    <row r="8" spans="1:7" s="102" customFormat="1" ht="12">
      <c r="A8" s="58"/>
      <c r="B8" s="59"/>
      <c r="C8" s="60" t="s">
        <v>16</v>
      </c>
      <c r="D8" s="59"/>
      <c r="E8" s="61"/>
      <c r="F8" s="112"/>
      <c r="G8" s="113"/>
    </row>
    <row r="9" spans="1:9" s="102" customFormat="1" ht="132">
      <c r="A9" s="64">
        <v>1</v>
      </c>
      <c r="B9" s="67" t="s">
        <v>12</v>
      </c>
      <c r="C9" s="46" t="s">
        <v>92</v>
      </c>
      <c r="D9" s="67" t="s">
        <v>11</v>
      </c>
      <c r="E9" s="68">
        <f>E11+E12+E17+E18+E19+E20+E22+E23+E24+E74</f>
        <v>715.78</v>
      </c>
      <c r="F9" s="114">
        <v>0</v>
      </c>
      <c r="G9" s="115">
        <f>F9*E9</f>
        <v>0</v>
      </c>
      <c r="H9" s="116"/>
      <c r="I9" s="116"/>
    </row>
    <row r="10" spans="1:7" s="102" customFormat="1" ht="12">
      <c r="A10" s="58"/>
      <c r="B10" s="59"/>
      <c r="C10" s="60" t="s">
        <v>15</v>
      </c>
      <c r="D10" s="59"/>
      <c r="E10" s="61"/>
      <c r="F10" s="112"/>
      <c r="G10" s="113"/>
    </row>
    <row r="11" spans="1:7" s="102" customFormat="1" ht="132">
      <c r="A11" s="103">
        <v>2</v>
      </c>
      <c r="B11" s="117">
        <v>113328</v>
      </c>
      <c r="C11" s="46" t="s">
        <v>93</v>
      </c>
      <c r="D11" s="117" t="s">
        <v>11</v>
      </c>
      <c r="E11" s="68">
        <v>30</v>
      </c>
      <c r="F11" s="114">
        <v>0</v>
      </c>
      <c r="G11" s="115">
        <f aca="true" t="shared" si="0" ref="G11:G29">F11*E11</f>
        <v>0</v>
      </c>
    </row>
    <row r="12" spans="1:7" s="102" customFormat="1" ht="84">
      <c r="A12" s="103">
        <v>3</v>
      </c>
      <c r="B12" s="117">
        <v>113438</v>
      </c>
      <c r="C12" s="46" t="s">
        <v>94</v>
      </c>
      <c r="D12" s="117" t="s">
        <v>11</v>
      </c>
      <c r="E12" s="68">
        <v>29</v>
      </c>
      <c r="F12" s="114">
        <v>0</v>
      </c>
      <c r="G12" s="115">
        <f t="shared" si="0"/>
        <v>0</v>
      </c>
    </row>
    <row r="13" spans="1:7" s="102" customFormat="1" ht="48">
      <c r="A13" s="103">
        <v>4</v>
      </c>
      <c r="B13" s="117" t="s">
        <v>47</v>
      </c>
      <c r="C13" s="46" t="s">
        <v>175</v>
      </c>
      <c r="D13" s="117" t="s">
        <v>11</v>
      </c>
      <c r="E13" s="68">
        <v>1206.45</v>
      </c>
      <c r="F13" s="114">
        <v>0</v>
      </c>
      <c r="G13" s="115">
        <f t="shared" si="0"/>
        <v>0</v>
      </c>
    </row>
    <row r="14" spans="1:7" s="102" customFormat="1" ht="48">
      <c r="A14" s="103">
        <v>5</v>
      </c>
      <c r="B14" s="117" t="s">
        <v>48</v>
      </c>
      <c r="C14" s="46" t="s">
        <v>174</v>
      </c>
      <c r="D14" s="117" t="s">
        <v>11</v>
      </c>
      <c r="E14" s="68">
        <v>878.5</v>
      </c>
      <c r="F14" s="114">
        <v>0</v>
      </c>
      <c r="G14" s="115">
        <f>F14*E14</f>
        <v>0</v>
      </c>
    </row>
    <row r="15" spans="1:7" s="102" customFormat="1" ht="72">
      <c r="A15" s="103">
        <v>6</v>
      </c>
      <c r="B15" s="117" t="s">
        <v>49</v>
      </c>
      <c r="C15" s="46" t="s">
        <v>176</v>
      </c>
      <c r="D15" s="117" t="s">
        <v>11</v>
      </c>
      <c r="E15" s="68">
        <v>6.9</v>
      </c>
      <c r="F15" s="114">
        <v>0</v>
      </c>
      <c r="G15" s="115">
        <f t="shared" si="0"/>
        <v>0</v>
      </c>
    </row>
    <row r="16" spans="1:7" s="102" customFormat="1" ht="48">
      <c r="A16" s="103">
        <v>7</v>
      </c>
      <c r="B16" s="117" t="s">
        <v>178</v>
      </c>
      <c r="C16" s="46" t="s">
        <v>177</v>
      </c>
      <c r="D16" s="117" t="s">
        <v>11</v>
      </c>
      <c r="E16" s="68">
        <v>289.2</v>
      </c>
      <c r="F16" s="114">
        <v>0</v>
      </c>
      <c r="G16" s="115">
        <f t="shared" si="0"/>
        <v>0</v>
      </c>
    </row>
    <row r="17" spans="1:7" s="102" customFormat="1" ht="36">
      <c r="A17" s="103">
        <v>8</v>
      </c>
      <c r="B17" s="117">
        <v>121108</v>
      </c>
      <c r="C17" s="46" t="s">
        <v>95</v>
      </c>
      <c r="D17" s="117" t="s">
        <v>11</v>
      </c>
      <c r="E17" s="118">
        <v>48</v>
      </c>
      <c r="F17" s="119">
        <v>0</v>
      </c>
      <c r="G17" s="115">
        <f t="shared" si="0"/>
        <v>0</v>
      </c>
    </row>
    <row r="18" spans="1:7" s="102" customFormat="1" ht="36">
      <c r="A18" s="103">
        <v>9</v>
      </c>
      <c r="B18" s="117" t="s">
        <v>63</v>
      </c>
      <c r="C18" s="46" t="s">
        <v>96</v>
      </c>
      <c r="D18" s="67" t="s">
        <v>11</v>
      </c>
      <c r="E18" s="68">
        <v>10</v>
      </c>
      <c r="F18" s="114">
        <v>0</v>
      </c>
      <c r="G18" s="115">
        <f t="shared" si="0"/>
        <v>0</v>
      </c>
    </row>
    <row r="19" spans="1:7" s="102" customFormat="1" ht="36">
      <c r="A19" s="103">
        <v>10</v>
      </c>
      <c r="B19" s="117" t="s">
        <v>64</v>
      </c>
      <c r="C19" s="46" t="s">
        <v>97</v>
      </c>
      <c r="D19" s="67" t="s">
        <v>11</v>
      </c>
      <c r="E19" s="68">
        <v>48</v>
      </c>
      <c r="F19" s="114">
        <v>0</v>
      </c>
      <c r="G19" s="115">
        <f t="shared" si="0"/>
        <v>0</v>
      </c>
    </row>
    <row r="20" spans="1:7" s="102" customFormat="1" ht="36">
      <c r="A20" s="103">
        <v>11</v>
      </c>
      <c r="B20" s="117" t="s">
        <v>65</v>
      </c>
      <c r="C20" s="46" t="s">
        <v>98</v>
      </c>
      <c r="D20" s="67" t="s">
        <v>11</v>
      </c>
      <c r="E20" s="68">
        <v>7</v>
      </c>
      <c r="F20" s="114">
        <v>0</v>
      </c>
      <c r="G20" s="115">
        <f t="shared" si="0"/>
        <v>0</v>
      </c>
    </row>
    <row r="21" spans="1:7" s="102" customFormat="1" ht="36">
      <c r="A21" s="103">
        <v>12</v>
      </c>
      <c r="B21" s="117">
        <v>12673</v>
      </c>
      <c r="C21" s="46" t="s">
        <v>99</v>
      </c>
      <c r="D21" s="67" t="s">
        <v>11</v>
      </c>
      <c r="E21" s="68">
        <v>96</v>
      </c>
      <c r="F21" s="119">
        <v>0</v>
      </c>
      <c r="G21" s="115">
        <f t="shared" si="0"/>
        <v>0</v>
      </c>
    </row>
    <row r="22" spans="1:7" s="102" customFormat="1" ht="36">
      <c r="A22" s="103">
        <v>13</v>
      </c>
      <c r="B22" s="117">
        <v>12920</v>
      </c>
      <c r="C22" s="46" t="s">
        <v>100</v>
      </c>
      <c r="D22" s="117" t="s">
        <v>11</v>
      </c>
      <c r="E22" s="118">
        <v>496</v>
      </c>
      <c r="F22" s="114">
        <v>0</v>
      </c>
      <c r="G22" s="115">
        <f t="shared" si="0"/>
        <v>0</v>
      </c>
    </row>
    <row r="23" spans="1:7" s="102" customFormat="1" ht="36">
      <c r="A23" s="103">
        <v>14</v>
      </c>
      <c r="B23" s="117">
        <v>12930</v>
      </c>
      <c r="C23" s="46" t="s">
        <v>101</v>
      </c>
      <c r="D23" s="117" t="s">
        <v>11</v>
      </c>
      <c r="E23" s="118">
        <v>16</v>
      </c>
      <c r="F23" s="114">
        <v>0</v>
      </c>
      <c r="G23" s="115">
        <f t="shared" si="0"/>
        <v>0</v>
      </c>
    </row>
    <row r="24" spans="1:7" s="102" customFormat="1" ht="36">
      <c r="A24" s="103">
        <v>15</v>
      </c>
      <c r="B24" s="117">
        <v>12940</v>
      </c>
      <c r="C24" s="46" t="s">
        <v>102</v>
      </c>
      <c r="D24" s="67" t="s">
        <v>11</v>
      </c>
      <c r="E24" s="118">
        <v>23.78</v>
      </c>
      <c r="F24" s="114">
        <v>0</v>
      </c>
      <c r="G24" s="115">
        <f t="shared" si="0"/>
        <v>0</v>
      </c>
    </row>
    <row r="25" spans="1:7" s="102" customFormat="1" ht="36.75" customHeight="1">
      <c r="A25" s="103">
        <v>16</v>
      </c>
      <c r="B25" s="117">
        <v>17110</v>
      </c>
      <c r="C25" s="46" t="s">
        <v>103</v>
      </c>
      <c r="D25" s="67" t="s">
        <v>11</v>
      </c>
      <c r="E25" s="118">
        <v>174</v>
      </c>
      <c r="F25" s="114">
        <v>0</v>
      </c>
      <c r="G25" s="115">
        <f t="shared" si="0"/>
        <v>0</v>
      </c>
    </row>
    <row r="26" spans="1:7" s="102" customFormat="1" ht="24">
      <c r="A26" s="103">
        <v>17</v>
      </c>
      <c r="B26" s="117">
        <v>17481</v>
      </c>
      <c r="C26" s="46" t="s">
        <v>104</v>
      </c>
      <c r="D26" s="67" t="s">
        <v>11</v>
      </c>
      <c r="E26" s="118">
        <f>E20</f>
        <v>7</v>
      </c>
      <c r="F26" s="114">
        <v>0</v>
      </c>
      <c r="G26" s="115">
        <f t="shared" si="0"/>
        <v>0</v>
      </c>
    </row>
    <row r="27" spans="1:7" s="102" customFormat="1" ht="36">
      <c r="A27" s="103">
        <v>18</v>
      </c>
      <c r="B27" s="117">
        <v>18110</v>
      </c>
      <c r="C27" s="46" t="s">
        <v>105</v>
      </c>
      <c r="D27" s="67" t="s">
        <v>9</v>
      </c>
      <c r="E27" s="68">
        <f>(E11+E12+E18)/0.25</f>
        <v>276</v>
      </c>
      <c r="F27" s="114">
        <v>0</v>
      </c>
      <c r="G27" s="115">
        <f t="shared" si="0"/>
        <v>0</v>
      </c>
    </row>
    <row r="28" spans="1:7" s="102" customFormat="1" ht="36">
      <c r="A28" s="103">
        <v>19</v>
      </c>
      <c r="B28" s="117">
        <v>18221</v>
      </c>
      <c r="C28" s="46" t="s">
        <v>106</v>
      </c>
      <c r="D28" s="67" t="s">
        <v>9</v>
      </c>
      <c r="E28" s="68">
        <v>420</v>
      </c>
      <c r="F28" s="119">
        <v>0</v>
      </c>
      <c r="G28" s="115">
        <f t="shared" si="0"/>
        <v>0</v>
      </c>
    </row>
    <row r="29" spans="1:7" s="102" customFormat="1" ht="24">
      <c r="A29" s="103">
        <v>20</v>
      </c>
      <c r="B29" s="117">
        <v>18241</v>
      </c>
      <c r="C29" s="46" t="s">
        <v>107</v>
      </c>
      <c r="D29" s="67" t="s">
        <v>9</v>
      </c>
      <c r="E29" s="68">
        <v>560</v>
      </c>
      <c r="F29" s="119">
        <v>0</v>
      </c>
      <c r="G29" s="115">
        <f t="shared" si="0"/>
        <v>0</v>
      </c>
    </row>
    <row r="30" spans="1:7" s="102" customFormat="1" ht="12">
      <c r="A30" s="120"/>
      <c r="B30" s="59"/>
      <c r="C30" s="60" t="s">
        <v>32</v>
      </c>
      <c r="D30" s="59"/>
      <c r="E30" s="61"/>
      <c r="F30" s="112"/>
      <c r="G30" s="113"/>
    </row>
    <row r="31" spans="1:7" s="102" customFormat="1" ht="36">
      <c r="A31" s="103">
        <v>21</v>
      </c>
      <c r="B31" s="117">
        <v>261513</v>
      </c>
      <c r="C31" s="46" t="s">
        <v>108</v>
      </c>
      <c r="D31" s="67" t="s">
        <v>19</v>
      </c>
      <c r="E31" s="68">
        <v>50.5</v>
      </c>
      <c r="F31" s="114">
        <v>0</v>
      </c>
      <c r="G31" s="115">
        <f>F31*E31</f>
        <v>0</v>
      </c>
    </row>
    <row r="32" spans="1:7" s="102" customFormat="1" ht="12">
      <c r="A32" s="120"/>
      <c r="B32" s="59"/>
      <c r="C32" s="60" t="s">
        <v>33</v>
      </c>
      <c r="D32" s="59"/>
      <c r="E32" s="61"/>
      <c r="F32" s="112"/>
      <c r="G32" s="113"/>
    </row>
    <row r="33" spans="1:7" s="102" customFormat="1" ht="24">
      <c r="A33" s="103">
        <v>22</v>
      </c>
      <c r="B33" s="117">
        <v>317325</v>
      </c>
      <c r="C33" s="46" t="s">
        <v>109</v>
      </c>
      <c r="D33" s="67" t="s">
        <v>11</v>
      </c>
      <c r="E33" s="68">
        <v>8</v>
      </c>
      <c r="F33" s="114">
        <v>0</v>
      </c>
      <c r="G33" s="115">
        <f>F33*E33</f>
        <v>0</v>
      </c>
    </row>
    <row r="34" spans="1:7" s="102" customFormat="1" ht="36">
      <c r="A34" s="103">
        <v>23</v>
      </c>
      <c r="B34" s="117">
        <v>317365</v>
      </c>
      <c r="C34" s="46" t="s">
        <v>110</v>
      </c>
      <c r="D34" s="67" t="s">
        <v>34</v>
      </c>
      <c r="E34" s="68">
        <v>0.521</v>
      </c>
      <c r="F34" s="114">
        <v>0</v>
      </c>
      <c r="G34" s="115">
        <f>F34*E34</f>
        <v>0</v>
      </c>
    </row>
    <row r="35" spans="1:7" s="102" customFormat="1" ht="12">
      <c r="A35" s="120"/>
      <c r="B35" s="59"/>
      <c r="C35" s="60" t="s">
        <v>20</v>
      </c>
      <c r="D35" s="59"/>
      <c r="E35" s="61"/>
      <c r="F35" s="112"/>
      <c r="G35" s="113"/>
    </row>
    <row r="36" spans="1:7" s="102" customFormat="1" ht="36">
      <c r="A36" s="103">
        <v>24</v>
      </c>
      <c r="B36" s="117" t="s">
        <v>26</v>
      </c>
      <c r="C36" s="46" t="s">
        <v>111</v>
      </c>
      <c r="D36" s="67" t="s">
        <v>11</v>
      </c>
      <c r="E36" s="68">
        <v>32</v>
      </c>
      <c r="F36" s="114">
        <v>0</v>
      </c>
      <c r="G36" s="115">
        <f>F36*E36</f>
        <v>0</v>
      </c>
    </row>
    <row r="37" spans="1:7" s="102" customFormat="1" ht="12">
      <c r="A37" s="58"/>
      <c r="B37" s="59"/>
      <c r="C37" s="60" t="s">
        <v>18</v>
      </c>
      <c r="D37" s="59"/>
      <c r="E37" s="121"/>
      <c r="F37" s="122"/>
      <c r="G37" s="113"/>
    </row>
    <row r="38" spans="1:7" s="102" customFormat="1" ht="72">
      <c r="A38" s="103">
        <v>25</v>
      </c>
      <c r="B38" s="117">
        <v>56360</v>
      </c>
      <c r="C38" s="46" t="s">
        <v>112</v>
      </c>
      <c r="D38" s="67" t="s">
        <v>11</v>
      </c>
      <c r="E38" s="68">
        <v>140.43</v>
      </c>
      <c r="F38" s="114">
        <v>0</v>
      </c>
      <c r="G38" s="115">
        <f>F38*E38</f>
        <v>0</v>
      </c>
    </row>
    <row r="39" spans="1:7" s="102" customFormat="1" ht="60">
      <c r="A39" s="103">
        <v>26</v>
      </c>
      <c r="B39" s="117">
        <v>56960</v>
      </c>
      <c r="C39" s="46" t="s">
        <v>113</v>
      </c>
      <c r="D39" s="67" t="s">
        <v>11</v>
      </c>
      <c r="E39" s="68">
        <v>431.7</v>
      </c>
      <c r="F39" s="114">
        <v>0</v>
      </c>
      <c r="G39" s="115">
        <f>F39*E39</f>
        <v>0</v>
      </c>
    </row>
    <row r="40" spans="1:7" s="102" customFormat="1" ht="24">
      <c r="A40" s="103">
        <v>27</v>
      </c>
      <c r="B40" s="117">
        <v>572213</v>
      </c>
      <c r="C40" s="46" t="s">
        <v>114</v>
      </c>
      <c r="D40" s="67" t="s">
        <v>9</v>
      </c>
      <c r="E40" s="68">
        <f>E44+E46/0.03</f>
        <v>66913</v>
      </c>
      <c r="F40" s="114">
        <v>0</v>
      </c>
      <c r="G40" s="115">
        <f>F40*E40</f>
        <v>0</v>
      </c>
    </row>
    <row r="41" spans="1:7" s="102" customFormat="1" ht="24">
      <c r="A41" s="103">
        <v>28</v>
      </c>
      <c r="B41" s="117">
        <v>572214</v>
      </c>
      <c r="C41" s="46" t="s">
        <v>115</v>
      </c>
      <c r="D41" s="67" t="s">
        <v>9</v>
      </c>
      <c r="E41" s="68">
        <f>E43</f>
        <v>33949</v>
      </c>
      <c r="F41" s="114">
        <v>0</v>
      </c>
      <c r="G41" s="115">
        <f>F41*E41</f>
        <v>0</v>
      </c>
    </row>
    <row r="42" spans="1:7" s="102" customFormat="1" ht="36">
      <c r="A42" s="103">
        <v>29</v>
      </c>
      <c r="B42" s="117">
        <v>572224</v>
      </c>
      <c r="C42" s="46" t="s">
        <v>116</v>
      </c>
      <c r="D42" s="67" t="s">
        <v>9</v>
      </c>
      <c r="E42" s="68">
        <f>E45</f>
        <v>206.65</v>
      </c>
      <c r="F42" s="114">
        <v>0</v>
      </c>
      <c r="G42" s="115">
        <f>F42*E42</f>
        <v>0</v>
      </c>
    </row>
    <row r="43" spans="1:7" s="102" customFormat="1" ht="72">
      <c r="A43" s="103">
        <v>30</v>
      </c>
      <c r="B43" s="117" t="s">
        <v>66</v>
      </c>
      <c r="C43" s="46" t="s">
        <v>117</v>
      </c>
      <c r="D43" s="67" t="s">
        <v>9</v>
      </c>
      <c r="E43" s="68">
        <v>33949</v>
      </c>
      <c r="F43" s="114">
        <v>0</v>
      </c>
      <c r="G43" s="115">
        <f aca="true" t="shared" si="1" ref="G43:G71">F43*E43</f>
        <v>0</v>
      </c>
    </row>
    <row r="44" spans="1:7" s="102" customFormat="1" ht="60">
      <c r="A44" s="103">
        <f>A43+1</f>
        <v>31</v>
      </c>
      <c r="B44" s="117" t="s">
        <v>50</v>
      </c>
      <c r="C44" s="46" t="s">
        <v>118</v>
      </c>
      <c r="D44" s="67" t="s">
        <v>9</v>
      </c>
      <c r="E44" s="68">
        <v>34448</v>
      </c>
      <c r="F44" s="114">
        <v>0</v>
      </c>
      <c r="G44" s="115">
        <f t="shared" si="1"/>
        <v>0</v>
      </c>
    </row>
    <row r="45" spans="1:7" s="102" customFormat="1" ht="37.5" customHeight="1">
      <c r="A45" s="103">
        <f>A44+1</f>
        <v>32</v>
      </c>
      <c r="B45" s="117">
        <v>57475</v>
      </c>
      <c r="C45" s="46" t="s">
        <v>119</v>
      </c>
      <c r="D45" s="67" t="s">
        <v>9</v>
      </c>
      <c r="E45" s="68">
        <v>206.65</v>
      </c>
      <c r="F45" s="114">
        <v>0</v>
      </c>
      <c r="G45" s="115">
        <f t="shared" si="1"/>
        <v>0</v>
      </c>
    </row>
    <row r="46" spans="1:9" s="102" customFormat="1" ht="60">
      <c r="A46" s="103">
        <f>A45+1</f>
        <v>33</v>
      </c>
      <c r="B46" s="117" t="s">
        <v>82</v>
      </c>
      <c r="C46" s="46" t="s">
        <v>120</v>
      </c>
      <c r="D46" s="117" t="s">
        <v>11</v>
      </c>
      <c r="E46" s="68">
        <v>973.95</v>
      </c>
      <c r="F46" s="114">
        <v>0</v>
      </c>
      <c r="G46" s="115">
        <f t="shared" si="1"/>
        <v>0</v>
      </c>
      <c r="I46" s="123"/>
    </row>
    <row r="47" spans="1:7" s="102" customFormat="1" ht="24">
      <c r="A47" s="103">
        <f>A46+1</f>
        <v>34</v>
      </c>
      <c r="B47" s="117">
        <v>58910</v>
      </c>
      <c r="C47" s="46" t="s">
        <v>121</v>
      </c>
      <c r="D47" s="67" t="s">
        <v>19</v>
      </c>
      <c r="E47" s="68">
        <f>E70</f>
        <v>5607</v>
      </c>
      <c r="F47" s="114">
        <v>0</v>
      </c>
      <c r="G47" s="115">
        <f t="shared" si="1"/>
        <v>0</v>
      </c>
    </row>
    <row r="48" spans="1:7" s="102" customFormat="1" ht="36">
      <c r="A48" s="103">
        <f>A47+1</f>
        <v>35</v>
      </c>
      <c r="B48" s="117">
        <v>58950</v>
      </c>
      <c r="C48" s="46" t="s">
        <v>122</v>
      </c>
      <c r="D48" s="67" t="s">
        <v>19</v>
      </c>
      <c r="E48" s="68">
        <v>619.95</v>
      </c>
      <c r="F48" s="114">
        <v>0</v>
      </c>
      <c r="G48" s="115">
        <f t="shared" si="1"/>
        <v>0</v>
      </c>
    </row>
    <row r="49" spans="1:7" s="102" customFormat="1" ht="12">
      <c r="A49" s="120"/>
      <c r="B49" s="59"/>
      <c r="C49" s="60" t="s">
        <v>22</v>
      </c>
      <c r="D49" s="59"/>
      <c r="E49" s="61"/>
      <c r="F49" s="112"/>
      <c r="G49" s="113"/>
    </row>
    <row r="50" spans="1:7" s="102" customFormat="1" ht="36">
      <c r="A50" s="103">
        <f>A48+1</f>
        <v>36</v>
      </c>
      <c r="B50" s="117" t="s">
        <v>23</v>
      </c>
      <c r="C50" s="46" t="s">
        <v>123</v>
      </c>
      <c r="D50" s="67" t="s">
        <v>9</v>
      </c>
      <c r="E50" s="68">
        <v>56</v>
      </c>
      <c r="F50" s="114">
        <v>0</v>
      </c>
      <c r="G50" s="115">
        <f t="shared" si="1"/>
        <v>0</v>
      </c>
    </row>
    <row r="51" spans="1:7" s="102" customFormat="1" ht="48">
      <c r="A51" s="103">
        <f>A50+1</f>
        <v>37</v>
      </c>
      <c r="B51" s="117" t="s">
        <v>35</v>
      </c>
      <c r="C51" s="46" t="s">
        <v>124</v>
      </c>
      <c r="D51" s="67" t="s">
        <v>9</v>
      </c>
      <c r="E51" s="68">
        <v>15.15</v>
      </c>
      <c r="F51" s="114">
        <v>0</v>
      </c>
      <c r="G51" s="115">
        <f t="shared" si="1"/>
        <v>0</v>
      </c>
    </row>
    <row r="52" spans="1:7" s="102" customFormat="1" ht="24">
      <c r="A52" s="103">
        <f>A51+1</f>
        <v>38</v>
      </c>
      <c r="B52" s="117" t="s">
        <v>36</v>
      </c>
      <c r="C52" s="46" t="s">
        <v>125</v>
      </c>
      <c r="D52" s="67" t="s">
        <v>9</v>
      </c>
      <c r="E52" s="68">
        <v>56</v>
      </c>
      <c r="F52" s="114">
        <v>0</v>
      </c>
      <c r="G52" s="115">
        <f t="shared" si="1"/>
        <v>0</v>
      </c>
    </row>
    <row r="53" spans="1:7" s="102" customFormat="1" ht="24">
      <c r="A53" s="103">
        <f>A52+1</f>
        <v>39</v>
      </c>
      <c r="B53" s="117" t="s">
        <v>24</v>
      </c>
      <c r="C53" s="46" t="s">
        <v>126</v>
      </c>
      <c r="D53" s="67" t="s">
        <v>9</v>
      </c>
      <c r="E53" s="68">
        <v>8</v>
      </c>
      <c r="F53" s="114">
        <v>0</v>
      </c>
      <c r="G53" s="115">
        <f t="shared" si="1"/>
        <v>0</v>
      </c>
    </row>
    <row r="54" spans="1:7" s="102" customFormat="1" ht="24">
      <c r="A54" s="103">
        <f>A53+1</f>
        <v>40</v>
      </c>
      <c r="B54" s="117" t="s">
        <v>25</v>
      </c>
      <c r="C54" s="46" t="s">
        <v>127</v>
      </c>
      <c r="D54" s="67" t="s">
        <v>19</v>
      </c>
      <c r="E54" s="68">
        <v>12</v>
      </c>
      <c r="F54" s="114">
        <v>0</v>
      </c>
      <c r="G54" s="115">
        <f t="shared" si="1"/>
        <v>0</v>
      </c>
    </row>
    <row r="55" spans="1:7" s="102" customFormat="1" ht="12">
      <c r="A55" s="58"/>
      <c r="B55" s="59"/>
      <c r="C55" s="60" t="s">
        <v>72</v>
      </c>
      <c r="D55" s="59"/>
      <c r="E55" s="61"/>
      <c r="F55" s="62"/>
      <c r="G55" s="113"/>
    </row>
    <row r="56" spans="1:7" s="102" customFormat="1" ht="48.75" customHeight="1">
      <c r="A56" s="103">
        <f>A54+1</f>
        <v>41</v>
      </c>
      <c r="B56" s="117">
        <v>78381</v>
      </c>
      <c r="C56" s="46" t="s">
        <v>128</v>
      </c>
      <c r="D56" s="67" t="s">
        <v>9</v>
      </c>
      <c r="E56" s="68">
        <v>9.09</v>
      </c>
      <c r="F56" s="119">
        <v>0</v>
      </c>
      <c r="G56" s="115">
        <f>E56*F56</f>
        <v>0</v>
      </c>
    </row>
    <row r="57" spans="1:7" s="102" customFormat="1" ht="12">
      <c r="A57" s="58"/>
      <c r="B57" s="59"/>
      <c r="C57" s="60" t="s">
        <v>31</v>
      </c>
      <c r="D57" s="59"/>
      <c r="E57" s="61"/>
      <c r="F57" s="112"/>
      <c r="G57" s="113"/>
    </row>
    <row r="58" spans="1:7" s="102" customFormat="1" ht="24">
      <c r="A58" s="103">
        <f>A56+1</f>
        <v>42</v>
      </c>
      <c r="B58" s="117">
        <v>89922</v>
      </c>
      <c r="C58" s="46" t="s">
        <v>129</v>
      </c>
      <c r="D58" s="67" t="s">
        <v>10</v>
      </c>
      <c r="E58" s="68">
        <v>2</v>
      </c>
      <c r="F58" s="114">
        <v>0</v>
      </c>
      <c r="G58" s="115">
        <f t="shared" si="1"/>
        <v>0</v>
      </c>
    </row>
    <row r="59" spans="1:7" s="102" customFormat="1" ht="24">
      <c r="A59" s="103">
        <f>A58+1</f>
        <v>43</v>
      </c>
      <c r="B59" s="117">
        <v>89923</v>
      </c>
      <c r="C59" s="46" t="s">
        <v>130</v>
      </c>
      <c r="D59" s="67" t="s">
        <v>10</v>
      </c>
      <c r="E59" s="68">
        <v>12</v>
      </c>
      <c r="F59" s="114">
        <v>0</v>
      </c>
      <c r="G59" s="115">
        <f t="shared" si="1"/>
        <v>0</v>
      </c>
    </row>
    <row r="60" spans="1:7" s="102" customFormat="1" ht="12">
      <c r="A60" s="58"/>
      <c r="B60" s="59"/>
      <c r="C60" s="60" t="s">
        <v>17</v>
      </c>
      <c r="D60" s="59"/>
      <c r="E60" s="61"/>
      <c r="F60" s="112"/>
      <c r="G60" s="113"/>
    </row>
    <row r="61" spans="1:12" s="102" customFormat="1" ht="24">
      <c r="A61" s="64">
        <f>A59+1</f>
        <v>44</v>
      </c>
      <c r="B61" s="67" t="s">
        <v>56</v>
      </c>
      <c r="C61" s="46" t="s">
        <v>131</v>
      </c>
      <c r="D61" s="67" t="s">
        <v>19</v>
      </c>
      <c r="E61" s="68">
        <v>19</v>
      </c>
      <c r="F61" s="114">
        <v>0</v>
      </c>
      <c r="G61" s="115">
        <f t="shared" si="1"/>
        <v>0</v>
      </c>
      <c r="J61" s="43"/>
      <c r="K61" s="43"/>
      <c r="L61" s="43"/>
    </row>
    <row r="62" spans="1:12" s="102" customFormat="1" ht="24">
      <c r="A62" s="64">
        <f>A61+1</f>
        <v>45</v>
      </c>
      <c r="B62" s="117" t="s">
        <v>51</v>
      </c>
      <c r="C62" s="46" t="s">
        <v>132</v>
      </c>
      <c r="D62" s="67" t="s">
        <v>19</v>
      </c>
      <c r="E62" s="68">
        <v>64</v>
      </c>
      <c r="F62" s="114">
        <v>0</v>
      </c>
      <c r="G62" s="115">
        <f t="shared" si="1"/>
        <v>0</v>
      </c>
      <c r="J62" s="43"/>
      <c r="K62" s="124"/>
      <c r="L62" s="43"/>
    </row>
    <row r="63" spans="1:12" s="102" customFormat="1" ht="36">
      <c r="A63" s="64">
        <f aca="true" t="shared" si="2" ref="A63:A74">A62+1</f>
        <v>46</v>
      </c>
      <c r="B63" s="117" t="s">
        <v>52</v>
      </c>
      <c r="C63" s="46" t="s">
        <v>133</v>
      </c>
      <c r="D63" s="67" t="s">
        <v>19</v>
      </c>
      <c r="E63" s="68">
        <v>124</v>
      </c>
      <c r="F63" s="114">
        <v>0</v>
      </c>
      <c r="G63" s="115">
        <f t="shared" si="1"/>
        <v>0</v>
      </c>
      <c r="J63" s="43"/>
      <c r="K63" s="124"/>
      <c r="L63" s="43"/>
    </row>
    <row r="64" spans="1:12" s="102" customFormat="1" ht="36">
      <c r="A64" s="64">
        <f t="shared" si="2"/>
        <v>47</v>
      </c>
      <c r="B64" s="67" t="s">
        <v>67</v>
      </c>
      <c r="C64" s="46" t="s">
        <v>134</v>
      </c>
      <c r="D64" s="67" t="s">
        <v>19</v>
      </c>
      <c r="E64" s="68">
        <v>29</v>
      </c>
      <c r="F64" s="114">
        <v>0</v>
      </c>
      <c r="G64" s="115">
        <f t="shared" si="1"/>
        <v>0</v>
      </c>
      <c r="J64" s="43"/>
      <c r="K64" s="124"/>
      <c r="L64" s="43"/>
    </row>
    <row r="65" spans="1:12" s="102" customFormat="1" ht="24">
      <c r="A65" s="64">
        <f t="shared" si="2"/>
        <v>48</v>
      </c>
      <c r="B65" s="117" t="s">
        <v>28</v>
      </c>
      <c r="C65" s="46" t="s">
        <v>135</v>
      </c>
      <c r="D65" s="67" t="s">
        <v>10</v>
      </c>
      <c r="E65" s="68">
        <v>180</v>
      </c>
      <c r="F65" s="114">
        <v>0</v>
      </c>
      <c r="G65" s="115">
        <f t="shared" si="1"/>
        <v>0</v>
      </c>
      <c r="J65" s="43"/>
      <c r="K65" s="124"/>
      <c r="L65" s="43"/>
    </row>
    <row r="66" spans="1:12" s="102" customFormat="1" ht="24">
      <c r="A66" s="64">
        <f t="shared" si="2"/>
        <v>49</v>
      </c>
      <c r="B66" s="117" t="s">
        <v>29</v>
      </c>
      <c r="C66" s="46" t="s">
        <v>136</v>
      </c>
      <c r="D66" s="67" t="s">
        <v>10</v>
      </c>
      <c r="E66" s="68">
        <v>24</v>
      </c>
      <c r="F66" s="114">
        <v>0</v>
      </c>
      <c r="G66" s="115">
        <f t="shared" si="1"/>
        <v>0</v>
      </c>
      <c r="J66" s="43"/>
      <c r="K66" s="124"/>
      <c r="L66" s="43"/>
    </row>
    <row r="67" spans="1:12" s="102" customFormat="1" ht="24">
      <c r="A67" s="64">
        <f t="shared" si="2"/>
        <v>50</v>
      </c>
      <c r="B67" s="117">
        <v>912283</v>
      </c>
      <c r="C67" s="46" t="s">
        <v>137</v>
      </c>
      <c r="D67" s="67" t="s">
        <v>10</v>
      </c>
      <c r="E67" s="68">
        <v>120</v>
      </c>
      <c r="F67" s="114">
        <v>0</v>
      </c>
      <c r="G67" s="115">
        <f t="shared" si="1"/>
        <v>0</v>
      </c>
      <c r="J67" s="43"/>
      <c r="K67" s="124"/>
      <c r="L67" s="43"/>
    </row>
    <row r="68" spans="1:12" s="102" customFormat="1" ht="36">
      <c r="A68" s="64">
        <f t="shared" si="2"/>
        <v>51</v>
      </c>
      <c r="B68" s="117">
        <v>91238</v>
      </c>
      <c r="C68" s="46" t="s">
        <v>138</v>
      </c>
      <c r="D68" s="67" t="s">
        <v>10</v>
      </c>
      <c r="E68" s="125">
        <v>24</v>
      </c>
      <c r="F68" s="114">
        <v>0</v>
      </c>
      <c r="G68" s="115">
        <f t="shared" si="1"/>
        <v>0</v>
      </c>
      <c r="J68" s="43"/>
      <c r="K68" s="124"/>
      <c r="L68" s="43"/>
    </row>
    <row r="69" spans="1:12" s="102" customFormat="1" ht="108">
      <c r="A69" s="64">
        <f t="shared" si="2"/>
        <v>52</v>
      </c>
      <c r="B69" s="117">
        <v>915211</v>
      </c>
      <c r="C69" s="46" t="s">
        <v>139</v>
      </c>
      <c r="D69" s="67" t="s">
        <v>9</v>
      </c>
      <c r="E69" s="68">
        <v>1523.1</v>
      </c>
      <c r="F69" s="114">
        <v>0</v>
      </c>
      <c r="G69" s="115">
        <f t="shared" si="1"/>
        <v>0</v>
      </c>
      <c r="J69" s="43"/>
      <c r="K69" s="124"/>
      <c r="L69" s="43"/>
    </row>
    <row r="70" spans="1:12" s="102" customFormat="1" ht="60">
      <c r="A70" s="64">
        <f t="shared" si="2"/>
        <v>53</v>
      </c>
      <c r="B70" s="117" t="s">
        <v>21</v>
      </c>
      <c r="C70" s="46" t="s">
        <v>140</v>
      </c>
      <c r="D70" s="117" t="s">
        <v>19</v>
      </c>
      <c r="E70" s="68">
        <v>5607</v>
      </c>
      <c r="F70" s="114">
        <v>0</v>
      </c>
      <c r="G70" s="115">
        <f t="shared" si="1"/>
        <v>0</v>
      </c>
      <c r="J70" s="43"/>
      <c r="K70" s="124"/>
      <c r="L70" s="43"/>
    </row>
    <row r="71" spans="1:12" s="102" customFormat="1" ht="72">
      <c r="A71" s="64">
        <f t="shared" si="2"/>
        <v>54</v>
      </c>
      <c r="B71" s="117" t="s">
        <v>30</v>
      </c>
      <c r="C71" s="46" t="s">
        <v>141</v>
      </c>
      <c r="D71" s="67" t="s">
        <v>9</v>
      </c>
      <c r="E71" s="68">
        <v>32333</v>
      </c>
      <c r="F71" s="114">
        <v>0</v>
      </c>
      <c r="G71" s="115">
        <f t="shared" si="1"/>
        <v>0</v>
      </c>
      <c r="J71" s="43"/>
      <c r="K71" s="124"/>
      <c r="L71" s="43"/>
    </row>
    <row r="72" spans="1:12" s="102" customFormat="1" ht="24">
      <c r="A72" s="64">
        <f t="shared" si="2"/>
        <v>55</v>
      </c>
      <c r="B72" s="117">
        <v>93818</v>
      </c>
      <c r="C72" s="46" t="s">
        <v>142</v>
      </c>
      <c r="D72" s="67" t="s">
        <v>9</v>
      </c>
      <c r="E72" s="68">
        <f>E71</f>
        <v>32333</v>
      </c>
      <c r="F72" s="114">
        <v>0</v>
      </c>
      <c r="G72" s="115">
        <f>E72*F72</f>
        <v>0</v>
      </c>
      <c r="J72" s="43"/>
      <c r="K72" s="124"/>
      <c r="L72" s="43"/>
    </row>
    <row r="73" spans="1:12" s="102" customFormat="1" ht="24">
      <c r="A73" s="64">
        <f t="shared" si="2"/>
        <v>56</v>
      </c>
      <c r="B73" s="117">
        <v>938444</v>
      </c>
      <c r="C73" s="46" t="s">
        <v>143</v>
      </c>
      <c r="D73" s="67" t="s">
        <v>9</v>
      </c>
      <c r="E73" s="68">
        <f>E50</f>
        <v>56</v>
      </c>
      <c r="F73" s="126">
        <v>0</v>
      </c>
      <c r="G73" s="115">
        <f>E73*F73</f>
        <v>0</v>
      </c>
      <c r="J73" s="43"/>
      <c r="K73" s="124"/>
      <c r="L73" s="43"/>
    </row>
    <row r="74" spans="1:12" s="102" customFormat="1" ht="36.75" thickBot="1">
      <c r="A74" s="168">
        <f t="shared" si="2"/>
        <v>57</v>
      </c>
      <c r="B74" s="127">
        <v>966168</v>
      </c>
      <c r="C74" s="128" t="s">
        <v>144</v>
      </c>
      <c r="D74" s="129" t="s">
        <v>11</v>
      </c>
      <c r="E74" s="130">
        <v>8</v>
      </c>
      <c r="F74" s="131">
        <v>0</v>
      </c>
      <c r="G74" s="132">
        <f>E74*F74</f>
        <v>0</v>
      </c>
      <c r="J74" s="43"/>
      <c r="K74" s="124"/>
      <c r="L74" s="43"/>
    </row>
    <row r="75" spans="1:11" s="43" customFormat="1" ht="12">
      <c r="A75" s="133" t="s">
        <v>38</v>
      </c>
      <c r="B75" s="82"/>
      <c r="D75" s="82"/>
      <c r="E75" s="83"/>
      <c r="F75" s="134"/>
      <c r="G75" s="135">
        <f>SUM(G9:G74)</f>
        <v>0</v>
      </c>
      <c r="K75" s="136"/>
    </row>
    <row r="76" spans="1:11" s="43" customFormat="1" ht="12">
      <c r="A76" s="80" t="s">
        <v>53</v>
      </c>
      <c r="C76" s="81"/>
      <c r="D76" s="82"/>
      <c r="E76" s="83"/>
      <c r="F76" s="84"/>
      <c r="G76" s="85">
        <f>G75*0.21</f>
        <v>0</v>
      </c>
      <c r="K76" s="136"/>
    </row>
    <row r="77" spans="1:11" s="43" customFormat="1" ht="12.75" thickBot="1">
      <c r="A77" s="86" t="s">
        <v>39</v>
      </c>
      <c r="B77" s="87"/>
      <c r="C77" s="88"/>
      <c r="D77" s="88"/>
      <c r="E77" s="89"/>
      <c r="F77" s="137"/>
      <c r="G77" s="152">
        <f>G75+G76</f>
        <v>0</v>
      </c>
      <c r="K77" s="136"/>
    </row>
    <row r="78" ht="12">
      <c r="K78" s="136"/>
    </row>
    <row r="79" ht="12">
      <c r="K79" s="136"/>
    </row>
    <row r="80" ht="12">
      <c r="K80" s="136"/>
    </row>
    <row r="81" ht="12">
      <c r="K81" s="136"/>
    </row>
    <row r="82" ht="12">
      <c r="K82" s="136"/>
    </row>
    <row r="83" ht="12">
      <c r="K83" s="136"/>
    </row>
  </sheetData>
  <sheetProtection/>
  <mergeCells count="9">
    <mergeCell ref="G4:G5"/>
    <mergeCell ref="D4:D5"/>
    <mergeCell ref="A1:B1"/>
    <mergeCell ref="A2:B2"/>
    <mergeCell ref="F4:F5"/>
    <mergeCell ref="E4:E5"/>
    <mergeCell ref="A4:A5"/>
    <mergeCell ref="B4:B5"/>
    <mergeCell ref="C4:C5"/>
  </mergeCells>
  <printOptions horizontalCentered="1"/>
  <pageMargins left="0.3937007874015748" right="0.3937007874015748" top="0.5905511811023623" bottom="0.5905511811023623" header="0.31496062992125984" footer="0.31496062992125984"/>
  <pageSetup fitToHeight="10" horizontalDpi="600" verticalDpi="600" orientation="portrait" paperSize="9" scale="76" r:id="rId2"/>
  <headerFooter alignWithMargins="0">
    <oddFooter>&amp;L&amp;"Arial,Kurzíva"SHB, akciová společnost&amp;R&amp;"Arial,Kurzíva"&amp;P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6"/>
  <sheetViews>
    <sheetView zoomScaleSheetLayoutView="85" zoomScalePageLayoutView="0" workbookViewId="0" topLeftCell="A1">
      <pane ySplit="5" topLeftCell="A6" activePane="bottomLeft" state="frozen"/>
      <selection pane="topLeft" activeCell="M27" sqref="M27"/>
      <selection pane="bottomLeft" activeCell="H37" sqref="H37"/>
    </sheetView>
  </sheetViews>
  <sheetFormatPr defaultColWidth="9.140625" defaultRowHeight="12.75"/>
  <cols>
    <col min="1" max="1" width="5.00390625" style="111" customWidth="1"/>
    <col min="2" max="2" width="8.140625" style="108" customWidth="1"/>
    <col min="3" max="3" width="72.28125" style="108" customWidth="1"/>
    <col min="4" max="4" width="5.7109375" style="108" customWidth="1"/>
    <col min="5" max="5" width="10.7109375" style="108" customWidth="1"/>
    <col min="6" max="6" width="10.7109375" style="109" customWidth="1"/>
    <col min="7" max="7" width="14.00390625" style="50" customWidth="1"/>
    <col min="8" max="16384" width="9.140625" style="50" customWidth="1"/>
  </cols>
  <sheetData>
    <row r="1" spans="1:6" ht="12">
      <c r="A1" s="182" t="s">
        <v>4</v>
      </c>
      <c r="B1" s="182"/>
      <c r="C1" s="42" t="s">
        <v>54</v>
      </c>
      <c r="D1" s="43"/>
      <c r="E1" s="48"/>
      <c r="F1" s="49"/>
    </row>
    <row r="2" spans="1:6" ht="12">
      <c r="A2" s="182" t="s">
        <v>27</v>
      </c>
      <c r="B2" s="182"/>
      <c r="C2" s="43" t="s">
        <v>78</v>
      </c>
      <c r="D2" s="43"/>
      <c r="E2" s="51"/>
      <c r="F2" s="49"/>
    </row>
    <row r="3" spans="1:6" s="44" customFormat="1" ht="15" customHeight="1" thickBot="1">
      <c r="A3" s="155" t="s">
        <v>37</v>
      </c>
      <c r="B3" s="155"/>
      <c r="C3" s="154" t="s">
        <v>3</v>
      </c>
      <c r="D3" s="45"/>
      <c r="E3" s="156"/>
      <c r="F3" s="157"/>
    </row>
    <row r="4" spans="1:7" s="95" customFormat="1" ht="12">
      <c r="A4" s="213" t="s">
        <v>6</v>
      </c>
      <c r="B4" s="211" t="s">
        <v>5</v>
      </c>
      <c r="C4" s="215" t="s">
        <v>7</v>
      </c>
      <c r="D4" s="211" t="s">
        <v>8</v>
      </c>
      <c r="E4" s="201" t="s">
        <v>81</v>
      </c>
      <c r="F4" s="209" t="s">
        <v>14</v>
      </c>
      <c r="G4" s="195" t="s">
        <v>13</v>
      </c>
    </row>
    <row r="5" spans="1:7" s="95" customFormat="1" ht="12">
      <c r="A5" s="214"/>
      <c r="B5" s="212"/>
      <c r="C5" s="216"/>
      <c r="D5" s="212"/>
      <c r="E5" s="202"/>
      <c r="F5" s="210"/>
      <c r="G5" s="196"/>
    </row>
    <row r="6" spans="1:7" ht="12.75" thickBot="1">
      <c r="A6" s="160">
        <v>1</v>
      </c>
      <c r="B6" s="161">
        <v>2</v>
      </c>
      <c r="C6" s="161">
        <v>3</v>
      </c>
      <c r="D6" s="161">
        <v>4</v>
      </c>
      <c r="E6" s="166">
        <v>5</v>
      </c>
      <c r="F6" s="160">
        <v>6</v>
      </c>
      <c r="G6" s="165" t="s">
        <v>55</v>
      </c>
    </row>
    <row r="7" spans="1:7" ht="12.75" thickTop="1">
      <c r="A7" s="53"/>
      <c r="B7" s="54"/>
      <c r="C7" s="54"/>
      <c r="D7" s="54"/>
      <c r="E7" s="96"/>
      <c r="F7" s="97"/>
      <c r="G7" s="98"/>
    </row>
    <row r="8" spans="1:7" s="102" customFormat="1" ht="12">
      <c r="A8" s="58"/>
      <c r="B8" s="59"/>
      <c r="C8" s="60" t="s">
        <v>17</v>
      </c>
      <c r="D8" s="59"/>
      <c r="E8" s="99"/>
      <c r="F8" s="100"/>
      <c r="G8" s="101"/>
    </row>
    <row r="9" spans="1:7" s="102" customFormat="1" ht="84.75" thickBot="1">
      <c r="A9" s="103">
        <v>1</v>
      </c>
      <c r="B9" s="104" t="s">
        <v>79</v>
      </c>
      <c r="C9" s="46" t="s">
        <v>91</v>
      </c>
      <c r="D9" s="67" t="s">
        <v>80</v>
      </c>
      <c r="E9" s="105">
        <v>1</v>
      </c>
      <c r="F9" s="106">
        <v>0</v>
      </c>
      <c r="G9" s="69">
        <f>E9*F9</f>
        <v>0</v>
      </c>
    </row>
    <row r="10" spans="1:7" s="43" customFormat="1" ht="12">
      <c r="A10" s="74" t="s">
        <v>38</v>
      </c>
      <c r="B10" s="75"/>
      <c r="C10" s="76"/>
      <c r="D10" s="75"/>
      <c r="E10" s="75"/>
      <c r="F10" s="75"/>
      <c r="G10" s="79">
        <f>SUM(G9:G9)</f>
        <v>0</v>
      </c>
    </row>
    <row r="11" spans="1:7" s="43" customFormat="1" ht="12">
      <c r="A11" s="80" t="s">
        <v>53</v>
      </c>
      <c r="C11" s="81"/>
      <c r="D11" s="82"/>
      <c r="E11" s="82"/>
      <c r="F11" s="82"/>
      <c r="G11" s="85">
        <f>0.21*G10</f>
        <v>0</v>
      </c>
    </row>
    <row r="12" spans="1:7" s="43" customFormat="1" ht="12.75" thickBot="1">
      <c r="A12" s="86" t="s">
        <v>39</v>
      </c>
      <c r="B12" s="87"/>
      <c r="C12" s="88"/>
      <c r="D12" s="88"/>
      <c r="E12" s="88"/>
      <c r="F12" s="88"/>
      <c r="G12" s="91">
        <f>SUM(G10:G11)</f>
        <v>0</v>
      </c>
    </row>
    <row r="13" s="43" customFormat="1" ht="12">
      <c r="F13" s="107"/>
    </row>
    <row r="14" s="43" customFormat="1" ht="12">
      <c r="F14" s="107"/>
    </row>
    <row r="15" s="43" customFormat="1" ht="12">
      <c r="F15" s="107"/>
    </row>
    <row r="16" s="43" customFormat="1" ht="12">
      <c r="F16" s="107"/>
    </row>
    <row r="17" s="43" customFormat="1" ht="12">
      <c r="F17" s="107"/>
    </row>
    <row r="18" s="43" customFormat="1" ht="12">
      <c r="F18" s="107"/>
    </row>
    <row r="19" s="43" customFormat="1" ht="12">
      <c r="F19" s="107"/>
    </row>
    <row r="20" s="43" customFormat="1" ht="12">
      <c r="F20" s="107"/>
    </row>
    <row r="21" s="43" customFormat="1" ht="12">
      <c r="F21" s="107"/>
    </row>
    <row r="22" s="43" customFormat="1" ht="12">
      <c r="F22" s="107"/>
    </row>
    <row r="23" s="43" customFormat="1" ht="12">
      <c r="F23" s="107"/>
    </row>
    <row r="24" s="43" customFormat="1" ht="12">
      <c r="F24" s="107"/>
    </row>
    <row r="25" s="43" customFormat="1" ht="12">
      <c r="F25" s="107"/>
    </row>
    <row r="26" s="43" customFormat="1" ht="12">
      <c r="F26" s="107"/>
    </row>
    <row r="27" s="43" customFormat="1" ht="12">
      <c r="F27" s="107"/>
    </row>
    <row r="28" s="43" customFormat="1" ht="12">
      <c r="F28" s="107"/>
    </row>
    <row r="29" s="43" customFormat="1" ht="12">
      <c r="F29" s="107"/>
    </row>
    <row r="30" s="43" customFormat="1" ht="12">
      <c r="F30" s="107"/>
    </row>
    <row r="31" s="43" customFormat="1" ht="12">
      <c r="F31" s="107"/>
    </row>
    <row r="32" s="43" customFormat="1" ht="12">
      <c r="F32" s="107"/>
    </row>
    <row r="33" s="43" customFormat="1" ht="12">
      <c r="F33" s="107"/>
    </row>
    <row r="34" s="43" customFormat="1" ht="12">
      <c r="F34" s="107"/>
    </row>
    <row r="35" s="43" customFormat="1" ht="12">
      <c r="F35" s="107"/>
    </row>
    <row r="36" s="43" customFormat="1" ht="12">
      <c r="F36" s="107"/>
    </row>
    <row r="37" s="43" customFormat="1" ht="12">
      <c r="F37" s="107"/>
    </row>
    <row r="38" s="43" customFormat="1" ht="12">
      <c r="F38" s="107"/>
    </row>
    <row r="39" s="43" customFormat="1" ht="12">
      <c r="F39" s="107"/>
    </row>
    <row r="40" s="43" customFormat="1" ht="12">
      <c r="F40" s="107"/>
    </row>
    <row r="41" s="43" customFormat="1" ht="12">
      <c r="F41" s="107"/>
    </row>
    <row r="42" s="43" customFormat="1" ht="12">
      <c r="F42" s="107"/>
    </row>
    <row r="43" s="43" customFormat="1" ht="12">
      <c r="F43" s="107"/>
    </row>
    <row r="44" s="43" customFormat="1" ht="12">
      <c r="F44" s="107"/>
    </row>
    <row r="45" s="43" customFormat="1" ht="12">
      <c r="F45" s="107"/>
    </row>
    <row r="46" s="43" customFormat="1" ht="12">
      <c r="F46" s="107"/>
    </row>
    <row r="47" s="43" customFormat="1" ht="12">
      <c r="F47" s="107"/>
    </row>
    <row r="48" s="43" customFormat="1" ht="12">
      <c r="F48" s="107"/>
    </row>
    <row r="49" s="43" customFormat="1" ht="12">
      <c r="F49" s="107"/>
    </row>
    <row r="50" s="43" customFormat="1" ht="12">
      <c r="F50" s="107"/>
    </row>
    <row r="51" s="43" customFormat="1" ht="12">
      <c r="F51" s="107"/>
    </row>
    <row r="52" s="43" customFormat="1" ht="12">
      <c r="F52" s="107"/>
    </row>
    <row r="53" s="43" customFormat="1" ht="12">
      <c r="F53" s="107"/>
    </row>
    <row r="54" s="43" customFormat="1" ht="12">
      <c r="F54" s="107"/>
    </row>
    <row r="55" s="43" customFormat="1" ht="12">
      <c r="F55" s="107"/>
    </row>
    <row r="56" s="43" customFormat="1" ht="12">
      <c r="F56" s="107"/>
    </row>
    <row r="57" s="43" customFormat="1" ht="12">
      <c r="F57" s="107"/>
    </row>
    <row r="58" s="43" customFormat="1" ht="12">
      <c r="F58" s="107"/>
    </row>
    <row r="59" s="43" customFormat="1" ht="12">
      <c r="F59" s="107"/>
    </row>
    <row r="60" s="43" customFormat="1" ht="12">
      <c r="F60" s="107"/>
    </row>
    <row r="61" s="43" customFormat="1" ht="12">
      <c r="F61" s="107"/>
    </row>
    <row r="62" s="43" customFormat="1" ht="12">
      <c r="F62" s="107"/>
    </row>
    <row r="63" s="43" customFormat="1" ht="12">
      <c r="F63" s="107"/>
    </row>
    <row r="64" s="43" customFormat="1" ht="12">
      <c r="F64" s="107"/>
    </row>
    <row r="65" s="43" customFormat="1" ht="12">
      <c r="F65" s="107"/>
    </row>
    <row r="66" s="43" customFormat="1" ht="12">
      <c r="F66" s="107"/>
    </row>
    <row r="67" s="43" customFormat="1" ht="12">
      <c r="F67" s="107"/>
    </row>
    <row r="68" s="43" customFormat="1" ht="12">
      <c r="F68" s="107"/>
    </row>
    <row r="69" s="43" customFormat="1" ht="12">
      <c r="F69" s="107"/>
    </row>
    <row r="70" s="43" customFormat="1" ht="12">
      <c r="F70" s="107"/>
    </row>
    <row r="71" spans="1:6" s="110" customFormat="1" ht="12">
      <c r="A71" s="108"/>
      <c r="B71" s="108"/>
      <c r="C71" s="108"/>
      <c r="D71" s="108"/>
      <c r="E71" s="108"/>
      <c r="F71" s="109"/>
    </row>
    <row r="72" spans="1:6" s="110" customFormat="1" ht="12">
      <c r="A72" s="108"/>
      <c r="B72" s="108"/>
      <c r="C72" s="108"/>
      <c r="D72" s="108"/>
      <c r="E72" s="108"/>
      <c r="F72" s="109"/>
    </row>
    <row r="73" spans="1:6" s="110" customFormat="1" ht="12">
      <c r="A73" s="108"/>
      <c r="B73" s="108"/>
      <c r="C73" s="108"/>
      <c r="D73" s="108"/>
      <c r="E73" s="108"/>
      <c r="F73" s="109"/>
    </row>
    <row r="74" spans="1:6" s="110" customFormat="1" ht="12">
      <c r="A74" s="108"/>
      <c r="B74" s="108"/>
      <c r="C74" s="108"/>
      <c r="D74" s="108"/>
      <c r="E74" s="108"/>
      <c r="F74" s="109"/>
    </row>
    <row r="75" spans="1:6" s="110" customFormat="1" ht="12">
      <c r="A75" s="108"/>
      <c r="B75" s="108"/>
      <c r="C75" s="108"/>
      <c r="D75" s="108"/>
      <c r="E75" s="108"/>
      <c r="F75" s="109"/>
    </row>
    <row r="76" spans="1:6" s="110" customFormat="1" ht="12">
      <c r="A76" s="108"/>
      <c r="B76" s="108"/>
      <c r="C76" s="108"/>
      <c r="D76" s="108"/>
      <c r="E76" s="108"/>
      <c r="F76" s="109"/>
    </row>
    <row r="77" spans="1:6" s="110" customFormat="1" ht="12">
      <c r="A77" s="108"/>
      <c r="B77" s="108"/>
      <c r="C77" s="108"/>
      <c r="D77" s="108"/>
      <c r="E77" s="108"/>
      <c r="F77" s="109"/>
    </row>
    <row r="78" spans="1:6" s="110" customFormat="1" ht="12">
      <c r="A78" s="108"/>
      <c r="B78" s="108"/>
      <c r="C78" s="108"/>
      <c r="D78" s="108"/>
      <c r="E78" s="108"/>
      <c r="F78" s="109"/>
    </row>
    <row r="79" spans="1:6" s="110" customFormat="1" ht="12">
      <c r="A79" s="108"/>
      <c r="B79" s="108"/>
      <c r="C79" s="108"/>
      <c r="D79" s="108"/>
      <c r="E79" s="108"/>
      <c r="F79" s="109"/>
    </row>
    <row r="80" spans="1:6" s="110" customFormat="1" ht="12">
      <c r="A80" s="108"/>
      <c r="B80" s="108"/>
      <c r="C80" s="108"/>
      <c r="D80" s="108"/>
      <c r="E80" s="108"/>
      <c r="F80" s="109"/>
    </row>
    <row r="81" spans="1:6" s="110" customFormat="1" ht="12">
      <c r="A81" s="108"/>
      <c r="B81" s="108"/>
      <c r="C81" s="108"/>
      <c r="D81" s="108"/>
      <c r="E81" s="108"/>
      <c r="F81" s="109"/>
    </row>
    <row r="82" spans="1:6" s="110" customFormat="1" ht="12">
      <c r="A82" s="108"/>
      <c r="B82" s="108"/>
      <c r="C82" s="108"/>
      <c r="D82" s="108"/>
      <c r="E82" s="108"/>
      <c r="F82" s="109"/>
    </row>
    <row r="83" spans="1:6" s="110" customFormat="1" ht="12">
      <c r="A83" s="108"/>
      <c r="B83" s="108"/>
      <c r="C83" s="108"/>
      <c r="D83" s="108"/>
      <c r="E83" s="108"/>
      <c r="F83" s="109"/>
    </row>
    <row r="84" spans="1:6" s="110" customFormat="1" ht="12">
      <c r="A84" s="108"/>
      <c r="B84" s="108"/>
      <c r="C84" s="108"/>
      <c r="D84" s="108"/>
      <c r="E84" s="108"/>
      <c r="F84" s="109"/>
    </row>
    <row r="85" spans="1:6" s="110" customFormat="1" ht="12">
      <c r="A85" s="108"/>
      <c r="B85" s="108"/>
      <c r="C85" s="108"/>
      <c r="D85" s="108"/>
      <c r="E85" s="108"/>
      <c r="F85" s="109"/>
    </row>
    <row r="86" spans="1:6" s="110" customFormat="1" ht="12">
      <c r="A86" s="108"/>
      <c r="B86" s="108"/>
      <c r="C86" s="108"/>
      <c r="D86" s="108"/>
      <c r="E86" s="108"/>
      <c r="F86" s="109"/>
    </row>
    <row r="87" spans="1:6" s="110" customFormat="1" ht="12">
      <c r="A87" s="108"/>
      <c r="B87" s="108"/>
      <c r="C87" s="108"/>
      <c r="D87" s="108"/>
      <c r="E87" s="108"/>
      <c r="F87" s="109"/>
    </row>
    <row r="88" spans="1:6" s="110" customFormat="1" ht="12">
      <c r="A88" s="108"/>
      <c r="B88" s="108"/>
      <c r="C88" s="108"/>
      <c r="D88" s="108"/>
      <c r="E88" s="108"/>
      <c r="F88" s="109"/>
    </row>
    <row r="89" spans="1:6" s="110" customFormat="1" ht="12">
      <c r="A89" s="108"/>
      <c r="B89" s="108"/>
      <c r="C89" s="108"/>
      <c r="D89" s="108"/>
      <c r="E89" s="108"/>
      <c r="F89" s="109"/>
    </row>
    <row r="90" spans="1:6" s="110" customFormat="1" ht="12">
      <c r="A90" s="108"/>
      <c r="B90" s="108"/>
      <c r="C90" s="108"/>
      <c r="D90" s="108"/>
      <c r="E90" s="108"/>
      <c r="F90" s="109"/>
    </row>
    <row r="91" spans="1:6" s="110" customFormat="1" ht="12">
      <c r="A91" s="108"/>
      <c r="B91" s="108"/>
      <c r="C91" s="108"/>
      <c r="D91" s="108"/>
      <c r="E91" s="108"/>
      <c r="F91" s="109"/>
    </row>
    <row r="92" spans="1:6" s="110" customFormat="1" ht="12">
      <c r="A92" s="108"/>
      <c r="B92" s="108"/>
      <c r="C92" s="108"/>
      <c r="D92" s="108"/>
      <c r="E92" s="108"/>
      <c r="F92" s="109"/>
    </row>
    <row r="93" spans="1:6" s="110" customFormat="1" ht="12">
      <c r="A93" s="108"/>
      <c r="B93" s="108"/>
      <c r="C93" s="108"/>
      <c r="D93" s="108"/>
      <c r="E93" s="108"/>
      <c r="F93" s="109"/>
    </row>
    <row r="94" spans="1:6" s="110" customFormat="1" ht="12">
      <c r="A94" s="108"/>
      <c r="B94" s="108"/>
      <c r="C94" s="108"/>
      <c r="D94" s="108"/>
      <c r="E94" s="108"/>
      <c r="F94" s="109"/>
    </row>
    <row r="95" spans="1:6" s="110" customFormat="1" ht="12">
      <c r="A95" s="108"/>
      <c r="B95" s="108"/>
      <c r="C95" s="108"/>
      <c r="D95" s="108"/>
      <c r="E95" s="108"/>
      <c r="F95" s="109"/>
    </row>
    <row r="96" spans="1:6" s="110" customFormat="1" ht="12">
      <c r="A96" s="108"/>
      <c r="B96" s="108"/>
      <c r="C96" s="108"/>
      <c r="D96" s="108"/>
      <c r="E96" s="108"/>
      <c r="F96" s="109"/>
    </row>
    <row r="97" spans="1:6" s="110" customFormat="1" ht="12">
      <c r="A97" s="108"/>
      <c r="B97" s="108"/>
      <c r="C97" s="108"/>
      <c r="D97" s="108"/>
      <c r="E97" s="108"/>
      <c r="F97" s="109"/>
    </row>
    <row r="98" spans="1:6" s="110" customFormat="1" ht="12">
      <c r="A98" s="108"/>
      <c r="B98" s="108"/>
      <c r="C98" s="108"/>
      <c r="D98" s="108"/>
      <c r="E98" s="108"/>
      <c r="F98" s="109"/>
    </row>
    <row r="99" spans="1:6" s="110" customFormat="1" ht="12">
      <c r="A99" s="108"/>
      <c r="B99" s="108"/>
      <c r="C99" s="108"/>
      <c r="D99" s="108"/>
      <c r="E99" s="108"/>
      <c r="F99" s="109"/>
    </row>
    <row r="100" spans="1:6" s="110" customFormat="1" ht="12">
      <c r="A100" s="108"/>
      <c r="B100" s="108"/>
      <c r="C100" s="108"/>
      <c r="D100" s="108"/>
      <c r="E100" s="108"/>
      <c r="F100" s="109"/>
    </row>
    <row r="101" spans="1:6" s="110" customFormat="1" ht="12">
      <c r="A101" s="108"/>
      <c r="B101" s="108"/>
      <c r="C101" s="108"/>
      <c r="D101" s="108"/>
      <c r="E101" s="108"/>
      <c r="F101" s="109"/>
    </row>
    <row r="102" spans="1:6" s="110" customFormat="1" ht="12">
      <c r="A102" s="108"/>
      <c r="B102" s="108"/>
      <c r="C102" s="108"/>
      <c r="D102" s="108"/>
      <c r="E102" s="108"/>
      <c r="F102" s="109"/>
    </row>
    <row r="103" spans="1:6" s="110" customFormat="1" ht="12">
      <c r="A103" s="108"/>
      <c r="B103" s="108"/>
      <c r="C103" s="108"/>
      <c r="D103" s="108"/>
      <c r="E103" s="108"/>
      <c r="F103" s="109"/>
    </row>
    <row r="104" spans="1:6" s="110" customFormat="1" ht="12">
      <c r="A104" s="108"/>
      <c r="B104" s="108"/>
      <c r="C104" s="108"/>
      <c r="D104" s="108"/>
      <c r="E104" s="108"/>
      <c r="F104" s="109"/>
    </row>
    <row r="105" spans="1:6" s="110" customFormat="1" ht="12">
      <c r="A105" s="108"/>
      <c r="B105" s="108"/>
      <c r="C105" s="108"/>
      <c r="D105" s="108"/>
      <c r="E105" s="108"/>
      <c r="F105" s="109"/>
    </row>
    <row r="106" spans="1:6" s="110" customFormat="1" ht="12">
      <c r="A106" s="108"/>
      <c r="B106" s="108"/>
      <c r="C106" s="108"/>
      <c r="D106" s="108"/>
      <c r="E106" s="108"/>
      <c r="F106" s="109"/>
    </row>
    <row r="107" spans="1:6" s="110" customFormat="1" ht="12">
      <c r="A107" s="108"/>
      <c r="B107" s="108"/>
      <c r="C107" s="108"/>
      <c r="D107" s="108"/>
      <c r="E107" s="108"/>
      <c r="F107" s="109"/>
    </row>
    <row r="108" spans="1:6" s="110" customFormat="1" ht="12">
      <c r="A108" s="108"/>
      <c r="B108" s="108"/>
      <c r="C108" s="108"/>
      <c r="D108" s="108"/>
      <c r="E108" s="108"/>
      <c r="F108" s="109"/>
    </row>
    <row r="109" spans="1:6" s="110" customFormat="1" ht="12">
      <c r="A109" s="108"/>
      <c r="B109" s="108"/>
      <c r="C109" s="108"/>
      <c r="D109" s="108"/>
      <c r="E109" s="108"/>
      <c r="F109" s="109"/>
    </row>
    <row r="110" spans="1:6" s="110" customFormat="1" ht="12">
      <c r="A110" s="108"/>
      <c r="B110" s="108"/>
      <c r="C110" s="108"/>
      <c r="D110" s="108"/>
      <c r="E110" s="108"/>
      <c r="F110" s="109"/>
    </row>
    <row r="111" spans="1:6" s="110" customFormat="1" ht="12">
      <c r="A111" s="108"/>
      <c r="B111" s="108"/>
      <c r="C111" s="108"/>
      <c r="D111" s="108"/>
      <c r="E111" s="108"/>
      <c r="F111" s="109"/>
    </row>
    <row r="112" spans="1:6" s="110" customFormat="1" ht="12">
      <c r="A112" s="108"/>
      <c r="B112" s="108"/>
      <c r="C112" s="108"/>
      <c r="D112" s="108"/>
      <c r="E112" s="108"/>
      <c r="F112" s="109"/>
    </row>
    <row r="113" spans="1:6" s="110" customFormat="1" ht="12">
      <c r="A113" s="108"/>
      <c r="B113" s="108"/>
      <c r="C113" s="108"/>
      <c r="D113" s="108"/>
      <c r="E113" s="108"/>
      <c r="F113" s="109"/>
    </row>
    <row r="114" spans="1:6" s="110" customFormat="1" ht="12">
      <c r="A114" s="108"/>
      <c r="B114" s="108"/>
      <c r="C114" s="108"/>
      <c r="D114" s="108"/>
      <c r="E114" s="108"/>
      <c r="F114" s="109"/>
    </row>
    <row r="115" spans="1:6" s="110" customFormat="1" ht="12">
      <c r="A115" s="108"/>
      <c r="B115" s="108"/>
      <c r="C115" s="108"/>
      <c r="D115" s="108"/>
      <c r="E115" s="108"/>
      <c r="F115" s="109"/>
    </row>
    <row r="116" spans="1:6" s="110" customFormat="1" ht="12">
      <c r="A116" s="108"/>
      <c r="B116" s="108"/>
      <c r="C116" s="108"/>
      <c r="D116" s="108"/>
      <c r="E116" s="108"/>
      <c r="F116" s="109"/>
    </row>
    <row r="117" spans="1:6" s="110" customFormat="1" ht="12">
      <c r="A117" s="108"/>
      <c r="B117" s="108"/>
      <c r="C117" s="108"/>
      <c r="D117" s="108"/>
      <c r="E117" s="108"/>
      <c r="F117" s="109"/>
    </row>
    <row r="118" spans="1:6" s="110" customFormat="1" ht="12">
      <c r="A118" s="108"/>
      <c r="B118" s="108"/>
      <c r="C118" s="108"/>
      <c r="D118" s="108"/>
      <c r="E118" s="108"/>
      <c r="F118" s="109"/>
    </row>
    <row r="119" spans="1:6" s="110" customFormat="1" ht="12">
      <c r="A119" s="108"/>
      <c r="B119" s="108"/>
      <c r="C119" s="108"/>
      <c r="D119" s="108"/>
      <c r="E119" s="108"/>
      <c r="F119" s="109"/>
    </row>
    <row r="120" spans="1:6" s="110" customFormat="1" ht="12">
      <c r="A120" s="108"/>
      <c r="B120" s="108"/>
      <c r="C120" s="108"/>
      <c r="D120" s="108"/>
      <c r="E120" s="108"/>
      <c r="F120" s="109"/>
    </row>
    <row r="121" spans="1:6" s="110" customFormat="1" ht="12">
      <c r="A121" s="108"/>
      <c r="B121" s="108"/>
      <c r="C121" s="108"/>
      <c r="D121" s="108"/>
      <c r="E121" s="108"/>
      <c r="F121" s="109"/>
    </row>
    <row r="122" spans="1:6" s="110" customFormat="1" ht="12">
      <c r="A122" s="108"/>
      <c r="B122" s="108"/>
      <c r="C122" s="108"/>
      <c r="D122" s="108"/>
      <c r="E122" s="108"/>
      <c r="F122" s="109"/>
    </row>
    <row r="123" spans="1:6" s="110" customFormat="1" ht="12">
      <c r="A123" s="108"/>
      <c r="B123" s="108"/>
      <c r="C123" s="108"/>
      <c r="D123" s="108"/>
      <c r="E123" s="108"/>
      <c r="F123" s="109"/>
    </row>
    <row r="124" spans="1:6" s="110" customFormat="1" ht="12">
      <c r="A124" s="108"/>
      <c r="B124" s="108"/>
      <c r="C124" s="108"/>
      <c r="D124" s="108"/>
      <c r="E124" s="108"/>
      <c r="F124" s="109"/>
    </row>
    <row r="125" spans="1:6" s="110" customFormat="1" ht="12">
      <c r="A125" s="108"/>
      <c r="B125" s="108"/>
      <c r="C125" s="108"/>
      <c r="D125" s="108"/>
      <c r="E125" s="108"/>
      <c r="F125" s="109"/>
    </row>
    <row r="126" spans="1:6" s="110" customFormat="1" ht="12">
      <c r="A126" s="108"/>
      <c r="B126" s="108"/>
      <c r="C126" s="108"/>
      <c r="D126" s="108"/>
      <c r="E126" s="108"/>
      <c r="F126" s="109"/>
    </row>
    <row r="127" spans="1:6" s="110" customFormat="1" ht="12">
      <c r="A127" s="108"/>
      <c r="B127" s="108"/>
      <c r="C127" s="108"/>
      <c r="D127" s="108"/>
      <c r="E127" s="108"/>
      <c r="F127" s="109"/>
    </row>
    <row r="128" spans="1:6" s="110" customFormat="1" ht="12">
      <c r="A128" s="108"/>
      <c r="B128" s="108"/>
      <c r="C128" s="108"/>
      <c r="D128" s="108"/>
      <c r="E128" s="108"/>
      <c r="F128" s="109"/>
    </row>
    <row r="129" spans="1:6" s="110" customFormat="1" ht="12">
      <c r="A129" s="108"/>
      <c r="B129" s="108"/>
      <c r="C129" s="108"/>
      <c r="D129" s="108"/>
      <c r="E129" s="108"/>
      <c r="F129" s="109"/>
    </row>
    <row r="130" spans="1:6" s="110" customFormat="1" ht="12">
      <c r="A130" s="108"/>
      <c r="B130" s="108"/>
      <c r="C130" s="108"/>
      <c r="D130" s="108"/>
      <c r="E130" s="108"/>
      <c r="F130" s="109"/>
    </row>
    <row r="131" spans="1:6" s="110" customFormat="1" ht="12">
      <c r="A131" s="108"/>
      <c r="B131" s="108"/>
      <c r="C131" s="108"/>
      <c r="D131" s="108"/>
      <c r="E131" s="108"/>
      <c r="F131" s="109"/>
    </row>
    <row r="132" spans="1:6" s="110" customFormat="1" ht="12">
      <c r="A132" s="108"/>
      <c r="B132" s="108"/>
      <c r="C132" s="108"/>
      <c r="D132" s="108"/>
      <c r="E132" s="108"/>
      <c r="F132" s="109"/>
    </row>
    <row r="133" spans="1:6" s="110" customFormat="1" ht="12">
      <c r="A133" s="108"/>
      <c r="B133" s="108"/>
      <c r="C133" s="108"/>
      <c r="D133" s="108"/>
      <c r="E133" s="108"/>
      <c r="F133" s="109"/>
    </row>
    <row r="134" spans="1:6" s="110" customFormat="1" ht="12">
      <c r="A134" s="108"/>
      <c r="B134" s="108"/>
      <c r="C134" s="108"/>
      <c r="D134" s="108"/>
      <c r="E134" s="108"/>
      <c r="F134" s="109"/>
    </row>
    <row r="135" spans="1:6" s="110" customFormat="1" ht="12">
      <c r="A135" s="108"/>
      <c r="B135" s="108"/>
      <c r="C135" s="108"/>
      <c r="D135" s="108"/>
      <c r="E135" s="108"/>
      <c r="F135" s="109"/>
    </row>
    <row r="136" spans="1:6" s="110" customFormat="1" ht="12">
      <c r="A136" s="108"/>
      <c r="B136" s="108"/>
      <c r="C136" s="108"/>
      <c r="D136" s="108"/>
      <c r="E136" s="108"/>
      <c r="F136" s="109"/>
    </row>
    <row r="137" spans="1:6" s="110" customFormat="1" ht="12">
      <c r="A137" s="108"/>
      <c r="B137" s="108"/>
      <c r="C137" s="108"/>
      <c r="D137" s="108"/>
      <c r="E137" s="108"/>
      <c r="F137" s="109"/>
    </row>
    <row r="138" spans="1:6" s="110" customFormat="1" ht="12">
      <c r="A138" s="108"/>
      <c r="B138" s="108"/>
      <c r="C138" s="108"/>
      <c r="D138" s="108"/>
      <c r="E138" s="108"/>
      <c r="F138" s="109"/>
    </row>
    <row r="139" spans="1:6" s="110" customFormat="1" ht="12">
      <c r="A139" s="108"/>
      <c r="B139" s="108"/>
      <c r="C139" s="108"/>
      <c r="D139" s="108"/>
      <c r="E139" s="108"/>
      <c r="F139" s="109"/>
    </row>
    <row r="140" spans="1:6" s="110" customFormat="1" ht="12">
      <c r="A140" s="108"/>
      <c r="B140" s="108"/>
      <c r="C140" s="108"/>
      <c r="D140" s="108"/>
      <c r="E140" s="108"/>
      <c r="F140" s="109"/>
    </row>
    <row r="141" spans="1:6" s="110" customFormat="1" ht="12">
      <c r="A141" s="108"/>
      <c r="B141" s="108"/>
      <c r="C141" s="108"/>
      <c r="D141" s="108"/>
      <c r="E141" s="108"/>
      <c r="F141" s="109"/>
    </row>
    <row r="142" spans="1:6" s="110" customFormat="1" ht="12">
      <c r="A142" s="108"/>
      <c r="B142" s="108"/>
      <c r="C142" s="108"/>
      <c r="D142" s="108"/>
      <c r="E142" s="108"/>
      <c r="F142" s="109"/>
    </row>
    <row r="143" spans="1:6" s="110" customFormat="1" ht="12">
      <c r="A143" s="108"/>
      <c r="B143" s="108"/>
      <c r="C143" s="108"/>
      <c r="D143" s="108"/>
      <c r="E143" s="108"/>
      <c r="F143" s="109"/>
    </row>
    <row r="144" spans="1:6" s="110" customFormat="1" ht="12">
      <c r="A144" s="108"/>
      <c r="B144" s="108"/>
      <c r="C144" s="108"/>
      <c r="D144" s="108"/>
      <c r="E144" s="108"/>
      <c r="F144" s="109"/>
    </row>
    <row r="145" spans="1:6" s="110" customFormat="1" ht="12">
      <c r="A145" s="108"/>
      <c r="B145" s="108"/>
      <c r="C145" s="108"/>
      <c r="D145" s="108"/>
      <c r="E145" s="108"/>
      <c r="F145" s="109"/>
    </row>
    <row r="146" spans="1:6" s="110" customFormat="1" ht="12">
      <c r="A146" s="108"/>
      <c r="B146" s="108"/>
      <c r="C146" s="108"/>
      <c r="D146" s="108"/>
      <c r="E146" s="108"/>
      <c r="F146" s="109"/>
    </row>
    <row r="147" spans="1:6" s="110" customFormat="1" ht="12">
      <c r="A147" s="108"/>
      <c r="B147" s="108"/>
      <c r="C147" s="108"/>
      <c r="D147" s="108"/>
      <c r="E147" s="108"/>
      <c r="F147" s="109"/>
    </row>
    <row r="148" spans="1:6" s="110" customFormat="1" ht="12">
      <c r="A148" s="108"/>
      <c r="B148" s="108"/>
      <c r="C148" s="108"/>
      <c r="D148" s="108"/>
      <c r="E148" s="108"/>
      <c r="F148" s="109"/>
    </row>
    <row r="149" spans="1:6" s="110" customFormat="1" ht="12">
      <c r="A149" s="108"/>
      <c r="B149" s="108"/>
      <c r="C149" s="108"/>
      <c r="D149" s="108"/>
      <c r="E149" s="108"/>
      <c r="F149" s="109"/>
    </row>
    <row r="150" spans="1:6" s="110" customFormat="1" ht="12">
      <c r="A150" s="108"/>
      <c r="B150" s="108"/>
      <c r="C150" s="108"/>
      <c r="D150" s="108"/>
      <c r="E150" s="108"/>
      <c r="F150" s="109"/>
    </row>
    <row r="151" spans="1:6" s="110" customFormat="1" ht="12">
      <c r="A151" s="108"/>
      <c r="B151" s="108"/>
      <c r="C151" s="108"/>
      <c r="D151" s="108"/>
      <c r="E151" s="108"/>
      <c r="F151" s="109"/>
    </row>
    <row r="152" spans="1:6" s="110" customFormat="1" ht="12">
      <c r="A152" s="108"/>
      <c r="B152" s="108"/>
      <c r="C152" s="108"/>
      <c r="D152" s="108"/>
      <c r="E152" s="108"/>
      <c r="F152" s="109"/>
    </row>
    <row r="153" spans="1:6" s="110" customFormat="1" ht="12">
      <c r="A153" s="108"/>
      <c r="B153" s="108"/>
      <c r="C153" s="108"/>
      <c r="D153" s="108"/>
      <c r="E153" s="108"/>
      <c r="F153" s="109"/>
    </row>
    <row r="154" spans="1:6" s="110" customFormat="1" ht="12">
      <c r="A154" s="108"/>
      <c r="B154" s="108"/>
      <c r="C154" s="108"/>
      <c r="D154" s="108"/>
      <c r="E154" s="108"/>
      <c r="F154" s="109"/>
    </row>
    <row r="155" spans="1:6" s="110" customFormat="1" ht="12">
      <c r="A155" s="108"/>
      <c r="B155" s="108"/>
      <c r="C155" s="108"/>
      <c r="D155" s="108"/>
      <c r="E155" s="108"/>
      <c r="F155" s="109"/>
    </row>
    <row r="156" spans="1:6" s="110" customFormat="1" ht="12">
      <c r="A156" s="108"/>
      <c r="B156" s="108"/>
      <c r="C156" s="108"/>
      <c r="D156" s="108"/>
      <c r="E156" s="108"/>
      <c r="F156" s="109"/>
    </row>
    <row r="157" spans="1:6" s="110" customFormat="1" ht="12">
      <c r="A157" s="108"/>
      <c r="B157" s="108"/>
      <c r="C157" s="108"/>
      <c r="D157" s="108"/>
      <c r="E157" s="108"/>
      <c r="F157" s="109"/>
    </row>
    <row r="158" spans="1:6" s="110" customFormat="1" ht="12">
      <c r="A158" s="108"/>
      <c r="B158" s="108"/>
      <c r="C158" s="108"/>
      <c r="D158" s="108"/>
      <c r="E158" s="108"/>
      <c r="F158" s="109"/>
    </row>
    <row r="159" spans="1:6" s="110" customFormat="1" ht="12">
      <c r="A159" s="108"/>
      <c r="B159" s="108"/>
      <c r="C159" s="108"/>
      <c r="D159" s="108"/>
      <c r="E159" s="108"/>
      <c r="F159" s="109"/>
    </row>
    <row r="160" spans="1:6" s="110" customFormat="1" ht="12">
      <c r="A160" s="108"/>
      <c r="B160" s="108"/>
      <c r="C160" s="108"/>
      <c r="D160" s="108"/>
      <c r="E160" s="108"/>
      <c r="F160" s="109"/>
    </row>
    <row r="161" spans="1:6" s="110" customFormat="1" ht="12">
      <c r="A161" s="108"/>
      <c r="B161" s="108"/>
      <c r="C161" s="108"/>
      <c r="D161" s="108"/>
      <c r="E161" s="108"/>
      <c r="F161" s="109"/>
    </row>
    <row r="162" spans="1:6" s="110" customFormat="1" ht="12">
      <c r="A162" s="108"/>
      <c r="B162" s="108"/>
      <c r="C162" s="108"/>
      <c r="D162" s="108"/>
      <c r="E162" s="108"/>
      <c r="F162" s="109"/>
    </row>
    <row r="163" spans="1:6" s="110" customFormat="1" ht="12">
      <c r="A163" s="108"/>
      <c r="B163" s="108"/>
      <c r="C163" s="108"/>
      <c r="D163" s="108"/>
      <c r="E163" s="108"/>
      <c r="F163" s="109"/>
    </row>
    <row r="164" spans="1:6" s="110" customFormat="1" ht="12">
      <c r="A164" s="108"/>
      <c r="B164" s="108"/>
      <c r="C164" s="108"/>
      <c r="D164" s="108"/>
      <c r="E164" s="108"/>
      <c r="F164" s="109"/>
    </row>
    <row r="165" spans="1:6" s="110" customFormat="1" ht="12">
      <c r="A165" s="108"/>
      <c r="B165" s="108"/>
      <c r="C165" s="108"/>
      <c r="D165" s="108"/>
      <c r="E165" s="108"/>
      <c r="F165" s="109"/>
    </row>
    <row r="166" spans="1:6" s="110" customFormat="1" ht="12">
      <c r="A166" s="108"/>
      <c r="B166" s="108"/>
      <c r="C166" s="108"/>
      <c r="D166" s="108"/>
      <c r="E166" s="108"/>
      <c r="F166" s="109"/>
    </row>
    <row r="167" spans="1:6" s="110" customFormat="1" ht="12">
      <c r="A167" s="108"/>
      <c r="B167" s="108"/>
      <c r="C167" s="108"/>
      <c r="D167" s="108"/>
      <c r="E167" s="108"/>
      <c r="F167" s="109"/>
    </row>
    <row r="168" spans="1:6" s="110" customFormat="1" ht="12">
      <c r="A168" s="108"/>
      <c r="B168" s="108"/>
      <c r="C168" s="108"/>
      <c r="D168" s="108"/>
      <c r="E168" s="108"/>
      <c r="F168" s="109"/>
    </row>
    <row r="169" spans="1:6" s="110" customFormat="1" ht="12">
      <c r="A169" s="108"/>
      <c r="B169" s="108"/>
      <c r="C169" s="108"/>
      <c r="D169" s="108"/>
      <c r="E169" s="108"/>
      <c r="F169" s="109"/>
    </row>
    <row r="170" spans="1:6" s="110" customFormat="1" ht="12">
      <c r="A170" s="108"/>
      <c r="B170" s="108"/>
      <c r="C170" s="108"/>
      <c r="D170" s="108"/>
      <c r="E170" s="108"/>
      <c r="F170" s="109"/>
    </row>
    <row r="171" spans="1:6" s="110" customFormat="1" ht="12">
      <c r="A171" s="108"/>
      <c r="B171" s="108"/>
      <c r="C171" s="108"/>
      <c r="D171" s="108"/>
      <c r="E171" s="108"/>
      <c r="F171" s="109"/>
    </row>
    <row r="172" spans="1:6" s="110" customFormat="1" ht="12">
      <c r="A172" s="108"/>
      <c r="B172" s="108"/>
      <c r="C172" s="108"/>
      <c r="D172" s="108"/>
      <c r="E172" s="108"/>
      <c r="F172" s="109"/>
    </row>
    <row r="173" spans="1:6" s="110" customFormat="1" ht="12">
      <c r="A173" s="108"/>
      <c r="B173" s="108"/>
      <c r="C173" s="108"/>
      <c r="D173" s="108"/>
      <c r="E173" s="108"/>
      <c r="F173" s="109"/>
    </row>
    <row r="174" spans="1:6" s="110" customFormat="1" ht="12">
      <c r="A174" s="108"/>
      <c r="B174" s="108"/>
      <c r="C174" s="108"/>
      <c r="D174" s="108"/>
      <c r="E174" s="108"/>
      <c r="F174" s="109"/>
    </row>
    <row r="175" spans="1:6" s="110" customFormat="1" ht="12">
      <c r="A175" s="108"/>
      <c r="B175" s="108"/>
      <c r="C175" s="108"/>
      <c r="D175" s="108"/>
      <c r="E175" s="108"/>
      <c r="F175" s="109"/>
    </row>
    <row r="176" spans="1:6" s="110" customFormat="1" ht="12">
      <c r="A176" s="108"/>
      <c r="B176" s="108"/>
      <c r="C176" s="108"/>
      <c r="D176" s="108"/>
      <c r="E176" s="108"/>
      <c r="F176" s="109"/>
    </row>
    <row r="177" spans="1:6" s="110" customFormat="1" ht="12">
      <c r="A177" s="108"/>
      <c r="B177" s="108"/>
      <c r="C177" s="108"/>
      <c r="D177" s="108"/>
      <c r="E177" s="108"/>
      <c r="F177" s="109"/>
    </row>
    <row r="178" spans="1:6" s="110" customFormat="1" ht="12">
      <c r="A178" s="108"/>
      <c r="B178" s="108"/>
      <c r="C178" s="108"/>
      <c r="D178" s="108"/>
      <c r="E178" s="108"/>
      <c r="F178" s="109"/>
    </row>
    <row r="179" spans="1:6" s="110" customFormat="1" ht="12">
      <c r="A179" s="108"/>
      <c r="B179" s="108"/>
      <c r="C179" s="108"/>
      <c r="D179" s="108"/>
      <c r="E179" s="108"/>
      <c r="F179" s="109"/>
    </row>
    <row r="180" spans="1:6" s="110" customFormat="1" ht="12">
      <c r="A180" s="108"/>
      <c r="B180" s="108"/>
      <c r="C180" s="108"/>
      <c r="D180" s="108"/>
      <c r="E180" s="108"/>
      <c r="F180" s="109"/>
    </row>
    <row r="181" spans="1:6" s="110" customFormat="1" ht="12">
      <c r="A181" s="108"/>
      <c r="B181" s="108"/>
      <c r="C181" s="108"/>
      <c r="D181" s="108"/>
      <c r="E181" s="108"/>
      <c r="F181" s="109"/>
    </row>
    <row r="182" spans="1:6" s="110" customFormat="1" ht="12">
      <c r="A182" s="108"/>
      <c r="B182" s="108"/>
      <c r="C182" s="108"/>
      <c r="D182" s="108"/>
      <c r="E182" s="108"/>
      <c r="F182" s="109"/>
    </row>
    <row r="183" spans="1:6" s="110" customFormat="1" ht="12">
      <c r="A183" s="108"/>
      <c r="B183" s="108"/>
      <c r="C183" s="108"/>
      <c r="D183" s="108"/>
      <c r="E183" s="108"/>
      <c r="F183" s="109"/>
    </row>
    <row r="184" spans="1:6" s="110" customFormat="1" ht="12">
      <c r="A184" s="108"/>
      <c r="B184" s="108"/>
      <c r="C184" s="108"/>
      <c r="D184" s="108"/>
      <c r="E184" s="108"/>
      <c r="F184" s="109"/>
    </row>
    <row r="185" spans="1:6" s="110" customFormat="1" ht="12">
      <c r="A185" s="108"/>
      <c r="B185" s="108"/>
      <c r="C185" s="108"/>
      <c r="D185" s="108"/>
      <c r="E185" s="108"/>
      <c r="F185" s="109"/>
    </row>
    <row r="186" spans="1:6" s="110" customFormat="1" ht="12">
      <c r="A186" s="108"/>
      <c r="B186" s="108"/>
      <c r="C186" s="108"/>
      <c r="D186" s="108"/>
      <c r="E186" s="108"/>
      <c r="F186" s="109"/>
    </row>
    <row r="187" spans="1:6" s="110" customFormat="1" ht="12">
      <c r="A187" s="108"/>
      <c r="B187" s="108"/>
      <c r="C187" s="108"/>
      <c r="D187" s="108"/>
      <c r="E187" s="108"/>
      <c r="F187" s="109"/>
    </row>
    <row r="188" spans="1:6" s="110" customFormat="1" ht="12">
      <c r="A188" s="108"/>
      <c r="B188" s="108"/>
      <c r="C188" s="108"/>
      <c r="D188" s="108"/>
      <c r="E188" s="108"/>
      <c r="F188" s="109"/>
    </row>
    <row r="189" spans="1:6" s="110" customFormat="1" ht="12">
      <c r="A189" s="108"/>
      <c r="B189" s="108"/>
      <c r="C189" s="108"/>
      <c r="D189" s="108"/>
      <c r="E189" s="108"/>
      <c r="F189" s="109"/>
    </row>
    <row r="190" spans="1:6" s="110" customFormat="1" ht="12">
      <c r="A190" s="108"/>
      <c r="B190" s="108"/>
      <c r="C190" s="108"/>
      <c r="D190" s="108"/>
      <c r="E190" s="108"/>
      <c r="F190" s="109"/>
    </row>
    <row r="191" spans="1:6" s="110" customFormat="1" ht="12">
      <c r="A191" s="108"/>
      <c r="B191" s="108"/>
      <c r="C191" s="108"/>
      <c r="D191" s="108"/>
      <c r="E191" s="108"/>
      <c r="F191" s="109"/>
    </row>
    <row r="192" spans="1:6" s="110" customFormat="1" ht="12">
      <c r="A192" s="108"/>
      <c r="B192" s="108"/>
      <c r="C192" s="108"/>
      <c r="D192" s="108"/>
      <c r="E192" s="108"/>
      <c r="F192" s="109"/>
    </row>
    <row r="193" spans="1:6" s="110" customFormat="1" ht="12">
      <c r="A193" s="108"/>
      <c r="B193" s="108"/>
      <c r="C193" s="108"/>
      <c r="D193" s="108"/>
      <c r="E193" s="108"/>
      <c r="F193" s="109"/>
    </row>
    <row r="194" spans="1:6" s="110" customFormat="1" ht="12">
      <c r="A194" s="108"/>
      <c r="B194" s="108"/>
      <c r="C194" s="108"/>
      <c r="D194" s="108"/>
      <c r="E194" s="108"/>
      <c r="F194" s="109"/>
    </row>
    <row r="195" spans="1:6" s="110" customFormat="1" ht="12">
      <c r="A195" s="108"/>
      <c r="B195" s="108"/>
      <c r="C195" s="108"/>
      <c r="D195" s="108"/>
      <c r="E195" s="108"/>
      <c r="F195" s="109"/>
    </row>
    <row r="196" spans="1:6" s="110" customFormat="1" ht="12">
      <c r="A196" s="108"/>
      <c r="B196" s="108"/>
      <c r="C196" s="108"/>
      <c r="D196" s="108"/>
      <c r="E196" s="108"/>
      <c r="F196" s="109"/>
    </row>
    <row r="197" spans="1:6" s="110" customFormat="1" ht="12">
      <c r="A197" s="108"/>
      <c r="B197" s="108"/>
      <c r="C197" s="108"/>
      <c r="D197" s="108"/>
      <c r="E197" s="108"/>
      <c r="F197" s="109"/>
    </row>
    <row r="198" spans="1:6" s="110" customFormat="1" ht="12">
      <c r="A198" s="108"/>
      <c r="B198" s="108"/>
      <c r="C198" s="108"/>
      <c r="D198" s="108"/>
      <c r="E198" s="108"/>
      <c r="F198" s="109"/>
    </row>
    <row r="199" spans="1:6" s="110" customFormat="1" ht="12">
      <c r="A199" s="108"/>
      <c r="B199" s="108"/>
      <c r="C199" s="108"/>
      <c r="D199" s="108"/>
      <c r="E199" s="108"/>
      <c r="F199" s="109"/>
    </row>
    <row r="200" spans="1:6" s="110" customFormat="1" ht="12">
      <c r="A200" s="108"/>
      <c r="B200" s="108"/>
      <c r="C200" s="108"/>
      <c r="D200" s="108"/>
      <c r="E200" s="108"/>
      <c r="F200" s="109"/>
    </row>
    <row r="201" spans="1:6" s="110" customFormat="1" ht="12">
      <c r="A201" s="108"/>
      <c r="B201" s="108"/>
      <c r="C201" s="108"/>
      <c r="D201" s="108"/>
      <c r="E201" s="108"/>
      <c r="F201" s="109"/>
    </row>
    <row r="202" spans="1:6" s="110" customFormat="1" ht="12">
      <c r="A202" s="108"/>
      <c r="B202" s="108"/>
      <c r="C202" s="108"/>
      <c r="D202" s="108"/>
      <c r="E202" s="108"/>
      <c r="F202" s="109"/>
    </row>
    <row r="203" spans="1:6" s="110" customFormat="1" ht="12">
      <c r="A203" s="108"/>
      <c r="B203" s="108"/>
      <c r="C203" s="108"/>
      <c r="D203" s="108"/>
      <c r="E203" s="108"/>
      <c r="F203" s="109"/>
    </row>
    <row r="204" spans="1:6" s="110" customFormat="1" ht="12">
      <c r="A204" s="108"/>
      <c r="B204" s="108"/>
      <c r="C204" s="108"/>
      <c r="D204" s="108"/>
      <c r="E204" s="108"/>
      <c r="F204" s="109"/>
    </row>
    <row r="205" spans="1:6" s="110" customFormat="1" ht="12">
      <c r="A205" s="108"/>
      <c r="B205" s="108"/>
      <c r="C205" s="108"/>
      <c r="D205" s="108"/>
      <c r="E205" s="108"/>
      <c r="F205" s="109"/>
    </row>
    <row r="206" spans="1:6" s="110" customFormat="1" ht="12">
      <c r="A206" s="108"/>
      <c r="B206" s="108"/>
      <c r="C206" s="108"/>
      <c r="D206" s="108"/>
      <c r="E206" s="108"/>
      <c r="F206" s="109"/>
    </row>
    <row r="207" spans="1:6" s="110" customFormat="1" ht="12">
      <c r="A207" s="108"/>
      <c r="B207" s="108"/>
      <c r="C207" s="108"/>
      <c r="D207" s="108"/>
      <c r="E207" s="108"/>
      <c r="F207" s="109"/>
    </row>
    <row r="208" spans="1:6" s="110" customFormat="1" ht="12">
      <c r="A208" s="108"/>
      <c r="B208" s="108"/>
      <c r="C208" s="108"/>
      <c r="D208" s="108"/>
      <c r="E208" s="108"/>
      <c r="F208" s="109"/>
    </row>
    <row r="209" spans="1:6" s="110" customFormat="1" ht="12">
      <c r="A209" s="108"/>
      <c r="B209" s="108"/>
      <c r="C209" s="108"/>
      <c r="D209" s="108"/>
      <c r="E209" s="108"/>
      <c r="F209" s="109"/>
    </row>
    <row r="210" spans="1:6" s="110" customFormat="1" ht="12">
      <c r="A210" s="108"/>
      <c r="B210" s="108"/>
      <c r="C210" s="108"/>
      <c r="D210" s="108"/>
      <c r="E210" s="108"/>
      <c r="F210" s="109"/>
    </row>
    <row r="211" spans="1:6" s="110" customFormat="1" ht="12">
      <c r="A211" s="108"/>
      <c r="B211" s="108"/>
      <c r="C211" s="108"/>
      <c r="D211" s="108"/>
      <c r="E211" s="108"/>
      <c r="F211" s="109"/>
    </row>
    <row r="212" spans="1:6" s="110" customFormat="1" ht="12">
      <c r="A212" s="108"/>
      <c r="B212" s="108"/>
      <c r="C212" s="108"/>
      <c r="D212" s="108"/>
      <c r="E212" s="108"/>
      <c r="F212" s="109"/>
    </row>
    <row r="213" spans="1:6" s="110" customFormat="1" ht="12">
      <c r="A213" s="108"/>
      <c r="B213" s="108"/>
      <c r="C213" s="108"/>
      <c r="D213" s="108"/>
      <c r="E213" s="108"/>
      <c r="F213" s="109"/>
    </row>
    <row r="214" spans="1:6" s="110" customFormat="1" ht="12">
      <c r="A214" s="108"/>
      <c r="B214" s="108"/>
      <c r="C214" s="108"/>
      <c r="D214" s="108"/>
      <c r="E214" s="108"/>
      <c r="F214" s="109"/>
    </row>
    <row r="215" spans="1:6" s="110" customFormat="1" ht="12">
      <c r="A215" s="108"/>
      <c r="B215" s="108"/>
      <c r="C215" s="108"/>
      <c r="D215" s="108"/>
      <c r="E215" s="108"/>
      <c r="F215" s="109"/>
    </row>
    <row r="216" spans="1:6" s="110" customFormat="1" ht="12">
      <c r="A216" s="108"/>
      <c r="B216" s="108"/>
      <c r="C216" s="108"/>
      <c r="D216" s="108"/>
      <c r="E216" s="108"/>
      <c r="F216" s="109"/>
    </row>
    <row r="217" spans="1:6" s="110" customFormat="1" ht="12">
      <c r="A217" s="108"/>
      <c r="B217" s="108"/>
      <c r="C217" s="108"/>
      <c r="D217" s="108"/>
      <c r="E217" s="108"/>
      <c r="F217" s="109"/>
    </row>
    <row r="218" spans="1:6" s="110" customFormat="1" ht="12">
      <c r="A218" s="108"/>
      <c r="B218" s="108"/>
      <c r="C218" s="108"/>
      <c r="D218" s="108"/>
      <c r="E218" s="108"/>
      <c r="F218" s="109"/>
    </row>
    <row r="219" spans="1:6" s="110" customFormat="1" ht="12">
      <c r="A219" s="108"/>
      <c r="B219" s="108"/>
      <c r="C219" s="108"/>
      <c r="D219" s="108"/>
      <c r="E219" s="108"/>
      <c r="F219" s="109"/>
    </row>
    <row r="220" spans="1:6" s="110" customFormat="1" ht="12">
      <c r="A220" s="108"/>
      <c r="B220" s="108"/>
      <c r="C220" s="108"/>
      <c r="D220" s="108"/>
      <c r="E220" s="108"/>
      <c r="F220" s="109"/>
    </row>
    <row r="221" spans="1:6" s="110" customFormat="1" ht="12">
      <c r="A221" s="108"/>
      <c r="B221" s="108"/>
      <c r="C221" s="108"/>
      <c r="D221" s="108"/>
      <c r="E221" s="108"/>
      <c r="F221" s="109"/>
    </row>
    <row r="222" spans="1:6" s="110" customFormat="1" ht="12">
      <c r="A222" s="108"/>
      <c r="B222" s="108"/>
      <c r="C222" s="108"/>
      <c r="D222" s="108"/>
      <c r="E222" s="108"/>
      <c r="F222" s="109"/>
    </row>
    <row r="223" spans="1:6" s="110" customFormat="1" ht="12">
      <c r="A223" s="108"/>
      <c r="B223" s="108"/>
      <c r="C223" s="108"/>
      <c r="D223" s="108"/>
      <c r="E223" s="108"/>
      <c r="F223" s="109"/>
    </row>
    <row r="224" spans="1:6" s="110" customFormat="1" ht="12">
      <c r="A224" s="108"/>
      <c r="B224" s="108"/>
      <c r="C224" s="108"/>
      <c r="D224" s="108"/>
      <c r="E224" s="108"/>
      <c r="F224" s="109"/>
    </row>
    <row r="225" spans="1:6" s="110" customFormat="1" ht="12">
      <c r="A225" s="108"/>
      <c r="B225" s="108"/>
      <c r="C225" s="108"/>
      <c r="D225" s="108"/>
      <c r="E225" s="108"/>
      <c r="F225" s="109"/>
    </row>
    <row r="226" spans="1:6" s="110" customFormat="1" ht="12">
      <c r="A226" s="108"/>
      <c r="B226" s="108"/>
      <c r="C226" s="108"/>
      <c r="D226" s="108"/>
      <c r="E226" s="108"/>
      <c r="F226" s="109"/>
    </row>
    <row r="227" spans="1:6" s="110" customFormat="1" ht="12">
      <c r="A227" s="108"/>
      <c r="B227" s="108"/>
      <c r="C227" s="108"/>
      <c r="D227" s="108"/>
      <c r="E227" s="108"/>
      <c r="F227" s="109"/>
    </row>
    <row r="228" spans="1:6" s="110" customFormat="1" ht="12">
      <c r="A228" s="108"/>
      <c r="B228" s="108"/>
      <c r="C228" s="108"/>
      <c r="D228" s="108"/>
      <c r="E228" s="108"/>
      <c r="F228" s="109"/>
    </row>
    <row r="229" spans="1:6" s="110" customFormat="1" ht="12">
      <c r="A229" s="108"/>
      <c r="B229" s="108"/>
      <c r="C229" s="108"/>
      <c r="D229" s="108"/>
      <c r="E229" s="108"/>
      <c r="F229" s="109"/>
    </row>
    <row r="230" spans="1:6" s="110" customFormat="1" ht="12">
      <c r="A230" s="108"/>
      <c r="B230" s="108"/>
      <c r="C230" s="108"/>
      <c r="D230" s="108"/>
      <c r="E230" s="108"/>
      <c r="F230" s="109"/>
    </row>
    <row r="231" spans="1:6" s="110" customFormat="1" ht="12">
      <c r="A231" s="108"/>
      <c r="B231" s="108"/>
      <c r="C231" s="108"/>
      <c r="D231" s="108"/>
      <c r="E231" s="108"/>
      <c r="F231" s="109"/>
    </row>
    <row r="232" spans="1:6" s="110" customFormat="1" ht="12">
      <c r="A232" s="108"/>
      <c r="B232" s="108"/>
      <c r="C232" s="108"/>
      <c r="D232" s="108"/>
      <c r="E232" s="108"/>
      <c r="F232" s="109"/>
    </row>
    <row r="233" spans="1:6" s="110" customFormat="1" ht="12">
      <c r="A233" s="108"/>
      <c r="B233" s="108"/>
      <c r="C233" s="108"/>
      <c r="D233" s="108"/>
      <c r="E233" s="108"/>
      <c r="F233" s="109"/>
    </row>
    <row r="234" spans="1:6" s="110" customFormat="1" ht="12">
      <c r="A234" s="108"/>
      <c r="B234" s="108"/>
      <c r="C234" s="108"/>
      <c r="D234" s="108"/>
      <c r="E234" s="108"/>
      <c r="F234" s="109"/>
    </row>
    <row r="235" spans="1:6" s="110" customFormat="1" ht="12">
      <c r="A235" s="108"/>
      <c r="B235" s="108"/>
      <c r="C235" s="108"/>
      <c r="D235" s="108"/>
      <c r="E235" s="108"/>
      <c r="F235" s="109"/>
    </row>
    <row r="236" spans="1:6" s="110" customFormat="1" ht="12">
      <c r="A236" s="108"/>
      <c r="B236" s="108"/>
      <c r="C236" s="108"/>
      <c r="D236" s="108"/>
      <c r="E236" s="108"/>
      <c r="F236" s="109"/>
    </row>
    <row r="237" spans="1:6" s="110" customFormat="1" ht="12">
      <c r="A237" s="108"/>
      <c r="B237" s="108"/>
      <c r="C237" s="108"/>
      <c r="D237" s="108"/>
      <c r="E237" s="108"/>
      <c r="F237" s="109"/>
    </row>
    <row r="238" spans="1:6" s="110" customFormat="1" ht="12">
      <c r="A238" s="108"/>
      <c r="B238" s="108"/>
      <c r="C238" s="108"/>
      <c r="D238" s="108"/>
      <c r="E238" s="108"/>
      <c r="F238" s="109"/>
    </row>
    <row r="239" spans="1:6" s="110" customFormat="1" ht="12">
      <c r="A239" s="108"/>
      <c r="B239" s="108"/>
      <c r="C239" s="108"/>
      <c r="D239" s="108"/>
      <c r="E239" s="108"/>
      <c r="F239" s="109"/>
    </row>
    <row r="240" spans="1:6" s="110" customFormat="1" ht="12">
      <c r="A240" s="108"/>
      <c r="B240" s="108"/>
      <c r="C240" s="108"/>
      <c r="D240" s="108"/>
      <c r="E240" s="108"/>
      <c r="F240" s="109"/>
    </row>
    <row r="241" spans="1:6" s="110" customFormat="1" ht="12">
      <c r="A241" s="108"/>
      <c r="B241" s="108"/>
      <c r="C241" s="108"/>
      <c r="D241" s="108"/>
      <c r="E241" s="108"/>
      <c r="F241" s="109"/>
    </row>
    <row r="242" spans="1:6" s="110" customFormat="1" ht="12">
      <c r="A242" s="108"/>
      <c r="B242" s="108"/>
      <c r="C242" s="108"/>
      <c r="D242" s="108"/>
      <c r="E242" s="108"/>
      <c r="F242" s="109"/>
    </row>
    <row r="243" spans="1:6" s="110" customFormat="1" ht="12">
      <c r="A243" s="108"/>
      <c r="B243" s="108"/>
      <c r="C243" s="108"/>
      <c r="D243" s="108"/>
      <c r="E243" s="108"/>
      <c r="F243" s="109"/>
    </row>
    <row r="244" spans="1:6" s="110" customFormat="1" ht="12">
      <c r="A244" s="108"/>
      <c r="B244" s="108"/>
      <c r="C244" s="108"/>
      <c r="D244" s="108"/>
      <c r="E244" s="108"/>
      <c r="F244" s="109"/>
    </row>
    <row r="245" spans="1:6" s="110" customFormat="1" ht="12">
      <c r="A245" s="108"/>
      <c r="B245" s="108"/>
      <c r="C245" s="108"/>
      <c r="D245" s="108"/>
      <c r="E245" s="108"/>
      <c r="F245" s="109"/>
    </row>
    <row r="246" spans="1:6" s="110" customFormat="1" ht="12">
      <c r="A246" s="108"/>
      <c r="B246" s="108"/>
      <c r="C246" s="108"/>
      <c r="D246" s="108"/>
      <c r="E246" s="108"/>
      <c r="F246" s="109"/>
    </row>
    <row r="247" spans="1:6" s="110" customFormat="1" ht="12">
      <c r="A247" s="108"/>
      <c r="B247" s="108"/>
      <c r="C247" s="108"/>
      <c r="D247" s="108"/>
      <c r="E247" s="108"/>
      <c r="F247" s="109"/>
    </row>
    <row r="248" spans="1:6" s="110" customFormat="1" ht="12">
      <c r="A248" s="108"/>
      <c r="B248" s="108"/>
      <c r="C248" s="108"/>
      <c r="D248" s="108"/>
      <c r="E248" s="108"/>
      <c r="F248" s="109"/>
    </row>
    <row r="249" spans="1:6" s="110" customFormat="1" ht="12">
      <c r="A249" s="108"/>
      <c r="B249" s="108"/>
      <c r="C249" s="108"/>
      <c r="D249" s="108"/>
      <c r="E249" s="108"/>
      <c r="F249" s="109"/>
    </row>
    <row r="250" spans="1:6" s="110" customFormat="1" ht="12">
      <c r="A250" s="108"/>
      <c r="B250" s="108"/>
      <c r="C250" s="108"/>
      <c r="D250" s="108"/>
      <c r="E250" s="108"/>
      <c r="F250" s="109"/>
    </row>
    <row r="251" spans="1:6" s="110" customFormat="1" ht="12">
      <c r="A251" s="108"/>
      <c r="B251" s="108"/>
      <c r="C251" s="108"/>
      <c r="D251" s="108"/>
      <c r="E251" s="108"/>
      <c r="F251" s="109"/>
    </row>
    <row r="252" spans="1:6" s="110" customFormat="1" ht="12">
      <c r="A252" s="108"/>
      <c r="B252" s="108"/>
      <c r="C252" s="108"/>
      <c r="D252" s="108"/>
      <c r="E252" s="108"/>
      <c r="F252" s="109"/>
    </row>
    <row r="253" spans="1:6" s="110" customFormat="1" ht="12">
      <c r="A253" s="108"/>
      <c r="B253" s="108"/>
      <c r="C253" s="108"/>
      <c r="D253" s="108"/>
      <c r="E253" s="108"/>
      <c r="F253" s="109"/>
    </row>
    <row r="254" spans="1:6" s="110" customFormat="1" ht="12">
      <c r="A254" s="108"/>
      <c r="B254" s="108"/>
      <c r="C254" s="108"/>
      <c r="D254" s="108"/>
      <c r="E254" s="108"/>
      <c r="F254" s="109"/>
    </row>
    <row r="255" spans="1:6" s="110" customFormat="1" ht="12">
      <c r="A255" s="108"/>
      <c r="B255" s="108"/>
      <c r="C255" s="108"/>
      <c r="D255" s="108"/>
      <c r="E255" s="108"/>
      <c r="F255" s="109"/>
    </row>
    <row r="256" spans="1:6" s="110" customFormat="1" ht="12">
      <c r="A256" s="108"/>
      <c r="B256" s="108"/>
      <c r="C256" s="108"/>
      <c r="D256" s="108"/>
      <c r="E256" s="108"/>
      <c r="F256" s="109"/>
    </row>
    <row r="257" spans="1:6" s="110" customFormat="1" ht="12">
      <c r="A257" s="108"/>
      <c r="B257" s="108"/>
      <c r="C257" s="108"/>
      <c r="D257" s="108"/>
      <c r="E257" s="108"/>
      <c r="F257" s="109"/>
    </row>
    <row r="258" spans="1:6" s="110" customFormat="1" ht="12">
      <c r="A258" s="108"/>
      <c r="B258" s="108"/>
      <c r="C258" s="108"/>
      <c r="D258" s="108"/>
      <c r="E258" s="108"/>
      <c r="F258" s="109"/>
    </row>
    <row r="259" spans="1:6" s="110" customFormat="1" ht="12">
      <c r="A259" s="108"/>
      <c r="B259" s="108"/>
      <c r="C259" s="108"/>
      <c r="D259" s="108"/>
      <c r="E259" s="108"/>
      <c r="F259" s="109"/>
    </row>
    <row r="260" spans="1:6" s="110" customFormat="1" ht="12">
      <c r="A260" s="108"/>
      <c r="B260" s="108"/>
      <c r="C260" s="108"/>
      <c r="D260" s="108"/>
      <c r="E260" s="108"/>
      <c r="F260" s="109"/>
    </row>
    <row r="261" spans="1:6" s="110" customFormat="1" ht="12">
      <c r="A261" s="108"/>
      <c r="B261" s="108"/>
      <c r="C261" s="108"/>
      <c r="D261" s="108"/>
      <c r="E261" s="108"/>
      <c r="F261" s="109"/>
    </row>
    <row r="262" spans="1:6" s="110" customFormat="1" ht="12">
      <c r="A262" s="108"/>
      <c r="B262" s="108"/>
      <c r="C262" s="108"/>
      <c r="D262" s="108"/>
      <c r="E262" s="108"/>
      <c r="F262" s="109"/>
    </row>
    <row r="263" spans="1:6" s="110" customFormat="1" ht="12">
      <c r="A263" s="108"/>
      <c r="B263" s="108"/>
      <c r="C263" s="108"/>
      <c r="D263" s="108"/>
      <c r="E263" s="108"/>
      <c r="F263" s="109"/>
    </row>
    <row r="264" spans="1:6" s="110" customFormat="1" ht="12">
      <c r="A264" s="108"/>
      <c r="B264" s="108"/>
      <c r="C264" s="108"/>
      <c r="D264" s="108"/>
      <c r="E264" s="108"/>
      <c r="F264" s="109"/>
    </row>
    <row r="265" spans="1:6" s="110" customFormat="1" ht="12">
      <c r="A265" s="108"/>
      <c r="B265" s="108"/>
      <c r="C265" s="108"/>
      <c r="D265" s="108"/>
      <c r="E265" s="108"/>
      <c r="F265" s="109"/>
    </row>
    <row r="266" spans="1:6" s="110" customFormat="1" ht="12">
      <c r="A266" s="108"/>
      <c r="B266" s="108"/>
      <c r="C266" s="108"/>
      <c r="D266" s="108"/>
      <c r="E266" s="108"/>
      <c r="F266" s="109"/>
    </row>
    <row r="267" spans="1:6" s="110" customFormat="1" ht="12">
      <c r="A267" s="108"/>
      <c r="B267" s="108"/>
      <c r="C267" s="108"/>
      <c r="D267" s="108"/>
      <c r="E267" s="108"/>
      <c r="F267" s="109"/>
    </row>
    <row r="268" spans="1:6" s="110" customFormat="1" ht="12">
      <c r="A268" s="108"/>
      <c r="B268" s="108"/>
      <c r="C268" s="108"/>
      <c r="D268" s="108"/>
      <c r="E268" s="108"/>
      <c r="F268" s="109"/>
    </row>
    <row r="269" spans="1:6" s="110" customFormat="1" ht="12">
      <c r="A269" s="108"/>
      <c r="B269" s="108"/>
      <c r="C269" s="108"/>
      <c r="D269" s="108"/>
      <c r="E269" s="108"/>
      <c r="F269" s="109"/>
    </row>
    <row r="270" spans="1:6" s="110" customFormat="1" ht="12">
      <c r="A270" s="108"/>
      <c r="B270" s="108"/>
      <c r="C270" s="108"/>
      <c r="D270" s="108"/>
      <c r="E270" s="108"/>
      <c r="F270" s="109"/>
    </row>
    <row r="271" spans="1:6" s="110" customFormat="1" ht="12">
      <c r="A271" s="108"/>
      <c r="B271" s="108"/>
      <c r="C271" s="108"/>
      <c r="D271" s="108"/>
      <c r="E271" s="108"/>
      <c r="F271" s="109"/>
    </row>
    <row r="272" spans="1:6" s="110" customFormat="1" ht="12">
      <c r="A272" s="108"/>
      <c r="B272" s="108"/>
      <c r="C272" s="108"/>
      <c r="D272" s="108"/>
      <c r="E272" s="108"/>
      <c r="F272" s="109"/>
    </row>
    <row r="273" spans="1:6" s="110" customFormat="1" ht="12">
      <c r="A273" s="108"/>
      <c r="B273" s="108"/>
      <c r="C273" s="108"/>
      <c r="D273" s="108"/>
      <c r="E273" s="108"/>
      <c r="F273" s="109"/>
    </row>
    <row r="274" spans="1:6" s="110" customFormat="1" ht="12">
      <c r="A274" s="108"/>
      <c r="B274" s="108"/>
      <c r="C274" s="108"/>
      <c r="D274" s="108"/>
      <c r="E274" s="108"/>
      <c r="F274" s="109"/>
    </row>
    <row r="275" spans="1:6" s="110" customFormat="1" ht="12">
      <c r="A275" s="108"/>
      <c r="B275" s="108"/>
      <c r="C275" s="108"/>
      <c r="D275" s="108"/>
      <c r="E275" s="108"/>
      <c r="F275" s="109"/>
    </row>
    <row r="276" spans="1:6" s="110" customFormat="1" ht="12">
      <c r="A276" s="108"/>
      <c r="B276" s="108"/>
      <c r="C276" s="108"/>
      <c r="D276" s="108"/>
      <c r="E276" s="108"/>
      <c r="F276" s="109"/>
    </row>
  </sheetData>
  <sheetProtection/>
  <mergeCells count="9">
    <mergeCell ref="G4:G5"/>
    <mergeCell ref="A1:B1"/>
    <mergeCell ref="A2:B2"/>
    <mergeCell ref="F4:F5"/>
    <mergeCell ref="D4:D5"/>
    <mergeCell ref="E4:E5"/>
    <mergeCell ref="A4:A5"/>
    <mergeCell ref="B4:B5"/>
    <mergeCell ref="C4:C5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75" r:id="rId1"/>
  <headerFooter alignWithMargins="0">
    <oddFooter>&amp;L&amp;"Arial,Kurzíva"SHB, akciová společnost&amp;R&amp;"Arial,Kurzíva"&amp;P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HBH Projekt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AS-104</dc:creator>
  <cp:keywords/>
  <dc:description/>
  <cp:lastModifiedBy>Martina Krouparová</cp:lastModifiedBy>
  <cp:lastPrinted>2021-03-05T08:59:27Z</cp:lastPrinted>
  <dcterms:created xsi:type="dcterms:W3CDTF">2007-03-09T07:47:06Z</dcterms:created>
  <dcterms:modified xsi:type="dcterms:W3CDTF">2021-03-05T08:59:38Z</dcterms:modified>
  <cp:category/>
  <cp:version/>
  <cp:contentType/>
  <cp:contentStatus/>
</cp:coreProperties>
</file>