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2 - Regálový systém 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_FilterDatabase" localSheetId="1" hidden="1">'D.1.1.2 - Regálový systém '!$C$85:$K$123</definedName>
    <definedName name="_xlnm.Print_Area" localSheetId="1">'D.1.1.2 - Regálový systém '!$C$4:$J$41,'D.1.1.2 - Regálový systém '!$C$47:$J$65,'D.1.1.2 - Regálový systém '!$C$71:$K$123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'D.1.1.2 - Regálový systém '!$85:$85</definedName>
  </definedNames>
  <calcPr fullCalcOnLoad="1"/>
</workbook>
</file>

<file path=xl/sharedStrings.xml><?xml version="1.0" encoding="utf-8"?>
<sst xmlns="http://schemas.openxmlformats.org/spreadsheetml/2006/main" count="1073" uniqueCount="372">
  <si>
    <t>Export Komplet</t>
  </si>
  <si>
    <t>VZ</t>
  </si>
  <si>
    <t>2.0</t>
  </si>
  <si>
    <t>ZAMOK</t>
  </si>
  <si>
    <t>False</t>
  </si>
  <si>
    <t>{3814226f-0ad5-48a3-b778-fb9bcf9823a5}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</si>
  <si>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</si>
  <si>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</si>
  <si>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</si>
  <si>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</si>
  <si>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</si>
  <si>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</si>
  <si>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</si>
  <si>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</si>
  <si>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201861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</si>
  <si>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</si>
  <si>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</si>
  <si>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č.p 18 v Kašperských Horách</t>
  </si>
  <si>
    <t>KSO:</t>
  </si>
  <si>
    <t/>
  </si>
  <si>
    <t>CC-CZ:</t>
  </si>
  <si>
    <t>Místo:</t>
  </si>
  <si>
    <t>Kašperské Hory, Bohdana Týbla 18</t>
  </si>
  <si>
    <t>Datum:</t>
  </si>
  <si>
    <t>16. 10. 2018</t>
  </si>
  <si>
    <t>Zadavatel:</t>
  </si>
  <si>
    <t>IČ:</t>
  </si>
  <si>
    <t>Muzeum Šumavy Sušice</t>
  </si>
  <si>
    <t>DIČ:</t>
  </si>
  <si>
    <t>Uchazeč:</t>
  </si>
  <si>
    <t>Vyplň údaj</t>
  </si>
  <si>
    <t>Projektant:</t>
  </si>
  <si>
    <t>SUDOP Project Plzeň, a. 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</si>
  <si>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</si>
  <si>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</si>
  <si>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</si>
  <si>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</si>
  <si>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</si>
  <si>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</si>
  <si>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</si>
  <si>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</si>
  <si>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</si>
  <si>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</si>
  <si>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</si>
  <si>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</si>
  <si>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</si>
  <si>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</si>
  <si>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</si>
  <si>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</si>
  <si>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</si>
  <si>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</si>
  <si>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</si>
  <si>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</si>
  <si>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</si>
  <si>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</si>
  <si>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</si>
  <si>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</si>
  <si>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</si>
  <si>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</si>
  <si>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</si>
  <si>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</si>
  <si>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</si>
  <si>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</si>
  <si>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</si>
  <si>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</si>
  <si>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</si>
  <si>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</si>
  <si>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</si>
  <si>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</si>
  <si>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</si>
  <si>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</si>
  <si>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</si>
  <si>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</si>
  <si>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</si>
  <si>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</si>
  <si>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</si>
  <si>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</si>
  <si>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DOKUMENTACE STAVEBNÍCH OBJEKTŮ</t>
  </si>
  <si>
    <t>STA</t>
  </si>
  <si>
    <t>1</t>
  </si>
  <si>
    <t>{c7e92931-8cfb-432c-a8df-40688c2d7219}</t>
  </si>
  <si>
    <t>2</t>
  </si>
  <si>
    <t>/</t>
  </si>
  <si>
    <t>D.1.1.2</t>
  </si>
  <si>
    <t xml:space="preserve">Regálový systém </t>
  </si>
  <si>
    <t>Soupis</t>
  </si>
  <si>
    <t>{04ac2e37-2bd9-4169-b3fc-1461949594f4}</t>
  </si>
  <si>
    <t>KRYCÍ LIST SOUPISU PRACÍ</t>
  </si>
  <si>
    <t>Objekt:</t>
  </si>
  <si>
    <t>D1 - DOKUMENTACE STAVEBNÍCH OBJEKTŮ</t>
  </si>
  <si>
    <t>Soupis:</t>
  </si>
  <si>
    <t xml:space="preserve">D.1.1.2 - Regálový systém </t>
  </si>
  <si>
    <t>REKAPITULACE ČLENĚNÍ SOUPISU PRACÍ</t>
  </si>
  <si>
    <t>Kód dílu - Popis</t>
  </si>
  <si>
    <t>Cena celkem [CZK]</t>
  </si>
  <si>
    <t>-1</t>
  </si>
  <si>
    <t>O02 - Systémové regály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</si>
  <si>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</si>
  <si>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</si>
  <si>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</si>
  <si>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</si>
  <si>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</si>
  <si>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</si>
  <si>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</si>
  <si>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</si>
  <si>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</si>
  <si>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</si>
  <si>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</si>
  <si>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</si>
  <si>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</si>
  <si>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O02</t>
  </si>
  <si>
    <t>Systémové regály</t>
  </si>
  <si>
    <t>ROZPOCET</t>
  </si>
  <si>
    <t>M</t>
  </si>
  <si>
    <t>M1</t>
  </si>
  <si>
    <t>Systémový regál dl. 2630 mm + volant 250 mm 5x police</t>
  </si>
  <si>
    <t>kus</t>
  </si>
  <si>
    <t>vlastní položka</t>
  </si>
  <si>
    <t>8</t>
  </si>
  <si>
    <t>4</t>
  </si>
  <si>
    <t>-1710232904</t>
  </si>
  <si>
    <t>PP</t>
  </si>
  <si>
    <t>M2</t>
  </si>
  <si>
    <t>Systémový regál dl. 4286 mm + volant 250 mm 5x police</t>
  </si>
  <si>
    <t>-420035719</t>
  </si>
  <si>
    <t>3</t>
  </si>
  <si>
    <t>M3</t>
  </si>
  <si>
    <t>Systémový regál dl. 3080 mm + volant 250 mm 5x police</t>
  </si>
  <si>
    <t>-798255433</t>
  </si>
  <si>
    <t>M4</t>
  </si>
  <si>
    <t>-1381357314</t>
  </si>
  <si>
    <t>5</t>
  </si>
  <si>
    <t>M5</t>
  </si>
  <si>
    <t>Systémový regál dl. 3686 mm + volant 250 mm 5x police</t>
  </si>
  <si>
    <t>143430524</t>
  </si>
  <si>
    <t>6</t>
  </si>
  <si>
    <t>M6</t>
  </si>
  <si>
    <t>Systémový regál dl. 3386 mm + volant 250 mm 5x police</t>
  </si>
  <si>
    <t>-1565155204</t>
  </si>
  <si>
    <t>7</t>
  </si>
  <si>
    <t>M7</t>
  </si>
  <si>
    <t>Systémový regál dl. 4586 mm + volant 250 mm 5x police</t>
  </si>
  <si>
    <t>1993543617</t>
  </si>
  <si>
    <t>R1</t>
  </si>
  <si>
    <t>Systémový regál dl. 2180 mm 5x police</t>
  </si>
  <si>
    <t>1817886835</t>
  </si>
  <si>
    <t>9</t>
  </si>
  <si>
    <t>R2</t>
  </si>
  <si>
    <t>Systémový regál dl. 2630 mm 5x police</t>
  </si>
  <si>
    <t>-2035502057</t>
  </si>
  <si>
    <t>10</t>
  </si>
  <si>
    <t>R3</t>
  </si>
  <si>
    <t>Systémový regál dl. 3080 mm 5x police</t>
  </si>
  <si>
    <t>-1933207268</t>
  </si>
  <si>
    <t>11</t>
  </si>
  <si>
    <t>R4</t>
  </si>
  <si>
    <t>Systémový regál dl. 5192 mm 5x police</t>
  </si>
  <si>
    <t>1633224236</t>
  </si>
  <si>
    <t>12</t>
  </si>
  <si>
    <t>R5</t>
  </si>
  <si>
    <t>Systémový regál dl. 4286 mm 5x police</t>
  </si>
  <si>
    <t>350290150</t>
  </si>
  <si>
    <t>13</t>
  </si>
  <si>
    <t>R6</t>
  </si>
  <si>
    <t>Systémový regál dl. 3686 mm 5x police</t>
  </si>
  <si>
    <t>81674716</t>
  </si>
  <si>
    <t>14</t>
  </si>
  <si>
    <t>R7</t>
  </si>
  <si>
    <t>891425622</t>
  </si>
  <si>
    <t>R8</t>
  </si>
  <si>
    <t>Systémový regál dl. 3386 mm 5x police</t>
  </si>
  <si>
    <t>-1527431556</t>
  </si>
  <si>
    <t>16</t>
  </si>
  <si>
    <t>R9</t>
  </si>
  <si>
    <t>Systémový regál dl. 4586 mm 5x police</t>
  </si>
  <si>
    <t>-481734895</t>
  </si>
  <si>
    <t>17</t>
  </si>
  <si>
    <t>K</t>
  </si>
  <si>
    <t>Doprava</t>
  </si>
  <si>
    <t>-333519872</t>
  </si>
  <si>
    <t>Doprava regálů</t>
  </si>
  <si>
    <t>18</t>
  </si>
  <si>
    <t>HZS.02</t>
  </si>
  <si>
    <t>Montáž</t>
  </si>
  <si>
    <t>hzs</t>
  </si>
  <si>
    <t>-897209681</t>
  </si>
  <si>
    <t>Montáž regálů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</si>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</sst>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37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201861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Objekt č.p 18 v Kašperských Horách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Kašperské Hory, Bohdana Týbla 18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IF(AN8="","",AN8)</f>
        <v>16. 10. 2018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>Muzeum Šumavy Sušice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31</v>
      </c>
      <c r="AJ49" s="37"/>
      <c r="AK49" s="37"/>
      <c r="AL49" s="37"/>
      <c r="AM49" s="70" t="str">
        <f>IF(E17="","",E17)</f>
        <v>SUDOP Project Plzeň, a. s.</v>
      </c>
      <c r="AN49" s="61"/>
      <c r="AO49" s="61"/>
      <c r="AP49" s="61"/>
      <c r="AQ49" s="37"/>
      <c r="AR49" s="41"/>
      <c r="AS49" s="71" t="s">
        <v>52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29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34</v>
      </c>
      <c r="AJ50" s="37"/>
      <c r="AK50" s="37"/>
      <c r="AL50" s="37"/>
      <c r="AM50" s="70" t="str">
        <f>IF(E20="","",E20)</f>
        <v xml:space="preserve"> 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53</v>
      </c>
      <c r="D52" s="84"/>
      <c r="E52" s="84"/>
      <c r="F52" s="84"/>
      <c r="G52" s="84"/>
      <c r="H52" s="85"/>
      <c r="I52" s="86" t="s">
        <v>54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55</v>
      </c>
      <c r="AH52" s="84"/>
      <c r="AI52" s="84"/>
      <c r="AJ52" s="84"/>
      <c r="AK52" s="84"/>
      <c r="AL52" s="84"/>
      <c r="AM52" s="84"/>
      <c r="AN52" s="86" t="s">
        <v>56</v>
      </c>
      <c r="AO52" s="84"/>
      <c r="AP52" s="84"/>
      <c r="AQ52" s="88" t="s">
        <v>57</v>
      </c>
      <c r="AR52" s="41"/>
      <c r="AS52" s="89" t="s">
        <v>58</v>
      </c>
      <c r="AT52" s="90" t="s">
        <v>59</v>
      </c>
      <c r="AU52" s="90" t="s">
        <v>60</v>
      </c>
      <c r="AV52" s="90" t="s">
        <v>61</v>
      </c>
      <c r="AW52" s="90" t="s">
        <v>62</v>
      </c>
      <c r="AX52" s="90" t="s">
        <v>63</v>
      </c>
      <c r="AY52" s="90" t="s">
        <v>64</v>
      </c>
      <c r="AZ52" s="90" t="s">
        <v>65</v>
      </c>
      <c r="BA52" s="90" t="s">
        <v>66</v>
      </c>
      <c r="BB52" s="90" t="s">
        <v>67</v>
      </c>
      <c r="BC52" s="90" t="s">
        <v>68</v>
      </c>
      <c r="BD52" s="91" t="s">
        <v>69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70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71</v>
      </c>
      <c r="BT54" s="106" t="s">
        <v>72</v>
      </c>
      <c r="BU54" s="107" t="s">
        <v>73</v>
      </c>
      <c r="BV54" s="106" t="s">
        <v>74</v>
      </c>
      <c r="BW54" s="106" t="s">
        <v>5</v>
      </c>
      <c r="BX54" s="106" t="s">
        <v>75</v>
      </c>
      <c r="CL54" s="106" t="s">
        <v>19</v>
      </c>
    </row>
    <row r="55" spans="1:91" s="7" customFormat="1" ht="16.5" customHeight="1">
      <c r="A55" s="7"/>
      <c r="B55" s="108"/>
      <c r="C55" s="109"/>
      <c r="D55" s="110" t="s">
        <v>76</v>
      </c>
      <c r="E55" s="110"/>
      <c r="F55" s="110"/>
      <c r="G55" s="110"/>
      <c r="H55" s="110"/>
      <c r="I55" s="111"/>
      <c r="J55" s="110" t="s">
        <v>77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ROUND(AG56,2)</f>
        <v>0</v>
      </c>
      <c r="AH55" s="111"/>
      <c r="AI55" s="111"/>
      <c r="AJ55" s="111"/>
      <c r="AK55" s="111"/>
      <c r="AL55" s="111"/>
      <c r="AM55" s="111"/>
      <c r="AN55" s="113">
        <f>SUM(AG55,AT55)</f>
        <v>0</v>
      </c>
      <c r="AO55" s="111"/>
      <c r="AP55" s="111"/>
      <c r="AQ55" s="114" t="s">
        <v>78</v>
      </c>
      <c r="AR55" s="115"/>
      <c r="AS55" s="116">
        <f>ROUND(AS56,2)</f>
        <v>0</v>
      </c>
      <c r="AT55" s="117">
        <f>ROUND(SUM(AV55:AW55),2)</f>
        <v>0</v>
      </c>
      <c r="AU55" s="118">
        <f>ROUND(AU56,5)</f>
        <v>0</v>
      </c>
      <c r="AV55" s="117">
        <f>ROUND(AZ55*L29,2)</f>
        <v>0</v>
      </c>
      <c r="AW55" s="117">
        <f>ROUND(BA55*L30,2)</f>
        <v>0</v>
      </c>
      <c r="AX55" s="117">
        <f>ROUND(BB55*L29,2)</f>
        <v>0</v>
      </c>
      <c r="AY55" s="117">
        <f>ROUND(BC55*L30,2)</f>
        <v>0</v>
      </c>
      <c r="AZ55" s="117">
        <f>ROUND(AZ56,2)</f>
        <v>0</v>
      </c>
      <c r="BA55" s="117">
        <f>ROUND(BA56,2)</f>
        <v>0</v>
      </c>
      <c r="BB55" s="117">
        <f>ROUND(BB56,2)</f>
        <v>0</v>
      </c>
      <c r="BC55" s="117">
        <f>ROUND(BC56,2)</f>
        <v>0</v>
      </c>
      <c r="BD55" s="119">
        <f>ROUND(BD56,2)</f>
        <v>0</v>
      </c>
      <c r="BE55" s="7"/>
      <c r="BS55" s="120" t="s">
        <v>71</v>
      </c>
      <c r="BT55" s="120" t="s">
        <v>79</v>
      </c>
      <c r="BU55" s="120" t="s">
        <v>73</v>
      </c>
      <c r="BV55" s="120" t="s">
        <v>74</v>
      </c>
      <c r="BW55" s="120" t="s">
        <v>80</v>
      </c>
      <c r="BX55" s="120" t="s">
        <v>5</v>
      </c>
      <c r="CL55" s="120" t="s">
        <v>19</v>
      </c>
      <c r="CM55" s="120" t="s">
        <v>81</v>
      </c>
    </row>
    <row r="56" spans="1:90" s="4" customFormat="1" ht="16.5" customHeight="1">
      <c r="A56" s="121" t="s">
        <v>82</v>
      </c>
      <c r="B56" s="60"/>
      <c r="C56" s="122"/>
      <c r="D56" s="122"/>
      <c r="E56" s="123" t="s">
        <v>83</v>
      </c>
      <c r="F56" s="123"/>
      <c r="G56" s="123"/>
      <c r="H56" s="123"/>
      <c r="I56" s="123"/>
      <c r="J56" s="122"/>
      <c r="K56" s="123" t="s">
        <v>84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'D.1.1.2 - Regálový systém 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85</v>
      </c>
      <c r="AR56" s="62"/>
      <c r="AS56" s="126">
        <v>0</v>
      </c>
      <c r="AT56" s="127">
        <f>ROUND(SUM(AV56:AW56),2)</f>
        <v>0</v>
      </c>
      <c r="AU56" s="128">
        <f>'D.1.1.2 - Regálový systém '!P86</f>
        <v>0</v>
      </c>
      <c r="AV56" s="127">
        <f>'D.1.1.2 - Regálový systém '!J35</f>
        <v>0</v>
      </c>
      <c r="AW56" s="127">
        <f>'D.1.1.2 - Regálový systém '!J36</f>
        <v>0</v>
      </c>
      <c r="AX56" s="127">
        <f>'D.1.1.2 - Regálový systém '!J37</f>
        <v>0</v>
      </c>
      <c r="AY56" s="127">
        <f>'D.1.1.2 - Regálový systém '!J38</f>
        <v>0</v>
      </c>
      <c r="AZ56" s="127">
        <f>'D.1.1.2 - Regálový systém '!F35</f>
        <v>0</v>
      </c>
      <c r="BA56" s="127">
        <f>'D.1.1.2 - Regálový systém '!F36</f>
        <v>0</v>
      </c>
      <c r="BB56" s="127">
        <f>'D.1.1.2 - Regálový systém '!F37</f>
        <v>0</v>
      </c>
      <c r="BC56" s="127">
        <f>'D.1.1.2 - Regálový systém '!F38</f>
        <v>0</v>
      </c>
      <c r="BD56" s="129">
        <f>'D.1.1.2 - Regálový systém '!F39</f>
        <v>0</v>
      </c>
      <c r="BE56" s="4"/>
      <c r="BT56" s="130" t="s">
        <v>81</v>
      </c>
      <c r="BV56" s="130" t="s">
        <v>74</v>
      </c>
      <c r="BW56" s="130" t="s">
        <v>86</v>
      </c>
      <c r="BX56" s="130" t="s">
        <v>80</v>
      </c>
      <c r="CL56" s="130" t="s">
        <v>19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D.1.1.2 - Regálový systém 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7"/>
      <c r="AT3" s="14" t="s">
        <v>81</v>
      </c>
    </row>
    <row r="4" spans="2:46" s="1" customFormat="1" ht="24.95" customHeight="1">
      <c r="B4" s="17"/>
      <c r="D4" s="135" t="s">
        <v>87</v>
      </c>
      <c r="I4" s="131"/>
      <c r="L4" s="17"/>
      <c r="M4" s="136" t="s">
        <v>10</v>
      </c>
      <c r="AT4" s="14" t="s">
        <v>4</v>
      </c>
    </row>
    <row r="5" spans="2:12" s="1" customFormat="1" ht="6.95" customHeight="1">
      <c r="B5" s="17"/>
      <c r="I5" s="131"/>
      <c r="L5" s="17"/>
    </row>
    <row r="6" spans="2:12" s="1" customFormat="1" ht="12" customHeight="1">
      <c r="B6" s="17"/>
      <c r="D6" s="137" t="s">
        <v>16</v>
      </c>
      <c r="I6" s="131"/>
      <c r="L6" s="17"/>
    </row>
    <row r="7" spans="2:12" s="1" customFormat="1" ht="16.5" customHeight="1">
      <c r="B7" s="17"/>
      <c r="E7" s="138" t="str">
        <f>'Rekapitulace stavby'!K6</f>
        <v>Objekt č.p 18 v Kašperských Horách</v>
      </c>
      <c r="F7" s="137"/>
      <c r="G7" s="137"/>
      <c r="H7" s="137"/>
      <c r="I7" s="131"/>
      <c r="L7" s="17"/>
    </row>
    <row r="8" spans="2:12" s="1" customFormat="1" ht="12" customHeight="1">
      <c r="B8" s="17"/>
      <c r="D8" s="137" t="s">
        <v>88</v>
      </c>
      <c r="I8" s="131"/>
      <c r="L8" s="17"/>
    </row>
    <row r="9" spans="1:31" s="2" customFormat="1" ht="16.5" customHeight="1">
      <c r="A9" s="35"/>
      <c r="B9" s="41"/>
      <c r="C9" s="35"/>
      <c r="D9" s="35"/>
      <c r="E9" s="138" t="s">
        <v>89</v>
      </c>
      <c r="F9" s="35"/>
      <c r="G9" s="35"/>
      <c r="H9" s="35"/>
      <c r="I9" s="139"/>
      <c r="J9" s="35"/>
      <c r="K9" s="35"/>
      <c r="L9" s="14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7" t="s">
        <v>90</v>
      </c>
      <c r="E10" s="35"/>
      <c r="F10" s="35"/>
      <c r="G10" s="35"/>
      <c r="H10" s="35"/>
      <c r="I10" s="139"/>
      <c r="J10" s="35"/>
      <c r="K10" s="35"/>
      <c r="L10" s="14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1" t="s">
        <v>91</v>
      </c>
      <c r="F11" s="35"/>
      <c r="G11" s="35"/>
      <c r="H11" s="35"/>
      <c r="I11" s="139"/>
      <c r="J11" s="35"/>
      <c r="K11" s="35"/>
      <c r="L11" s="14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139"/>
      <c r="J12" s="35"/>
      <c r="K12" s="35"/>
      <c r="L12" s="14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37" t="s">
        <v>18</v>
      </c>
      <c r="E13" s="35"/>
      <c r="F13" s="130" t="s">
        <v>19</v>
      </c>
      <c r="G13" s="35"/>
      <c r="H13" s="35"/>
      <c r="I13" s="142" t="s">
        <v>20</v>
      </c>
      <c r="J13" s="130" t="s">
        <v>19</v>
      </c>
      <c r="K13" s="35"/>
      <c r="L13" s="14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21</v>
      </c>
      <c r="E14" s="35"/>
      <c r="F14" s="130" t="s">
        <v>22</v>
      </c>
      <c r="G14" s="35"/>
      <c r="H14" s="35"/>
      <c r="I14" s="142" t="s">
        <v>23</v>
      </c>
      <c r="J14" s="143" t="str">
        <f>'Rekapitulace stavby'!AN8</f>
        <v>16. 10. 2018</v>
      </c>
      <c r="K14" s="35"/>
      <c r="L14" s="14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139"/>
      <c r="J15" s="35"/>
      <c r="K15" s="35"/>
      <c r="L15" s="14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37" t="s">
        <v>25</v>
      </c>
      <c r="E16" s="35"/>
      <c r="F16" s="35"/>
      <c r="G16" s="35"/>
      <c r="H16" s="35"/>
      <c r="I16" s="142" t="s">
        <v>26</v>
      </c>
      <c r="J16" s="130" t="s">
        <v>19</v>
      </c>
      <c r="K16" s="35"/>
      <c r="L16" s="14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0" t="s">
        <v>27</v>
      </c>
      <c r="F17" s="35"/>
      <c r="G17" s="35"/>
      <c r="H17" s="35"/>
      <c r="I17" s="142" t="s">
        <v>28</v>
      </c>
      <c r="J17" s="130" t="s">
        <v>19</v>
      </c>
      <c r="K17" s="35"/>
      <c r="L17" s="14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139"/>
      <c r="J18" s="35"/>
      <c r="K18" s="35"/>
      <c r="L18" s="14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37" t="s">
        <v>29</v>
      </c>
      <c r="E19" s="35"/>
      <c r="F19" s="35"/>
      <c r="G19" s="35"/>
      <c r="H19" s="35"/>
      <c r="I19" s="142" t="s">
        <v>26</v>
      </c>
      <c r="J19" s="30" t="str">
        <f>'Rekapitulace stavby'!AN13</f>
        <v>Vyplň údaj</v>
      </c>
      <c r="K19" s="35"/>
      <c r="L19" s="14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0"/>
      <c r="G20" s="130"/>
      <c r="H20" s="130"/>
      <c r="I20" s="142" t="s">
        <v>28</v>
      </c>
      <c r="J20" s="30" t="str">
        <f>'Rekapitulace stavby'!AN14</f>
        <v>Vyplň údaj</v>
      </c>
      <c r="K20" s="35"/>
      <c r="L20" s="14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139"/>
      <c r="J21" s="35"/>
      <c r="K21" s="35"/>
      <c r="L21" s="14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37" t="s">
        <v>31</v>
      </c>
      <c r="E22" s="35"/>
      <c r="F22" s="35"/>
      <c r="G22" s="35"/>
      <c r="H22" s="35"/>
      <c r="I22" s="142" t="s">
        <v>26</v>
      </c>
      <c r="J22" s="130" t="s">
        <v>19</v>
      </c>
      <c r="K22" s="35"/>
      <c r="L22" s="14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0" t="s">
        <v>32</v>
      </c>
      <c r="F23" s="35"/>
      <c r="G23" s="35"/>
      <c r="H23" s="35"/>
      <c r="I23" s="142" t="s">
        <v>28</v>
      </c>
      <c r="J23" s="130" t="s">
        <v>19</v>
      </c>
      <c r="K23" s="35"/>
      <c r="L23" s="14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139"/>
      <c r="J24" s="35"/>
      <c r="K24" s="35"/>
      <c r="L24" s="14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37" t="s">
        <v>34</v>
      </c>
      <c r="E25" s="35"/>
      <c r="F25" s="35"/>
      <c r="G25" s="35"/>
      <c r="H25" s="35"/>
      <c r="I25" s="142" t="s">
        <v>26</v>
      </c>
      <c r="J25" s="130" t="str">
        <f>IF('Rekapitulace stavby'!AN19="","",'Rekapitulace stavby'!AN19)</f>
        <v/>
      </c>
      <c r="K25" s="35"/>
      <c r="L25" s="14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0" t="str">
        <f>IF('Rekapitulace stavby'!E20="","",'Rekapitulace stavby'!E20)</f>
        <v xml:space="preserve"> </v>
      </c>
      <c r="F26" s="35"/>
      <c r="G26" s="35"/>
      <c r="H26" s="35"/>
      <c r="I26" s="142" t="s">
        <v>28</v>
      </c>
      <c r="J26" s="130" t="str">
        <f>IF('Rekapitulace stavby'!AN20="","",'Rekapitulace stavby'!AN20)</f>
        <v/>
      </c>
      <c r="K26" s="35"/>
      <c r="L26" s="14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139"/>
      <c r="J27" s="35"/>
      <c r="K27" s="35"/>
      <c r="L27" s="14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37" t="s">
        <v>36</v>
      </c>
      <c r="E28" s="35"/>
      <c r="F28" s="35"/>
      <c r="G28" s="35"/>
      <c r="H28" s="35"/>
      <c r="I28" s="139"/>
      <c r="J28" s="35"/>
      <c r="K28" s="35"/>
      <c r="L28" s="14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44"/>
      <c r="B29" s="145"/>
      <c r="C29" s="144"/>
      <c r="D29" s="144"/>
      <c r="E29" s="146" t="s">
        <v>37</v>
      </c>
      <c r="F29" s="146"/>
      <c r="G29" s="146"/>
      <c r="H29" s="146"/>
      <c r="I29" s="147"/>
      <c r="J29" s="144"/>
      <c r="K29" s="144"/>
      <c r="L29" s="148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139"/>
      <c r="J30" s="35"/>
      <c r="K30" s="35"/>
      <c r="L30" s="14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9"/>
      <c r="E31" s="149"/>
      <c r="F31" s="149"/>
      <c r="G31" s="149"/>
      <c r="H31" s="149"/>
      <c r="I31" s="150"/>
      <c r="J31" s="149"/>
      <c r="K31" s="149"/>
      <c r="L31" s="14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1" t="s">
        <v>38</v>
      </c>
      <c r="E32" s="35"/>
      <c r="F32" s="35"/>
      <c r="G32" s="35"/>
      <c r="H32" s="35"/>
      <c r="I32" s="139"/>
      <c r="J32" s="152">
        <f>ROUND(J86,2)</f>
        <v>0</v>
      </c>
      <c r="K32" s="35"/>
      <c r="L32" s="14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9"/>
      <c r="E33" s="149"/>
      <c r="F33" s="149"/>
      <c r="G33" s="149"/>
      <c r="H33" s="149"/>
      <c r="I33" s="150"/>
      <c r="J33" s="149"/>
      <c r="K33" s="149"/>
      <c r="L33" s="14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3" t="s">
        <v>40</v>
      </c>
      <c r="G34" s="35"/>
      <c r="H34" s="35"/>
      <c r="I34" s="154" t="s">
        <v>39</v>
      </c>
      <c r="J34" s="153" t="s">
        <v>41</v>
      </c>
      <c r="K34" s="35"/>
      <c r="L34" s="14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5" t="s">
        <v>42</v>
      </c>
      <c r="E35" s="137" t="s">
        <v>43</v>
      </c>
      <c r="F35" s="156">
        <f>ROUND((SUM(BE86:BE123)),2)</f>
        <v>0</v>
      </c>
      <c r="G35" s="35"/>
      <c r="H35" s="35"/>
      <c r="I35" s="157">
        <v>0.21</v>
      </c>
      <c r="J35" s="156">
        <f>ROUND(((SUM(BE86:BE123))*I35),2)</f>
        <v>0</v>
      </c>
      <c r="K35" s="35"/>
      <c r="L35" s="14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7" t="s">
        <v>44</v>
      </c>
      <c r="F36" s="156">
        <f>ROUND((SUM(BF86:BF123)),2)</f>
        <v>0</v>
      </c>
      <c r="G36" s="35"/>
      <c r="H36" s="35"/>
      <c r="I36" s="157">
        <v>0.15</v>
      </c>
      <c r="J36" s="156">
        <f>ROUND(((SUM(BF86:BF123))*I36),2)</f>
        <v>0</v>
      </c>
      <c r="K36" s="35"/>
      <c r="L36" s="14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6">
        <f>ROUND((SUM(BG86:BG123)),2)</f>
        <v>0</v>
      </c>
      <c r="G37" s="35"/>
      <c r="H37" s="35"/>
      <c r="I37" s="157">
        <v>0.21</v>
      </c>
      <c r="J37" s="156">
        <f>0</f>
        <v>0</v>
      </c>
      <c r="K37" s="35"/>
      <c r="L37" s="14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7" t="s">
        <v>46</v>
      </c>
      <c r="F38" s="156">
        <f>ROUND((SUM(BH86:BH123)),2)</f>
        <v>0</v>
      </c>
      <c r="G38" s="35"/>
      <c r="H38" s="35"/>
      <c r="I38" s="157">
        <v>0.15</v>
      </c>
      <c r="J38" s="156">
        <f>0</f>
        <v>0</v>
      </c>
      <c r="K38" s="35"/>
      <c r="L38" s="14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7" t="s">
        <v>47</v>
      </c>
      <c r="F39" s="156">
        <f>ROUND((SUM(BI86:BI123)),2)</f>
        <v>0</v>
      </c>
      <c r="G39" s="35"/>
      <c r="H39" s="35"/>
      <c r="I39" s="157">
        <v>0</v>
      </c>
      <c r="J39" s="156">
        <f>0</f>
        <v>0</v>
      </c>
      <c r="K39" s="35"/>
      <c r="L39" s="14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139"/>
      <c r="J40" s="35"/>
      <c r="K40" s="35"/>
      <c r="L40" s="14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3"/>
      <c r="J41" s="164">
        <f>SUM(J32:J39)</f>
        <v>0</v>
      </c>
      <c r="K41" s="165"/>
      <c r="L41" s="14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14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14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0" t="s">
        <v>92</v>
      </c>
      <c r="D47" s="37"/>
      <c r="E47" s="37"/>
      <c r="F47" s="37"/>
      <c r="G47" s="37"/>
      <c r="H47" s="37"/>
      <c r="I47" s="139"/>
      <c r="J47" s="37"/>
      <c r="K47" s="37"/>
      <c r="L47" s="14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39"/>
      <c r="J48" s="37"/>
      <c r="K48" s="37"/>
      <c r="L48" s="14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39"/>
      <c r="J49" s="37"/>
      <c r="K49" s="37"/>
      <c r="L49" s="14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172" t="str">
        <f>E7</f>
        <v>Objekt č.p 18 v Kašperských Horách</v>
      </c>
      <c r="F50" s="29"/>
      <c r="G50" s="29"/>
      <c r="H50" s="29"/>
      <c r="I50" s="139"/>
      <c r="J50" s="37"/>
      <c r="K50" s="37"/>
      <c r="L50" s="14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18"/>
      <c r="C51" s="29" t="s">
        <v>88</v>
      </c>
      <c r="D51" s="19"/>
      <c r="E51" s="19"/>
      <c r="F51" s="19"/>
      <c r="G51" s="19"/>
      <c r="H51" s="19"/>
      <c r="I51" s="131"/>
      <c r="J51" s="19"/>
      <c r="K51" s="19"/>
      <c r="L51" s="17"/>
    </row>
    <row r="52" spans="1:31" s="2" customFormat="1" ht="16.5" customHeight="1">
      <c r="A52" s="35"/>
      <c r="B52" s="36"/>
      <c r="C52" s="37"/>
      <c r="D52" s="37"/>
      <c r="E52" s="172" t="s">
        <v>89</v>
      </c>
      <c r="F52" s="37"/>
      <c r="G52" s="37"/>
      <c r="H52" s="37"/>
      <c r="I52" s="139"/>
      <c r="J52" s="37"/>
      <c r="K52" s="37"/>
      <c r="L52" s="14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90</v>
      </c>
      <c r="D53" s="37"/>
      <c r="E53" s="37"/>
      <c r="F53" s="37"/>
      <c r="G53" s="37"/>
      <c r="H53" s="37"/>
      <c r="I53" s="139"/>
      <c r="J53" s="37"/>
      <c r="K53" s="37"/>
      <c r="L53" s="14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66" t="str">
        <f>E11</f>
        <v xml:space="preserve">D.1.1.2 - Regálový systém </v>
      </c>
      <c r="F54" s="37"/>
      <c r="G54" s="37"/>
      <c r="H54" s="37"/>
      <c r="I54" s="139"/>
      <c r="J54" s="37"/>
      <c r="K54" s="37"/>
      <c r="L54" s="14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39"/>
      <c r="J55" s="37"/>
      <c r="K55" s="37"/>
      <c r="L55" s="14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21</v>
      </c>
      <c r="D56" s="37"/>
      <c r="E56" s="37"/>
      <c r="F56" s="24" t="str">
        <f>F14</f>
        <v>Kašperské Hory, Bohdana Týbla 18</v>
      </c>
      <c r="G56" s="37"/>
      <c r="H56" s="37"/>
      <c r="I56" s="142" t="s">
        <v>23</v>
      </c>
      <c r="J56" s="69" t="str">
        <f>IF(J14="","",J14)</f>
        <v>16. 10. 2018</v>
      </c>
      <c r="K56" s="37"/>
      <c r="L56" s="14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39"/>
      <c r="J57" s="37"/>
      <c r="K57" s="37"/>
      <c r="L57" s="14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65" customHeight="1">
      <c r="A58" s="35"/>
      <c r="B58" s="36"/>
      <c r="C58" s="29" t="s">
        <v>25</v>
      </c>
      <c r="D58" s="37"/>
      <c r="E58" s="37"/>
      <c r="F58" s="24" t="str">
        <f>E17</f>
        <v>Muzeum Šumavy Sušice</v>
      </c>
      <c r="G58" s="37"/>
      <c r="H58" s="37"/>
      <c r="I58" s="142" t="s">
        <v>31</v>
      </c>
      <c r="J58" s="33" t="str">
        <f>E23</f>
        <v>SUDOP Project Plzeň, a. s.</v>
      </c>
      <c r="K58" s="37"/>
      <c r="L58" s="14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15" customHeight="1">
      <c r="A59" s="35"/>
      <c r="B59" s="36"/>
      <c r="C59" s="29" t="s">
        <v>29</v>
      </c>
      <c r="D59" s="37"/>
      <c r="E59" s="37"/>
      <c r="F59" s="24" t="str">
        <f>IF(E20="","",E20)</f>
        <v>Vyplň údaj</v>
      </c>
      <c r="G59" s="37"/>
      <c r="H59" s="37"/>
      <c r="I59" s="142" t="s">
        <v>34</v>
      </c>
      <c r="J59" s="33" t="str">
        <f>E26</f>
        <v xml:space="preserve"> </v>
      </c>
      <c r="K59" s="37"/>
      <c r="L59" s="14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" customHeight="1">
      <c r="A60" s="35"/>
      <c r="B60" s="36"/>
      <c r="C60" s="37"/>
      <c r="D60" s="37"/>
      <c r="E60" s="37"/>
      <c r="F60" s="37"/>
      <c r="G60" s="37"/>
      <c r="H60" s="37"/>
      <c r="I60" s="139"/>
      <c r="J60" s="37"/>
      <c r="K60" s="37"/>
      <c r="L60" s="140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73" t="s">
        <v>93</v>
      </c>
      <c r="D61" s="174"/>
      <c r="E61" s="174"/>
      <c r="F61" s="174"/>
      <c r="G61" s="174"/>
      <c r="H61" s="174"/>
      <c r="I61" s="175"/>
      <c r="J61" s="176" t="s">
        <v>94</v>
      </c>
      <c r="K61" s="174"/>
      <c r="L61" s="14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" customHeight="1">
      <c r="A62" s="35"/>
      <c r="B62" s="36"/>
      <c r="C62" s="37"/>
      <c r="D62" s="37"/>
      <c r="E62" s="37"/>
      <c r="F62" s="37"/>
      <c r="G62" s="37"/>
      <c r="H62" s="37"/>
      <c r="I62" s="139"/>
      <c r="J62" s="37"/>
      <c r="K62" s="37"/>
      <c r="L62" s="14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8" customHeight="1">
      <c r="A63" s="35"/>
      <c r="B63" s="36"/>
      <c r="C63" s="177" t="s">
        <v>70</v>
      </c>
      <c r="D63" s="37"/>
      <c r="E63" s="37"/>
      <c r="F63" s="37"/>
      <c r="G63" s="37"/>
      <c r="H63" s="37"/>
      <c r="I63" s="139"/>
      <c r="J63" s="99">
        <f>J86</f>
        <v>0</v>
      </c>
      <c r="K63" s="37"/>
      <c r="L63" s="140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4" t="s">
        <v>95</v>
      </c>
    </row>
    <row r="64" spans="1:31" s="9" customFormat="1" ht="24.95" customHeight="1">
      <c r="A64" s="9"/>
      <c r="B64" s="178"/>
      <c r="C64" s="179"/>
      <c r="D64" s="180" t="s">
        <v>96</v>
      </c>
      <c r="E64" s="181"/>
      <c r="F64" s="181"/>
      <c r="G64" s="181"/>
      <c r="H64" s="181"/>
      <c r="I64" s="182"/>
      <c r="J64" s="183">
        <f>J87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5"/>
      <c r="B65" s="36"/>
      <c r="C65" s="37"/>
      <c r="D65" s="37"/>
      <c r="E65" s="37"/>
      <c r="F65" s="37"/>
      <c r="G65" s="37"/>
      <c r="H65" s="37"/>
      <c r="I65" s="139"/>
      <c r="J65" s="37"/>
      <c r="K65" s="37"/>
      <c r="L65" s="14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56"/>
      <c r="C66" s="57"/>
      <c r="D66" s="57"/>
      <c r="E66" s="57"/>
      <c r="F66" s="57"/>
      <c r="G66" s="57"/>
      <c r="H66" s="57"/>
      <c r="I66" s="168"/>
      <c r="J66" s="57"/>
      <c r="K66" s="57"/>
      <c r="L66" s="14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8"/>
      <c r="C70" s="59"/>
      <c r="D70" s="59"/>
      <c r="E70" s="59"/>
      <c r="F70" s="59"/>
      <c r="G70" s="59"/>
      <c r="H70" s="59"/>
      <c r="I70" s="171"/>
      <c r="J70" s="59"/>
      <c r="K70" s="59"/>
      <c r="L70" s="14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0" t="s">
        <v>97</v>
      </c>
      <c r="D71" s="37"/>
      <c r="E71" s="37"/>
      <c r="F71" s="37"/>
      <c r="G71" s="37"/>
      <c r="H71" s="37"/>
      <c r="I71" s="139"/>
      <c r="J71" s="37"/>
      <c r="K71" s="37"/>
      <c r="L71" s="14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39"/>
      <c r="J72" s="37"/>
      <c r="K72" s="37"/>
      <c r="L72" s="14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39"/>
      <c r="J73" s="37"/>
      <c r="K73" s="37"/>
      <c r="L73" s="14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172" t="str">
        <f>E7</f>
        <v>Objekt č.p 18 v Kašperských Horách</v>
      </c>
      <c r="F74" s="29"/>
      <c r="G74" s="29"/>
      <c r="H74" s="29"/>
      <c r="I74" s="139"/>
      <c r="J74" s="37"/>
      <c r="K74" s="37"/>
      <c r="L74" s="14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18"/>
      <c r="C75" s="29" t="s">
        <v>88</v>
      </c>
      <c r="D75" s="19"/>
      <c r="E75" s="19"/>
      <c r="F75" s="19"/>
      <c r="G75" s="19"/>
      <c r="H75" s="19"/>
      <c r="I75" s="131"/>
      <c r="J75" s="19"/>
      <c r="K75" s="19"/>
      <c r="L75" s="17"/>
    </row>
    <row r="76" spans="1:31" s="2" customFormat="1" ht="16.5" customHeight="1">
      <c r="A76" s="35"/>
      <c r="B76" s="36"/>
      <c r="C76" s="37"/>
      <c r="D76" s="37"/>
      <c r="E76" s="172" t="s">
        <v>89</v>
      </c>
      <c r="F76" s="37"/>
      <c r="G76" s="37"/>
      <c r="H76" s="37"/>
      <c r="I76" s="139"/>
      <c r="J76" s="37"/>
      <c r="K76" s="37"/>
      <c r="L76" s="14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90</v>
      </c>
      <c r="D77" s="37"/>
      <c r="E77" s="37"/>
      <c r="F77" s="37"/>
      <c r="G77" s="37"/>
      <c r="H77" s="37"/>
      <c r="I77" s="139"/>
      <c r="J77" s="37"/>
      <c r="K77" s="37"/>
      <c r="L77" s="14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66" t="str">
        <f>E11</f>
        <v xml:space="preserve">D.1.1.2 - Regálový systém </v>
      </c>
      <c r="F78" s="37"/>
      <c r="G78" s="37"/>
      <c r="H78" s="37"/>
      <c r="I78" s="139"/>
      <c r="J78" s="37"/>
      <c r="K78" s="37"/>
      <c r="L78" s="14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39"/>
      <c r="J79" s="37"/>
      <c r="K79" s="37"/>
      <c r="L79" s="14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21</v>
      </c>
      <c r="D80" s="37"/>
      <c r="E80" s="37"/>
      <c r="F80" s="24" t="str">
        <f>F14</f>
        <v>Kašperské Hory, Bohdana Týbla 18</v>
      </c>
      <c r="G80" s="37"/>
      <c r="H80" s="37"/>
      <c r="I80" s="142" t="s">
        <v>23</v>
      </c>
      <c r="J80" s="69" t="str">
        <f>IF(J14="","",J14)</f>
        <v>16. 10. 2018</v>
      </c>
      <c r="K80" s="37"/>
      <c r="L80" s="14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39"/>
      <c r="J81" s="37"/>
      <c r="K81" s="37"/>
      <c r="L81" s="14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65" customHeight="1">
      <c r="A82" s="35"/>
      <c r="B82" s="36"/>
      <c r="C82" s="29" t="s">
        <v>25</v>
      </c>
      <c r="D82" s="37"/>
      <c r="E82" s="37"/>
      <c r="F82" s="24" t="str">
        <f>E17</f>
        <v>Muzeum Šumavy Sušice</v>
      </c>
      <c r="G82" s="37"/>
      <c r="H82" s="37"/>
      <c r="I82" s="142" t="s">
        <v>31</v>
      </c>
      <c r="J82" s="33" t="str">
        <f>E23</f>
        <v>SUDOP Project Plzeň, a. s.</v>
      </c>
      <c r="K82" s="37"/>
      <c r="L82" s="14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15" customHeight="1">
      <c r="A83" s="35"/>
      <c r="B83" s="36"/>
      <c r="C83" s="29" t="s">
        <v>29</v>
      </c>
      <c r="D83" s="37"/>
      <c r="E83" s="37"/>
      <c r="F83" s="24" t="str">
        <f>IF(E20="","",E20)</f>
        <v>Vyplň údaj</v>
      </c>
      <c r="G83" s="37"/>
      <c r="H83" s="37"/>
      <c r="I83" s="142" t="s">
        <v>34</v>
      </c>
      <c r="J83" s="33" t="str">
        <f>E26</f>
        <v xml:space="preserve"> </v>
      </c>
      <c r="K83" s="37"/>
      <c r="L83" s="14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" customHeight="1">
      <c r="A84" s="35"/>
      <c r="B84" s="36"/>
      <c r="C84" s="37"/>
      <c r="D84" s="37"/>
      <c r="E84" s="37"/>
      <c r="F84" s="37"/>
      <c r="G84" s="37"/>
      <c r="H84" s="37"/>
      <c r="I84" s="139"/>
      <c r="J84" s="37"/>
      <c r="K84" s="37"/>
      <c r="L84" s="14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0" customFormat="1" ht="29.25" customHeight="1">
      <c r="A85" s="185"/>
      <c r="B85" s="186"/>
      <c r="C85" s="187" t="s">
        <v>98</v>
      </c>
      <c r="D85" s="188" t="s">
        <v>57</v>
      </c>
      <c r="E85" s="188" t="s">
        <v>53</v>
      </c>
      <c r="F85" s="188" t="s">
        <v>54</v>
      </c>
      <c r="G85" s="188" t="s">
        <v>99</v>
      </c>
      <c r="H85" s="188" t="s">
        <v>100</v>
      </c>
      <c r="I85" s="189" t="s">
        <v>101</v>
      </c>
      <c r="J85" s="188" t="s">
        <v>94</v>
      </c>
      <c r="K85" s="190" t="s">
        <v>102</v>
      </c>
      <c r="L85" s="191"/>
      <c r="M85" s="89" t="s">
        <v>19</v>
      </c>
      <c r="N85" s="90" t="s">
        <v>42</v>
      </c>
      <c r="O85" s="90" t="s">
        <v>103</v>
      </c>
      <c r="P85" s="90" t="s">
        <v>104</v>
      </c>
      <c r="Q85" s="90" t="s">
        <v>105</v>
      </c>
      <c r="R85" s="90" t="s">
        <v>106</v>
      </c>
      <c r="S85" s="90" t="s">
        <v>107</v>
      </c>
      <c r="T85" s="91" t="s">
        <v>108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35"/>
      <c r="B86" s="36"/>
      <c r="C86" s="96" t="s">
        <v>109</v>
      </c>
      <c r="D86" s="37"/>
      <c r="E86" s="37"/>
      <c r="F86" s="37"/>
      <c r="G86" s="37"/>
      <c r="H86" s="37"/>
      <c r="I86" s="139"/>
      <c r="J86" s="192">
        <f>BK86</f>
        <v>0</v>
      </c>
      <c r="K86" s="37"/>
      <c r="L86" s="41"/>
      <c r="M86" s="92"/>
      <c r="N86" s="193"/>
      <c r="O86" s="93"/>
      <c r="P86" s="194">
        <f>P87</f>
        <v>0</v>
      </c>
      <c r="Q86" s="93"/>
      <c r="R86" s="194">
        <f>R87</f>
        <v>0</v>
      </c>
      <c r="S86" s="93"/>
      <c r="T86" s="195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4" t="s">
        <v>71</v>
      </c>
      <c r="AU86" s="14" t="s">
        <v>95</v>
      </c>
      <c r="BK86" s="196">
        <f>BK87</f>
        <v>0</v>
      </c>
    </row>
    <row r="87" spans="1:63" s="11" customFormat="1" ht="25.9" customHeight="1">
      <c r="A87" s="11"/>
      <c r="B87" s="197"/>
      <c r="C87" s="198"/>
      <c r="D87" s="199" t="s">
        <v>71</v>
      </c>
      <c r="E87" s="200" t="s">
        <v>110</v>
      </c>
      <c r="F87" s="200" t="s">
        <v>111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SUM(P88:P123)</f>
        <v>0</v>
      </c>
      <c r="Q87" s="205"/>
      <c r="R87" s="206">
        <f>SUM(R88:R123)</f>
        <v>0</v>
      </c>
      <c r="S87" s="205"/>
      <c r="T87" s="207">
        <f>SUM(T88:T123)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8" t="s">
        <v>79</v>
      </c>
      <c r="AT87" s="209" t="s">
        <v>71</v>
      </c>
      <c r="AU87" s="209" t="s">
        <v>72</v>
      </c>
      <c r="AY87" s="208" t="s">
        <v>112</v>
      </c>
      <c r="BK87" s="210">
        <f>SUM(BK88:BK123)</f>
        <v>0</v>
      </c>
    </row>
    <row r="88" spans="1:65" s="2" customFormat="1" ht="16.5" customHeight="1">
      <c r="A88" s="35"/>
      <c r="B88" s="36"/>
      <c r="C88" s="211" t="s">
        <v>79</v>
      </c>
      <c r="D88" s="211" t="s">
        <v>113</v>
      </c>
      <c r="E88" s="212" t="s">
        <v>114</v>
      </c>
      <c r="F88" s="213" t="s">
        <v>115</v>
      </c>
      <c r="G88" s="214" t="s">
        <v>116</v>
      </c>
      <c r="H88" s="215">
        <v>4</v>
      </c>
      <c r="I88" s="216"/>
      <c r="J88" s="217">
        <f>ROUND(I88*H88,2)</f>
        <v>0</v>
      </c>
      <c r="K88" s="213" t="s">
        <v>117</v>
      </c>
      <c r="L88" s="218"/>
      <c r="M88" s="219" t="s">
        <v>19</v>
      </c>
      <c r="N88" s="220" t="s">
        <v>43</v>
      </c>
      <c r="O88" s="81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23" t="s">
        <v>118</v>
      </c>
      <c r="AT88" s="223" t="s">
        <v>113</v>
      </c>
      <c r="AU88" s="223" t="s">
        <v>79</v>
      </c>
      <c r="AY88" s="14" t="s">
        <v>112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4" t="s">
        <v>79</v>
      </c>
      <c r="BK88" s="224">
        <f>ROUND(I88*H88,2)</f>
        <v>0</v>
      </c>
      <c r="BL88" s="14" t="s">
        <v>119</v>
      </c>
      <c r="BM88" s="223" t="s">
        <v>120</v>
      </c>
    </row>
    <row r="89" spans="1:47" s="2" customFormat="1" ht="12">
      <c r="A89" s="35"/>
      <c r="B89" s="36"/>
      <c r="C89" s="37"/>
      <c r="D89" s="225" t="s">
        <v>121</v>
      </c>
      <c r="E89" s="37"/>
      <c r="F89" s="226" t="s">
        <v>115</v>
      </c>
      <c r="G89" s="37"/>
      <c r="H89" s="37"/>
      <c r="I89" s="139"/>
      <c r="J89" s="37"/>
      <c r="K89" s="37"/>
      <c r="L89" s="41"/>
      <c r="M89" s="227"/>
      <c r="N89" s="228"/>
      <c r="O89" s="81"/>
      <c r="P89" s="81"/>
      <c r="Q89" s="81"/>
      <c r="R89" s="81"/>
      <c r="S89" s="81"/>
      <c r="T89" s="82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4" t="s">
        <v>121</v>
      </c>
      <c r="AU89" s="14" t="s">
        <v>79</v>
      </c>
    </row>
    <row r="90" spans="1:65" s="2" customFormat="1" ht="16.5" customHeight="1">
      <c r="A90" s="35"/>
      <c r="B90" s="36"/>
      <c r="C90" s="211" t="s">
        <v>81</v>
      </c>
      <c r="D90" s="211" t="s">
        <v>113</v>
      </c>
      <c r="E90" s="212" t="s">
        <v>122</v>
      </c>
      <c r="F90" s="213" t="s">
        <v>123</v>
      </c>
      <c r="G90" s="214" t="s">
        <v>116</v>
      </c>
      <c r="H90" s="215">
        <v>9</v>
      </c>
      <c r="I90" s="216"/>
      <c r="J90" s="217">
        <f>ROUND(I90*H90,2)</f>
        <v>0</v>
      </c>
      <c r="K90" s="213" t="s">
        <v>117</v>
      </c>
      <c r="L90" s="218"/>
      <c r="M90" s="219" t="s">
        <v>19</v>
      </c>
      <c r="N90" s="220" t="s">
        <v>43</v>
      </c>
      <c r="O90" s="81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23" t="s">
        <v>118</v>
      </c>
      <c r="AT90" s="223" t="s">
        <v>113</v>
      </c>
      <c r="AU90" s="223" t="s">
        <v>79</v>
      </c>
      <c r="AY90" s="14" t="s">
        <v>112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4" t="s">
        <v>79</v>
      </c>
      <c r="BK90" s="224">
        <f>ROUND(I90*H90,2)</f>
        <v>0</v>
      </c>
      <c r="BL90" s="14" t="s">
        <v>119</v>
      </c>
      <c r="BM90" s="223" t="s">
        <v>124</v>
      </c>
    </row>
    <row r="91" spans="1:47" s="2" customFormat="1" ht="12">
      <c r="A91" s="35"/>
      <c r="B91" s="36"/>
      <c r="C91" s="37"/>
      <c r="D91" s="225" t="s">
        <v>121</v>
      </c>
      <c r="E91" s="37"/>
      <c r="F91" s="226" t="s">
        <v>123</v>
      </c>
      <c r="G91" s="37"/>
      <c r="H91" s="37"/>
      <c r="I91" s="139"/>
      <c r="J91" s="37"/>
      <c r="K91" s="37"/>
      <c r="L91" s="41"/>
      <c r="M91" s="227"/>
      <c r="N91" s="228"/>
      <c r="O91" s="81"/>
      <c r="P91" s="81"/>
      <c r="Q91" s="81"/>
      <c r="R91" s="81"/>
      <c r="S91" s="81"/>
      <c r="T91" s="82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4" t="s">
        <v>121</v>
      </c>
      <c r="AU91" s="14" t="s">
        <v>79</v>
      </c>
    </row>
    <row r="92" spans="1:65" s="2" customFormat="1" ht="16.5" customHeight="1">
      <c r="A92" s="35"/>
      <c r="B92" s="36"/>
      <c r="C92" s="211" t="s">
        <v>125</v>
      </c>
      <c r="D92" s="211" t="s">
        <v>113</v>
      </c>
      <c r="E92" s="212" t="s">
        <v>126</v>
      </c>
      <c r="F92" s="213" t="s">
        <v>127</v>
      </c>
      <c r="G92" s="214" t="s">
        <v>116</v>
      </c>
      <c r="H92" s="215">
        <v>1</v>
      </c>
      <c r="I92" s="216"/>
      <c r="J92" s="217">
        <f>ROUND(I92*H92,2)</f>
        <v>0</v>
      </c>
      <c r="K92" s="213" t="s">
        <v>117</v>
      </c>
      <c r="L92" s="218"/>
      <c r="M92" s="219" t="s">
        <v>19</v>
      </c>
      <c r="N92" s="220" t="s">
        <v>43</v>
      </c>
      <c r="O92" s="81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23" t="s">
        <v>118</v>
      </c>
      <c r="AT92" s="223" t="s">
        <v>113</v>
      </c>
      <c r="AU92" s="223" t="s">
        <v>79</v>
      </c>
      <c r="AY92" s="14" t="s">
        <v>112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4" t="s">
        <v>79</v>
      </c>
      <c r="BK92" s="224">
        <f>ROUND(I92*H92,2)</f>
        <v>0</v>
      </c>
      <c r="BL92" s="14" t="s">
        <v>119</v>
      </c>
      <c r="BM92" s="223" t="s">
        <v>128</v>
      </c>
    </row>
    <row r="93" spans="1:47" s="2" customFormat="1" ht="12">
      <c r="A93" s="35"/>
      <c r="B93" s="36"/>
      <c r="C93" s="37"/>
      <c r="D93" s="225" t="s">
        <v>121</v>
      </c>
      <c r="E93" s="37"/>
      <c r="F93" s="226" t="s">
        <v>127</v>
      </c>
      <c r="G93" s="37"/>
      <c r="H93" s="37"/>
      <c r="I93" s="139"/>
      <c r="J93" s="37"/>
      <c r="K93" s="37"/>
      <c r="L93" s="41"/>
      <c r="M93" s="227"/>
      <c r="N93" s="228"/>
      <c r="O93" s="81"/>
      <c r="P93" s="81"/>
      <c r="Q93" s="81"/>
      <c r="R93" s="81"/>
      <c r="S93" s="81"/>
      <c r="T93" s="82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4" t="s">
        <v>121</v>
      </c>
      <c r="AU93" s="14" t="s">
        <v>79</v>
      </c>
    </row>
    <row r="94" spans="1:65" s="2" customFormat="1" ht="16.5" customHeight="1">
      <c r="A94" s="35"/>
      <c r="B94" s="36"/>
      <c r="C94" s="211" t="s">
        <v>119</v>
      </c>
      <c r="D94" s="211" t="s">
        <v>113</v>
      </c>
      <c r="E94" s="212" t="s">
        <v>129</v>
      </c>
      <c r="F94" s="213" t="s">
        <v>123</v>
      </c>
      <c r="G94" s="214" t="s">
        <v>116</v>
      </c>
      <c r="H94" s="215">
        <v>12</v>
      </c>
      <c r="I94" s="216"/>
      <c r="J94" s="217">
        <f>ROUND(I94*H94,2)</f>
        <v>0</v>
      </c>
      <c r="K94" s="213" t="s">
        <v>117</v>
      </c>
      <c r="L94" s="218"/>
      <c r="M94" s="219" t="s">
        <v>19</v>
      </c>
      <c r="N94" s="220" t="s">
        <v>43</v>
      </c>
      <c r="O94" s="81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23" t="s">
        <v>118</v>
      </c>
      <c r="AT94" s="223" t="s">
        <v>113</v>
      </c>
      <c r="AU94" s="223" t="s">
        <v>79</v>
      </c>
      <c r="AY94" s="14" t="s">
        <v>112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4" t="s">
        <v>79</v>
      </c>
      <c r="BK94" s="224">
        <f>ROUND(I94*H94,2)</f>
        <v>0</v>
      </c>
      <c r="BL94" s="14" t="s">
        <v>119</v>
      </c>
      <c r="BM94" s="223" t="s">
        <v>130</v>
      </c>
    </row>
    <row r="95" spans="1:47" s="2" customFormat="1" ht="12">
      <c r="A95" s="35"/>
      <c r="B95" s="36"/>
      <c r="C95" s="37"/>
      <c r="D95" s="225" t="s">
        <v>121</v>
      </c>
      <c r="E95" s="37"/>
      <c r="F95" s="226" t="s">
        <v>123</v>
      </c>
      <c r="G95" s="37"/>
      <c r="H95" s="37"/>
      <c r="I95" s="139"/>
      <c r="J95" s="37"/>
      <c r="K95" s="37"/>
      <c r="L95" s="41"/>
      <c r="M95" s="227"/>
      <c r="N95" s="228"/>
      <c r="O95" s="81"/>
      <c r="P95" s="81"/>
      <c r="Q95" s="81"/>
      <c r="R95" s="81"/>
      <c r="S95" s="81"/>
      <c r="T95" s="82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4" t="s">
        <v>121</v>
      </c>
      <c r="AU95" s="14" t="s">
        <v>79</v>
      </c>
    </row>
    <row r="96" spans="1:65" s="2" customFormat="1" ht="16.5" customHeight="1">
      <c r="A96" s="35"/>
      <c r="B96" s="36"/>
      <c r="C96" s="211" t="s">
        <v>131</v>
      </c>
      <c r="D96" s="211" t="s">
        <v>113</v>
      </c>
      <c r="E96" s="212" t="s">
        <v>132</v>
      </c>
      <c r="F96" s="213" t="s">
        <v>133</v>
      </c>
      <c r="G96" s="214" t="s">
        <v>116</v>
      </c>
      <c r="H96" s="215">
        <v>14</v>
      </c>
      <c r="I96" s="216"/>
      <c r="J96" s="217">
        <f>ROUND(I96*H96,2)</f>
        <v>0</v>
      </c>
      <c r="K96" s="213" t="s">
        <v>117</v>
      </c>
      <c r="L96" s="218"/>
      <c r="M96" s="219" t="s">
        <v>19</v>
      </c>
      <c r="N96" s="220" t="s">
        <v>43</v>
      </c>
      <c r="O96" s="81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23" t="s">
        <v>118</v>
      </c>
      <c r="AT96" s="223" t="s">
        <v>113</v>
      </c>
      <c r="AU96" s="223" t="s">
        <v>79</v>
      </c>
      <c r="AY96" s="14" t="s">
        <v>112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4" t="s">
        <v>79</v>
      </c>
      <c r="BK96" s="224">
        <f>ROUND(I96*H96,2)</f>
        <v>0</v>
      </c>
      <c r="BL96" s="14" t="s">
        <v>119</v>
      </c>
      <c r="BM96" s="223" t="s">
        <v>134</v>
      </c>
    </row>
    <row r="97" spans="1:47" s="2" customFormat="1" ht="12">
      <c r="A97" s="35"/>
      <c r="B97" s="36"/>
      <c r="C97" s="37"/>
      <c r="D97" s="225" t="s">
        <v>121</v>
      </c>
      <c r="E97" s="37"/>
      <c r="F97" s="226" t="s">
        <v>133</v>
      </c>
      <c r="G97" s="37"/>
      <c r="H97" s="37"/>
      <c r="I97" s="139"/>
      <c r="J97" s="37"/>
      <c r="K97" s="37"/>
      <c r="L97" s="41"/>
      <c r="M97" s="227"/>
      <c r="N97" s="228"/>
      <c r="O97" s="81"/>
      <c r="P97" s="81"/>
      <c r="Q97" s="81"/>
      <c r="R97" s="81"/>
      <c r="S97" s="81"/>
      <c r="T97" s="8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4" t="s">
        <v>121</v>
      </c>
      <c r="AU97" s="14" t="s">
        <v>79</v>
      </c>
    </row>
    <row r="98" spans="1:65" s="2" customFormat="1" ht="16.5" customHeight="1">
      <c r="A98" s="35"/>
      <c r="B98" s="36"/>
      <c r="C98" s="211" t="s">
        <v>135</v>
      </c>
      <c r="D98" s="211" t="s">
        <v>113</v>
      </c>
      <c r="E98" s="212" t="s">
        <v>136</v>
      </c>
      <c r="F98" s="213" t="s">
        <v>137</v>
      </c>
      <c r="G98" s="214" t="s">
        <v>116</v>
      </c>
      <c r="H98" s="215">
        <v>4</v>
      </c>
      <c r="I98" s="216"/>
      <c r="J98" s="217">
        <f>ROUND(I98*H98,2)</f>
        <v>0</v>
      </c>
      <c r="K98" s="213" t="s">
        <v>117</v>
      </c>
      <c r="L98" s="218"/>
      <c r="M98" s="219" t="s">
        <v>19</v>
      </c>
      <c r="N98" s="220" t="s">
        <v>43</v>
      </c>
      <c r="O98" s="81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23" t="s">
        <v>118</v>
      </c>
      <c r="AT98" s="223" t="s">
        <v>113</v>
      </c>
      <c r="AU98" s="223" t="s">
        <v>79</v>
      </c>
      <c r="AY98" s="14" t="s">
        <v>112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4" t="s">
        <v>79</v>
      </c>
      <c r="BK98" s="224">
        <f>ROUND(I98*H98,2)</f>
        <v>0</v>
      </c>
      <c r="BL98" s="14" t="s">
        <v>119</v>
      </c>
      <c r="BM98" s="223" t="s">
        <v>138</v>
      </c>
    </row>
    <row r="99" spans="1:47" s="2" customFormat="1" ht="12">
      <c r="A99" s="35"/>
      <c r="B99" s="36"/>
      <c r="C99" s="37"/>
      <c r="D99" s="225" t="s">
        <v>121</v>
      </c>
      <c r="E99" s="37"/>
      <c r="F99" s="226" t="s">
        <v>137</v>
      </c>
      <c r="G99" s="37"/>
      <c r="H99" s="37"/>
      <c r="I99" s="139"/>
      <c r="J99" s="37"/>
      <c r="K99" s="37"/>
      <c r="L99" s="41"/>
      <c r="M99" s="227"/>
      <c r="N99" s="228"/>
      <c r="O99" s="81"/>
      <c r="P99" s="81"/>
      <c r="Q99" s="81"/>
      <c r="R99" s="81"/>
      <c r="S99" s="81"/>
      <c r="T99" s="82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4" t="s">
        <v>121</v>
      </c>
      <c r="AU99" s="14" t="s">
        <v>79</v>
      </c>
    </row>
    <row r="100" spans="1:65" s="2" customFormat="1" ht="16.5" customHeight="1">
      <c r="A100" s="35"/>
      <c r="B100" s="36"/>
      <c r="C100" s="211" t="s">
        <v>139</v>
      </c>
      <c r="D100" s="211" t="s">
        <v>113</v>
      </c>
      <c r="E100" s="212" t="s">
        <v>140</v>
      </c>
      <c r="F100" s="213" t="s">
        <v>141</v>
      </c>
      <c r="G100" s="214" t="s">
        <v>116</v>
      </c>
      <c r="H100" s="215">
        <v>11</v>
      </c>
      <c r="I100" s="216"/>
      <c r="J100" s="217">
        <f>ROUND(I100*H100,2)</f>
        <v>0</v>
      </c>
      <c r="K100" s="213" t="s">
        <v>117</v>
      </c>
      <c r="L100" s="218"/>
      <c r="M100" s="219" t="s">
        <v>19</v>
      </c>
      <c r="N100" s="220" t="s">
        <v>43</v>
      </c>
      <c r="O100" s="81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23" t="s">
        <v>118</v>
      </c>
      <c r="AT100" s="223" t="s">
        <v>113</v>
      </c>
      <c r="AU100" s="223" t="s">
        <v>79</v>
      </c>
      <c r="AY100" s="14" t="s">
        <v>112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4" t="s">
        <v>79</v>
      </c>
      <c r="BK100" s="224">
        <f>ROUND(I100*H100,2)</f>
        <v>0</v>
      </c>
      <c r="BL100" s="14" t="s">
        <v>119</v>
      </c>
      <c r="BM100" s="223" t="s">
        <v>142</v>
      </c>
    </row>
    <row r="101" spans="1:47" s="2" customFormat="1" ht="12">
      <c r="A101" s="35"/>
      <c r="B101" s="36"/>
      <c r="C101" s="37"/>
      <c r="D101" s="225" t="s">
        <v>121</v>
      </c>
      <c r="E101" s="37"/>
      <c r="F101" s="226" t="s">
        <v>141</v>
      </c>
      <c r="G101" s="37"/>
      <c r="H101" s="37"/>
      <c r="I101" s="139"/>
      <c r="J101" s="37"/>
      <c r="K101" s="37"/>
      <c r="L101" s="41"/>
      <c r="M101" s="227"/>
      <c r="N101" s="228"/>
      <c r="O101" s="81"/>
      <c r="P101" s="81"/>
      <c r="Q101" s="81"/>
      <c r="R101" s="81"/>
      <c r="S101" s="81"/>
      <c r="T101" s="82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4" t="s">
        <v>121</v>
      </c>
      <c r="AU101" s="14" t="s">
        <v>79</v>
      </c>
    </row>
    <row r="102" spans="1:65" s="2" customFormat="1" ht="16.5" customHeight="1">
      <c r="A102" s="35"/>
      <c r="B102" s="36"/>
      <c r="C102" s="211" t="s">
        <v>118</v>
      </c>
      <c r="D102" s="211" t="s">
        <v>113</v>
      </c>
      <c r="E102" s="212" t="s">
        <v>143</v>
      </c>
      <c r="F102" s="213" t="s">
        <v>144</v>
      </c>
      <c r="G102" s="214" t="s">
        <v>116</v>
      </c>
      <c r="H102" s="215">
        <v>1</v>
      </c>
      <c r="I102" s="216"/>
      <c r="J102" s="217">
        <f>ROUND(I102*H102,2)</f>
        <v>0</v>
      </c>
      <c r="K102" s="213" t="s">
        <v>117</v>
      </c>
      <c r="L102" s="218"/>
      <c r="M102" s="219" t="s">
        <v>19</v>
      </c>
      <c r="N102" s="220" t="s">
        <v>43</v>
      </c>
      <c r="O102" s="81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23" t="s">
        <v>118</v>
      </c>
      <c r="AT102" s="223" t="s">
        <v>113</v>
      </c>
      <c r="AU102" s="223" t="s">
        <v>79</v>
      </c>
      <c r="AY102" s="14" t="s">
        <v>112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4" t="s">
        <v>79</v>
      </c>
      <c r="BK102" s="224">
        <f>ROUND(I102*H102,2)</f>
        <v>0</v>
      </c>
      <c r="BL102" s="14" t="s">
        <v>119</v>
      </c>
      <c r="BM102" s="223" t="s">
        <v>145</v>
      </c>
    </row>
    <row r="103" spans="1:47" s="2" customFormat="1" ht="12">
      <c r="A103" s="35"/>
      <c r="B103" s="36"/>
      <c r="C103" s="37"/>
      <c r="D103" s="225" t="s">
        <v>121</v>
      </c>
      <c r="E103" s="37"/>
      <c r="F103" s="226" t="s">
        <v>144</v>
      </c>
      <c r="G103" s="37"/>
      <c r="H103" s="37"/>
      <c r="I103" s="139"/>
      <c r="J103" s="37"/>
      <c r="K103" s="37"/>
      <c r="L103" s="41"/>
      <c r="M103" s="227"/>
      <c r="N103" s="228"/>
      <c r="O103" s="81"/>
      <c r="P103" s="81"/>
      <c r="Q103" s="81"/>
      <c r="R103" s="81"/>
      <c r="S103" s="81"/>
      <c r="T103" s="82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4" t="s">
        <v>121</v>
      </c>
      <c r="AU103" s="14" t="s">
        <v>79</v>
      </c>
    </row>
    <row r="104" spans="1:65" s="2" customFormat="1" ht="16.5" customHeight="1">
      <c r="A104" s="35"/>
      <c r="B104" s="36"/>
      <c r="C104" s="211" t="s">
        <v>146</v>
      </c>
      <c r="D104" s="211" t="s">
        <v>113</v>
      </c>
      <c r="E104" s="212" t="s">
        <v>147</v>
      </c>
      <c r="F104" s="213" t="s">
        <v>148</v>
      </c>
      <c r="G104" s="214" t="s">
        <v>116</v>
      </c>
      <c r="H104" s="215">
        <v>1</v>
      </c>
      <c r="I104" s="216"/>
      <c r="J104" s="217">
        <f>ROUND(I104*H104,2)</f>
        <v>0</v>
      </c>
      <c r="K104" s="213" t="s">
        <v>117</v>
      </c>
      <c r="L104" s="218"/>
      <c r="M104" s="219" t="s">
        <v>19</v>
      </c>
      <c r="N104" s="220" t="s">
        <v>43</v>
      </c>
      <c r="O104" s="81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23" t="s">
        <v>118</v>
      </c>
      <c r="AT104" s="223" t="s">
        <v>113</v>
      </c>
      <c r="AU104" s="223" t="s">
        <v>79</v>
      </c>
      <c r="AY104" s="14" t="s">
        <v>112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4" t="s">
        <v>79</v>
      </c>
      <c r="BK104" s="224">
        <f>ROUND(I104*H104,2)</f>
        <v>0</v>
      </c>
      <c r="BL104" s="14" t="s">
        <v>119</v>
      </c>
      <c r="BM104" s="223" t="s">
        <v>149</v>
      </c>
    </row>
    <row r="105" spans="1:47" s="2" customFormat="1" ht="12">
      <c r="A105" s="35"/>
      <c r="B105" s="36"/>
      <c r="C105" s="37"/>
      <c r="D105" s="225" t="s">
        <v>121</v>
      </c>
      <c r="E105" s="37"/>
      <c r="F105" s="226" t="s">
        <v>148</v>
      </c>
      <c r="G105" s="37"/>
      <c r="H105" s="37"/>
      <c r="I105" s="139"/>
      <c r="J105" s="37"/>
      <c r="K105" s="37"/>
      <c r="L105" s="41"/>
      <c r="M105" s="227"/>
      <c r="N105" s="228"/>
      <c r="O105" s="81"/>
      <c r="P105" s="81"/>
      <c r="Q105" s="81"/>
      <c r="R105" s="81"/>
      <c r="S105" s="81"/>
      <c r="T105" s="82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4" t="s">
        <v>121</v>
      </c>
      <c r="AU105" s="14" t="s">
        <v>79</v>
      </c>
    </row>
    <row r="106" spans="1:65" s="2" customFormat="1" ht="16.5" customHeight="1">
      <c r="A106" s="35"/>
      <c r="B106" s="36"/>
      <c r="C106" s="211" t="s">
        <v>150</v>
      </c>
      <c r="D106" s="211" t="s">
        <v>113</v>
      </c>
      <c r="E106" s="212" t="s">
        <v>151</v>
      </c>
      <c r="F106" s="213" t="s">
        <v>152</v>
      </c>
      <c r="G106" s="214" t="s">
        <v>116</v>
      </c>
      <c r="H106" s="215">
        <v>1</v>
      </c>
      <c r="I106" s="216"/>
      <c r="J106" s="217">
        <f>ROUND(I106*H106,2)</f>
        <v>0</v>
      </c>
      <c r="K106" s="213" t="s">
        <v>117</v>
      </c>
      <c r="L106" s="218"/>
      <c r="M106" s="219" t="s">
        <v>19</v>
      </c>
      <c r="N106" s="220" t="s">
        <v>43</v>
      </c>
      <c r="O106" s="81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23" t="s">
        <v>118</v>
      </c>
      <c r="AT106" s="223" t="s">
        <v>113</v>
      </c>
      <c r="AU106" s="223" t="s">
        <v>79</v>
      </c>
      <c r="AY106" s="14" t="s">
        <v>112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4" t="s">
        <v>79</v>
      </c>
      <c r="BK106" s="224">
        <f>ROUND(I106*H106,2)</f>
        <v>0</v>
      </c>
      <c r="BL106" s="14" t="s">
        <v>119</v>
      </c>
      <c r="BM106" s="223" t="s">
        <v>153</v>
      </c>
    </row>
    <row r="107" spans="1:47" s="2" customFormat="1" ht="12">
      <c r="A107" s="35"/>
      <c r="B107" s="36"/>
      <c r="C107" s="37"/>
      <c r="D107" s="225" t="s">
        <v>121</v>
      </c>
      <c r="E107" s="37"/>
      <c r="F107" s="226" t="s">
        <v>152</v>
      </c>
      <c r="G107" s="37"/>
      <c r="H107" s="37"/>
      <c r="I107" s="139"/>
      <c r="J107" s="37"/>
      <c r="K107" s="37"/>
      <c r="L107" s="41"/>
      <c r="M107" s="227"/>
      <c r="N107" s="228"/>
      <c r="O107" s="81"/>
      <c r="P107" s="81"/>
      <c r="Q107" s="81"/>
      <c r="R107" s="81"/>
      <c r="S107" s="81"/>
      <c r="T107" s="82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4" t="s">
        <v>121</v>
      </c>
      <c r="AU107" s="14" t="s">
        <v>79</v>
      </c>
    </row>
    <row r="108" spans="1:65" s="2" customFormat="1" ht="16.5" customHeight="1">
      <c r="A108" s="35"/>
      <c r="B108" s="36"/>
      <c r="C108" s="211" t="s">
        <v>154</v>
      </c>
      <c r="D108" s="211" t="s">
        <v>113</v>
      </c>
      <c r="E108" s="212" t="s">
        <v>155</v>
      </c>
      <c r="F108" s="213" t="s">
        <v>156</v>
      </c>
      <c r="G108" s="214" t="s">
        <v>116</v>
      </c>
      <c r="H108" s="215">
        <v>1</v>
      </c>
      <c r="I108" s="216"/>
      <c r="J108" s="217">
        <f>ROUND(I108*H108,2)</f>
        <v>0</v>
      </c>
      <c r="K108" s="213" t="s">
        <v>117</v>
      </c>
      <c r="L108" s="218"/>
      <c r="M108" s="219" t="s">
        <v>19</v>
      </c>
      <c r="N108" s="220" t="s">
        <v>43</v>
      </c>
      <c r="O108" s="81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23" t="s">
        <v>118</v>
      </c>
      <c r="AT108" s="223" t="s">
        <v>113</v>
      </c>
      <c r="AU108" s="223" t="s">
        <v>79</v>
      </c>
      <c r="AY108" s="14" t="s">
        <v>112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4" t="s">
        <v>79</v>
      </c>
      <c r="BK108" s="224">
        <f>ROUND(I108*H108,2)</f>
        <v>0</v>
      </c>
      <c r="BL108" s="14" t="s">
        <v>119</v>
      </c>
      <c r="BM108" s="223" t="s">
        <v>157</v>
      </c>
    </row>
    <row r="109" spans="1:47" s="2" customFormat="1" ht="12">
      <c r="A109" s="35"/>
      <c r="B109" s="36"/>
      <c r="C109" s="37"/>
      <c r="D109" s="225" t="s">
        <v>121</v>
      </c>
      <c r="E109" s="37"/>
      <c r="F109" s="226" t="s">
        <v>156</v>
      </c>
      <c r="G109" s="37"/>
      <c r="H109" s="37"/>
      <c r="I109" s="139"/>
      <c r="J109" s="37"/>
      <c r="K109" s="37"/>
      <c r="L109" s="41"/>
      <c r="M109" s="227"/>
      <c r="N109" s="228"/>
      <c r="O109" s="81"/>
      <c r="P109" s="81"/>
      <c r="Q109" s="81"/>
      <c r="R109" s="81"/>
      <c r="S109" s="81"/>
      <c r="T109" s="82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4" t="s">
        <v>121</v>
      </c>
      <c r="AU109" s="14" t="s">
        <v>79</v>
      </c>
    </row>
    <row r="110" spans="1:65" s="2" customFormat="1" ht="16.5" customHeight="1">
      <c r="A110" s="35"/>
      <c r="B110" s="36"/>
      <c r="C110" s="211" t="s">
        <v>158</v>
      </c>
      <c r="D110" s="211" t="s">
        <v>113</v>
      </c>
      <c r="E110" s="212" t="s">
        <v>159</v>
      </c>
      <c r="F110" s="213" t="s">
        <v>160</v>
      </c>
      <c r="G110" s="214" t="s">
        <v>116</v>
      </c>
      <c r="H110" s="215">
        <v>2</v>
      </c>
      <c r="I110" s="216"/>
      <c r="J110" s="217">
        <f>ROUND(I110*H110,2)</f>
        <v>0</v>
      </c>
      <c r="K110" s="213" t="s">
        <v>117</v>
      </c>
      <c r="L110" s="218"/>
      <c r="M110" s="219" t="s">
        <v>19</v>
      </c>
      <c r="N110" s="220" t="s">
        <v>43</v>
      </c>
      <c r="O110" s="81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23" t="s">
        <v>118</v>
      </c>
      <c r="AT110" s="223" t="s">
        <v>113</v>
      </c>
      <c r="AU110" s="223" t="s">
        <v>79</v>
      </c>
      <c r="AY110" s="14" t="s">
        <v>112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4" t="s">
        <v>79</v>
      </c>
      <c r="BK110" s="224">
        <f>ROUND(I110*H110,2)</f>
        <v>0</v>
      </c>
      <c r="BL110" s="14" t="s">
        <v>119</v>
      </c>
      <c r="BM110" s="223" t="s">
        <v>161</v>
      </c>
    </row>
    <row r="111" spans="1:47" s="2" customFormat="1" ht="12">
      <c r="A111" s="35"/>
      <c r="B111" s="36"/>
      <c r="C111" s="37"/>
      <c r="D111" s="225" t="s">
        <v>121</v>
      </c>
      <c r="E111" s="37"/>
      <c r="F111" s="226" t="s">
        <v>160</v>
      </c>
      <c r="G111" s="37"/>
      <c r="H111" s="37"/>
      <c r="I111" s="139"/>
      <c r="J111" s="37"/>
      <c r="K111" s="37"/>
      <c r="L111" s="41"/>
      <c r="M111" s="227"/>
      <c r="N111" s="228"/>
      <c r="O111" s="81"/>
      <c r="P111" s="81"/>
      <c r="Q111" s="81"/>
      <c r="R111" s="81"/>
      <c r="S111" s="81"/>
      <c r="T111" s="82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4" t="s">
        <v>121</v>
      </c>
      <c r="AU111" s="14" t="s">
        <v>79</v>
      </c>
    </row>
    <row r="112" spans="1:65" s="2" customFormat="1" ht="16.5" customHeight="1">
      <c r="A112" s="35"/>
      <c r="B112" s="36"/>
      <c r="C112" s="211" t="s">
        <v>162</v>
      </c>
      <c r="D112" s="211" t="s">
        <v>113</v>
      </c>
      <c r="E112" s="212" t="s">
        <v>163</v>
      </c>
      <c r="F112" s="213" t="s">
        <v>164</v>
      </c>
      <c r="G112" s="214" t="s">
        <v>116</v>
      </c>
      <c r="H112" s="215">
        <v>1</v>
      </c>
      <c r="I112" s="216"/>
      <c r="J112" s="217">
        <f>ROUND(I112*H112,2)</f>
        <v>0</v>
      </c>
      <c r="K112" s="213" t="s">
        <v>117</v>
      </c>
      <c r="L112" s="218"/>
      <c r="M112" s="219" t="s">
        <v>19</v>
      </c>
      <c r="N112" s="220" t="s">
        <v>43</v>
      </c>
      <c r="O112" s="81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23" t="s">
        <v>118</v>
      </c>
      <c r="AT112" s="223" t="s">
        <v>113</v>
      </c>
      <c r="AU112" s="223" t="s">
        <v>79</v>
      </c>
      <c r="AY112" s="14" t="s">
        <v>112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4" t="s">
        <v>79</v>
      </c>
      <c r="BK112" s="224">
        <f>ROUND(I112*H112,2)</f>
        <v>0</v>
      </c>
      <c r="BL112" s="14" t="s">
        <v>119</v>
      </c>
      <c r="BM112" s="223" t="s">
        <v>165</v>
      </c>
    </row>
    <row r="113" spans="1:47" s="2" customFormat="1" ht="12">
      <c r="A113" s="35"/>
      <c r="B113" s="36"/>
      <c r="C113" s="37"/>
      <c r="D113" s="225" t="s">
        <v>121</v>
      </c>
      <c r="E113" s="37"/>
      <c r="F113" s="226" t="s">
        <v>164</v>
      </c>
      <c r="G113" s="37"/>
      <c r="H113" s="37"/>
      <c r="I113" s="139"/>
      <c r="J113" s="37"/>
      <c r="K113" s="37"/>
      <c r="L113" s="41"/>
      <c r="M113" s="227"/>
      <c r="N113" s="228"/>
      <c r="O113" s="81"/>
      <c r="P113" s="81"/>
      <c r="Q113" s="81"/>
      <c r="R113" s="81"/>
      <c r="S113" s="81"/>
      <c r="T113" s="82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4" t="s">
        <v>121</v>
      </c>
      <c r="AU113" s="14" t="s">
        <v>79</v>
      </c>
    </row>
    <row r="114" spans="1:65" s="2" customFormat="1" ht="16.5" customHeight="1">
      <c r="A114" s="35"/>
      <c r="B114" s="36"/>
      <c r="C114" s="211" t="s">
        <v>166</v>
      </c>
      <c r="D114" s="211" t="s">
        <v>113</v>
      </c>
      <c r="E114" s="212" t="s">
        <v>167</v>
      </c>
      <c r="F114" s="213" t="s">
        <v>160</v>
      </c>
      <c r="G114" s="214" t="s">
        <v>116</v>
      </c>
      <c r="H114" s="215">
        <v>1</v>
      </c>
      <c r="I114" s="216"/>
      <c r="J114" s="217">
        <f>ROUND(I114*H114,2)</f>
        <v>0</v>
      </c>
      <c r="K114" s="213" t="s">
        <v>117</v>
      </c>
      <c r="L114" s="218"/>
      <c r="M114" s="219" t="s">
        <v>19</v>
      </c>
      <c r="N114" s="220" t="s">
        <v>43</v>
      </c>
      <c r="O114" s="81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23" t="s">
        <v>118</v>
      </c>
      <c r="AT114" s="223" t="s">
        <v>113</v>
      </c>
      <c r="AU114" s="223" t="s">
        <v>79</v>
      </c>
      <c r="AY114" s="14" t="s">
        <v>112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4" t="s">
        <v>79</v>
      </c>
      <c r="BK114" s="224">
        <f>ROUND(I114*H114,2)</f>
        <v>0</v>
      </c>
      <c r="BL114" s="14" t="s">
        <v>119</v>
      </c>
      <c r="BM114" s="223" t="s">
        <v>168</v>
      </c>
    </row>
    <row r="115" spans="1:47" s="2" customFormat="1" ht="12">
      <c r="A115" s="35"/>
      <c r="B115" s="36"/>
      <c r="C115" s="37"/>
      <c r="D115" s="225" t="s">
        <v>121</v>
      </c>
      <c r="E115" s="37"/>
      <c r="F115" s="226" t="s">
        <v>160</v>
      </c>
      <c r="G115" s="37"/>
      <c r="H115" s="37"/>
      <c r="I115" s="139"/>
      <c r="J115" s="37"/>
      <c r="K115" s="37"/>
      <c r="L115" s="41"/>
      <c r="M115" s="227"/>
      <c r="N115" s="228"/>
      <c r="O115" s="81"/>
      <c r="P115" s="81"/>
      <c r="Q115" s="81"/>
      <c r="R115" s="81"/>
      <c r="S115" s="81"/>
      <c r="T115" s="82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4" t="s">
        <v>121</v>
      </c>
      <c r="AU115" s="14" t="s">
        <v>79</v>
      </c>
    </row>
    <row r="116" spans="1:65" s="2" customFormat="1" ht="16.5" customHeight="1">
      <c r="A116" s="35"/>
      <c r="B116" s="36"/>
      <c r="C116" s="211" t="s">
        <v>8</v>
      </c>
      <c r="D116" s="211" t="s">
        <v>113</v>
      </c>
      <c r="E116" s="212" t="s">
        <v>169</v>
      </c>
      <c r="F116" s="213" t="s">
        <v>170</v>
      </c>
      <c r="G116" s="214" t="s">
        <v>116</v>
      </c>
      <c r="H116" s="215">
        <v>1</v>
      </c>
      <c r="I116" s="216"/>
      <c r="J116" s="217">
        <f>ROUND(I116*H116,2)</f>
        <v>0</v>
      </c>
      <c r="K116" s="213" t="s">
        <v>117</v>
      </c>
      <c r="L116" s="218"/>
      <c r="M116" s="219" t="s">
        <v>19</v>
      </c>
      <c r="N116" s="220" t="s">
        <v>43</v>
      </c>
      <c r="O116" s="81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23" t="s">
        <v>118</v>
      </c>
      <c r="AT116" s="223" t="s">
        <v>113</v>
      </c>
      <c r="AU116" s="223" t="s">
        <v>79</v>
      </c>
      <c r="AY116" s="14" t="s">
        <v>112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4" t="s">
        <v>79</v>
      </c>
      <c r="BK116" s="224">
        <f>ROUND(I116*H116,2)</f>
        <v>0</v>
      </c>
      <c r="BL116" s="14" t="s">
        <v>119</v>
      </c>
      <c r="BM116" s="223" t="s">
        <v>171</v>
      </c>
    </row>
    <row r="117" spans="1:47" s="2" customFormat="1" ht="12">
      <c r="A117" s="35"/>
      <c r="B117" s="36"/>
      <c r="C117" s="37"/>
      <c r="D117" s="225" t="s">
        <v>121</v>
      </c>
      <c r="E117" s="37"/>
      <c r="F117" s="226" t="s">
        <v>170</v>
      </c>
      <c r="G117" s="37"/>
      <c r="H117" s="37"/>
      <c r="I117" s="139"/>
      <c r="J117" s="37"/>
      <c r="K117" s="37"/>
      <c r="L117" s="41"/>
      <c r="M117" s="227"/>
      <c r="N117" s="228"/>
      <c r="O117" s="81"/>
      <c r="P117" s="81"/>
      <c r="Q117" s="81"/>
      <c r="R117" s="81"/>
      <c r="S117" s="81"/>
      <c r="T117" s="82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121</v>
      </c>
      <c r="AU117" s="14" t="s">
        <v>79</v>
      </c>
    </row>
    <row r="118" spans="1:65" s="2" customFormat="1" ht="16.5" customHeight="1">
      <c r="A118" s="35"/>
      <c r="B118" s="36"/>
      <c r="C118" s="211" t="s">
        <v>172</v>
      </c>
      <c r="D118" s="211" t="s">
        <v>113</v>
      </c>
      <c r="E118" s="212" t="s">
        <v>173</v>
      </c>
      <c r="F118" s="213" t="s">
        <v>174</v>
      </c>
      <c r="G118" s="214" t="s">
        <v>116</v>
      </c>
      <c r="H118" s="215">
        <v>1</v>
      </c>
      <c r="I118" s="216"/>
      <c r="J118" s="217">
        <f>ROUND(I118*H118,2)</f>
        <v>0</v>
      </c>
      <c r="K118" s="213" t="s">
        <v>117</v>
      </c>
      <c r="L118" s="218"/>
      <c r="M118" s="219" t="s">
        <v>19</v>
      </c>
      <c r="N118" s="220" t="s">
        <v>43</v>
      </c>
      <c r="O118" s="81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23" t="s">
        <v>118</v>
      </c>
      <c r="AT118" s="223" t="s">
        <v>113</v>
      </c>
      <c r="AU118" s="223" t="s">
        <v>79</v>
      </c>
      <c r="AY118" s="14" t="s">
        <v>112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4" t="s">
        <v>79</v>
      </c>
      <c r="BK118" s="224">
        <f>ROUND(I118*H118,2)</f>
        <v>0</v>
      </c>
      <c r="BL118" s="14" t="s">
        <v>119</v>
      </c>
      <c r="BM118" s="223" t="s">
        <v>175</v>
      </c>
    </row>
    <row r="119" spans="1:47" s="2" customFormat="1" ht="12">
      <c r="A119" s="35"/>
      <c r="B119" s="36"/>
      <c r="C119" s="37"/>
      <c r="D119" s="225" t="s">
        <v>121</v>
      </c>
      <c r="E119" s="37"/>
      <c r="F119" s="226" t="s">
        <v>174</v>
      </c>
      <c r="G119" s="37"/>
      <c r="H119" s="37"/>
      <c r="I119" s="139"/>
      <c r="J119" s="37"/>
      <c r="K119" s="37"/>
      <c r="L119" s="41"/>
      <c r="M119" s="227"/>
      <c r="N119" s="228"/>
      <c r="O119" s="81"/>
      <c r="P119" s="81"/>
      <c r="Q119" s="81"/>
      <c r="R119" s="81"/>
      <c r="S119" s="81"/>
      <c r="T119" s="82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121</v>
      </c>
      <c r="AU119" s="14" t="s">
        <v>79</v>
      </c>
    </row>
    <row r="120" spans="1:65" s="2" customFormat="1" ht="16.5" customHeight="1">
      <c r="A120" s="35"/>
      <c r="B120" s="36"/>
      <c r="C120" s="229" t="s">
        <v>176</v>
      </c>
      <c r="D120" s="229" t="s">
        <v>177</v>
      </c>
      <c r="E120" s="230" t="s">
        <v>71</v>
      </c>
      <c r="F120" s="231" t="s">
        <v>178</v>
      </c>
      <c r="G120" s="232" t="s">
        <v>116</v>
      </c>
      <c r="H120" s="233">
        <v>1</v>
      </c>
      <c r="I120" s="234"/>
      <c r="J120" s="235">
        <f>ROUND(I120*H120,2)</f>
        <v>0</v>
      </c>
      <c r="K120" s="231" t="s">
        <v>117</v>
      </c>
      <c r="L120" s="41"/>
      <c r="M120" s="236" t="s">
        <v>19</v>
      </c>
      <c r="N120" s="237" t="s">
        <v>43</v>
      </c>
      <c r="O120" s="81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3" t="s">
        <v>119</v>
      </c>
      <c r="AT120" s="223" t="s">
        <v>177</v>
      </c>
      <c r="AU120" s="223" t="s">
        <v>79</v>
      </c>
      <c r="AY120" s="14" t="s">
        <v>112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4" t="s">
        <v>79</v>
      </c>
      <c r="BK120" s="224">
        <f>ROUND(I120*H120,2)</f>
        <v>0</v>
      </c>
      <c r="BL120" s="14" t="s">
        <v>119</v>
      </c>
      <c r="BM120" s="223" t="s">
        <v>179</v>
      </c>
    </row>
    <row r="121" spans="1:47" s="2" customFormat="1" ht="12">
      <c r="A121" s="35"/>
      <c r="B121" s="36"/>
      <c r="C121" s="37"/>
      <c r="D121" s="225" t="s">
        <v>121</v>
      </c>
      <c r="E121" s="37"/>
      <c r="F121" s="226" t="s">
        <v>180</v>
      </c>
      <c r="G121" s="37"/>
      <c r="H121" s="37"/>
      <c r="I121" s="139"/>
      <c r="J121" s="37"/>
      <c r="K121" s="37"/>
      <c r="L121" s="41"/>
      <c r="M121" s="227"/>
      <c r="N121" s="228"/>
      <c r="O121" s="81"/>
      <c r="P121" s="81"/>
      <c r="Q121" s="81"/>
      <c r="R121" s="81"/>
      <c r="S121" s="81"/>
      <c r="T121" s="82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121</v>
      </c>
      <c r="AU121" s="14" t="s">
        <v>79</v>
      </c>
    </row>
    <row r="122" spans="1:65" s="2" customFormat="1" ht="16.5" customHeight="1">
      <c r="A122" s="35"/>
      <c r="B122" s="36"/>
      <c r="C122" s="229" t="s">
        <v>181</v>
      </c>
      <c r="D122" s="229" t="s">
        <v>177</v>
      </c>
      <c r="E122" s="230" t="s">
        <v>182</v>
      </c>
      <c r="F122" s="231" t="s">
        <v>183</v>
      </c>
      <c r="G122" s="232" t="s">
        <v>184</v>
      </c>
      <c r="H122" s="233">
        <v>500</v>
      </c>
      <c r="I122" s="234"/>
      <c r="J122" s="235">
        <f>ROUND(I122*H122,2)</f>
        <v>0</v>
      </c>
      <c r="K122" s="231" t="s">
        <v>117</v>
      </c>
      <c r="L122" s="41"/>
      <c r="M122" s="236" t="s">
        <v>19</v>
      </c>
      <c r="N122" s="237" t="s">
        <v>43</v>
      </c>
      <c r="O122" s="81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3" t="s">
        <v>119</v>
      </c>
      <c r="AT122" s="223" t="s">
        <v>177</v>
      </c>
      <c r="AU122" s="223" t="s">
        <v>79</v>
      </c>
      <c r="AY122" s="14" t="s">
        <v>112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4" t="s">
        <v>79</v>
      </c>
      <c r="BK122" s="224">
        <f>ROUND(I122*H122,2)</f>
        <v>0</v>
      </c>
      <c r="BL122" s="14" t="s">
        <v>119</v>
      </c>
      <c r="BM122" s="223" t="s">
        <v>185</v>
      </c>
    </row>
    <row r="123" spans="1:47" s="2" customFormat="1" ht="12">
      <c r="A123" s="35"/>
      <c r="B123" s="36"/>
      <c r="C123" s="37"/>
      <c r="D123" s="225" t="s">
        <v>121</v>
      </c>
      <c r="E123" s="37"/>
      <c r="F123" s="226" t="s">
        <v>186</v>
      </c>
      <c r="G123" s="37"/>
      <c r="H123" s="37"/>
      <c r="I123" s="139"/>
      <c r="J123" s="37"/>
      <c r="K123" s="37"/>
      <c r="L123" s="41"/>
      <c r="M123" s="238"/>
      <c r="N123" s="239"/>
      <c r="O123" s="240"/>
      <c r="P123" s="240"/>
      <c r="Q123" s="240"/>
      <c r="R123" s="240"/>
      <c r="S123" s="240"/>
      <c r="T123" s="241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121</v>
      </c>
      <c r="AU123" s="14" t="s">
        <v>79</v>
      </c>
    </row>
    <row r="124" spans="1:31" s="2" customFormat="1" ht="6.95" customHeight="1">
      <c r="A124" s="35"/>
      <c r="B124" s="56"/>
      <c r="C124" s="57"/>
      <c r="D124" s="57"/>
      <c r="E124" s="57"/>
      <c r="F124" s="57"/>
      <c r="G124" s="57"/>
      <c r="H124" s="57"/>
      <c r="I124" s="168"/>
      <c r="J124" s="57"/>
      <c r="K124" s="57"/>
      <c r="L124" s="41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password="CC35" sheet="1" objects="1" scenarios="1" formatColumns="0" formatRows="0" autoFilter="0"/>
  <autoFilter ref="C85:K1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2" customFormat="1" ht="45" customHeight="1">
      <c r="B3" s="246"/>
      <c r="C3" s="247" t="s">
        <v>187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188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189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190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191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192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193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194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195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196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197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78</v>
      </c>
      <c r="F18" s="253" t="s">
        <v>198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199</v>
      </c>
      <c r="F19" s="253" t="s">
        <v>200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201</v>
      </c>
      <c r="F20" s="253" t="s">
        <v>202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203</v>
      </c>
      <c r="F21" s="253" t="s">
        <v>204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205</v>
      </c>
      <c r="F22" s="253" t="s">
        <v>206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85</v>
      </c>
      <c r="F23" s="253" t="s">
        <v>207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208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209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210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211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212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213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214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215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216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98</v>
      </c>
      <c r="F36" s="253"/>
      <c r="G36" s="253" t="s">
        <v>217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218</v>
      </c>
      <c r="F37" s="253"/>
      <c r="G37" s="253" t="s">
        <v>219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53</v>
      </c>
      <c r="F38" s="253"/>
      <c r="G38" s="253" t="s">
        <v>220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54</v>
      </c>
      <c r="F39" s="253"/>
      <c r="G39" s="253" t="s">
        <v>221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99</v>
      </c>
      <c r="F40" s="253"/>
      <c r="G40" s="253" t="s">
        <v>222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100</v>
      </c>
      <c r="F41" s="253"/>
      <c r="G41" s="253" t="s">
        <v>223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224</v>
      </c>
      <c r="F42" s="253"/>
      <c r="G42" s="253" t="s">
        <v>225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226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227</v>
      </c>
      <c r="F44" s="253"/>
      <c r="G44" s="253" t="s">
        <v>228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102</v>
      </c>
      <c r="F45" s="253"/>
      <c r="G45" s="253" t="s">
        <v>229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230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231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232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233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234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235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236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237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238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239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240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241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242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243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244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245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246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247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248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249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250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251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252</v>
      </c>
      <c r="D76" s="271"/>
      <c r="E76" s="271"/>
      <c r="F76" s="271" t="s">
        <v>253</v>
      </c>
      <c r="G76" s="272"/>
      <c r="H76" s="271" t="s">
        <v>54</v>
      </c>
      <c r="I76" s="271" t="s">
        <v>57</v>
      </c>
      <c r="J76" s="271" t="s">
        <v>254</v>
      </c>
      <c r="K76" s="270"/>
    </row>
    <row r="77" spans="2:11" s="1" customFormat="1" ht="17.25" customHeight="1">
      <c r="B77" s="268"/>
      <c r="C77" s="273" t="s">
        <v>255</v>
      </c>
      <c r="D77" s="273"/>
      <c r="E77" s="273"/>
      <c r="F77" s="274" t="s">
        <v>256</v>
      </c>
      <c r="G77" s="275"/>
      <c r="H77" s="273"/>
      <c r="I77" s="273"/>
      <c r="J77" s="273" t="s">
        <v>257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53</v>
      </c>
      <c r="D79" s="276"/>
      <c r="E79" s="276"/>
      <c r="F79" s="278" t="s">
        <v>258</v>
      </c>
      <c r="G79" s="277"/>
      <c r="H79" s="256" t="s">
        <v>259</v>
      </c>
      <c r="I79" s="256" t="s">
        <v>260</v>
      </c>
      <c r="J79" s="256">
        <v>20</v>
      </c>
      <c r="K79" s="270"/>
    </row>
    <row r="80" spans="2:11" s="1" customFormat="1" ht="15" customHeight="1">
      <c r="B80" s="268"/>
      <c r="C80" s="256" t="s">
        <v>261</v>
      </c>
      <c r="D80" s="256"/>
      <c r="E80" s="256"/>
      <c r="F80" s="278" t="s">
        <v>258</v>
      </c>
      <c r="G80" s="277"/>
      <c r="H80" s="256" t="s">
        <v>262</v>
      </c>
      <c r="I80" s="256" t="s">
        <v>260</v>
      </c>
      <c r="J80" s="256">
        <v>120</v>
      </c>
      <c r="K80" s="270"/>
    </row>
    <row r="81" spans="2:11" s="1" customFormat="1" ht="15" customHeight="1">
      <c r="B81" s="279"/>
      <c r="C81" s="256" t="s">
        <v>263</v>
      </c>
      <c r="D81" s="256"/>
      <c r="E81" s="256"/>
      <c r="F81" s="278" t="s">
        <v>264</v>
      </c>
      <c r="G81" s="277"/>
      <c r="H81" s="256" t="s">
        <v>265</v>
      </c>
      <c r="I81" s="256" t="s">
        <v>260</v>
      </c>
      <c r="J81" s="256">
        <v>50</v>
      </c>
      <c r="K81" s="270"/>
    </row>
    <row r="82" spans="2:11" s="1" customFormat="1" ht="15" customHeight="1">
      <c r="B82" s="279"/>
      <c r="C82" s="256" t="s">
        <v>266</v>
      </c>
      <c r="D82" s="256"/>
      <c r="E82" s="256"/>
      <c r="F82" s="278" t="s">
        <v>258</v>
      </c>
      <c r="G82" s="277"/>
      <c r="H82" s="256" t="s">
        <v>267</v>
      </c>
      <c r="I82" s="256" t="s">
        <v>268</v>
      </c>
      <c r="J82" s="256"/>
      <c r="K82" s="270"/>
    </row>
    <row r="83" spans="2:11" s="1" customFormat="1" ht="15" customHeight="1">
      <c r="B83" s="279"/>
      <c r="C83" s="280" t="s">
        <v>269</v>
      </c>
      <c r="D83" s="280"/>
      <c r="E83" s="280"/>
      <c r="F83" s="281" t="s">
        <v>264</v>
      </c>
      <c r="G83" s="280"/>
      <c r="H83" s="280" t="s">
        <v>270</v>
      </c>
      <c r="I83" s="280" t="s">
        <v>260</v>
      </c>
      <c r="J83" s="280">
        <v>15</v>
      </c>
      <c r="K83" s="270"/>
    </row>
    <row r="84" spans="2:11" s="1" customFormat="1" ht="15" customHeight="1">
      <c r="B84" s="279"/>
      <c r="C84" s="280" t="s">
        <v>271</v>
      </c>
      <c r="D84" s="280"/>
      <c r="E84" s="280"/>
      <c r="F84" s="281" t="s">
        <v>264</v>
      </c>
      <c r="G84" s="280"/>
      <c r="H84" s="280" t="s">
        <v>272</v>
      </c>
      <c r="I84" s="280" t="s">
        <v>260</v>
      </c>
      <c r="J84" s="280">
        <v>15</v>
      </c>
      <c r="K84" s="270"/>
    </row>
    <row r="85" spans="2:11" s="1" customFormat="1" ht="15" customHeight="1">
      <c r="B85" s="279"/>
      <c r="C85" s="280" t="s">
        <v>273</v>
      </c>
      <c r="D85" s="280"/>
      <c r="E85" s="280"/>
      <c r="F85" s="281" t="s">
        <v>264</v>
      </c>
      <c r="G85" s="280"/>
      <c r="H85" s="280" t="s">
        <v>274</v>
      </c>
      <c r="I85" s="280" t="s">
        <v>260</v>
      </c>
      <c r="J85" s="280">
        <v>20</v>
      </c>
      <c r="K85" s="270"/>
    </row>
    <row r="86" spans="2:11" s="1" customFormat="1" ht="15" customHeight="1">
      <c r="B86" s="279"/>
      <c r="C86" s="280" t="s">
        <v>275</v>
      </c>
      <c r="D86" s="280"/>
      <c r="E86" s="280"/>
      <c r="F86" s="281" t="s">
        <v>264</v>
      </c>
      <c r="G86" s="280"/>
      <c r="H86" s="280" t="s">
        <v>276</v>
      </c>
      <c r="I86" s="280" t="s">
        <v>260</v>
      </c>
      <c r="J86" s="280">
        <v>20</v>
      </c>
      <c r="K86" s="270"/>
    </row>
    <row r="87" spans="2:11" s="1" customFormat="1" ht="15" customHeight="1">
      <c r="B87" s="279"/>
      <c r="C87" s="256" t="s">
        <v>277</v>
      </c>
      <c r="D87" s="256"/>
      <c r="E87" s="256"/>
      <c r="F87" s="278" t="s">
        <v>264</v>
      </c>
      <c r="G87" s="277"/>
      <c r="H87" s="256" t="s">
        <v>278</v>
      </c>
      <c r="I87" s="256" t="s">
        <v>260</v>
      </c>
      <c r="J87" s="256">
        <v>50</v>
      </c>
      <c r="K87" s="270"/>
    </row>
    <row r="88" spans="2:11" s="1" customFormat="1" ht="15" customHeight="1">
      <c r="B88" s="279"/>
      <c r="C88" s="256" t="s">
        <v>279</v>
      </c>
      <c r="D88" s="256"/>
      <c r="E88" s="256"/>
      <c r="F88" s="278" t="s">
        <v>264</v>
      </c>
      <c r="G88" s="277"/>
      <c r="H88" s="256" t="s">
        <v>280</v>
      </c>
      <c r="I88" s="256" t="s">
        <v>260</v>
      </c>
      <c r="J88" s="256">
        <v>20</v>
      </c>
      <c r="K88" s="270"/>
    </row>
    <row r="89" spans="2:11" s="1" customFormat="1" ht="15" customHeight="1">
      <c r="B89" s="279"/>
      <c r="C89" s="256" t="s">
        <v>281</v>
      </c>
      <c r="D89" s="256"/>
      <c r="E89" s="256"/>
      <c r="F89" s="278" t="s">
        <v>264</v>
      </c>
      <c r="G89" s="277"/>
      <c r="H89" s="256" t="s">
        <v>282</v>
      </c>
      <c r="I89" s="256" t="s">
        <v>260</v>
      </c>
      <c r="J89" s="256">
        <v>20</v>
      </c>
      <c r="K89" s="270"/>
    </row>
    <row r="90" spans="2:11" s="1" customFormat="1" ht="15" customHeight="1">
      <c r="B90" s="279"/>
      <c r="C90" s="256" t="s">
        <v>283</v>
      </c>
      <c r="D90" s="256"/>
      <c r="E90" s="256"/>
      <c r="F90" s="278" t="s">
        <v>264</v>
      </c>
      <c r="G90" s="277"/>
      <c r="H90" s="256" t="s">
        <v>284</v>
      </c>
      <c r="I90" s="256" t="s">
        <v>260</v>
      </c>
      <c r="J90" s="256">
        <v>50</v>
      </c>
      <c r="K90" s="270"/>
    </row>
    <row r="91" spans="2:11" s="1" customFormat="1" ht="15" customHeight="1">
      <c r="B91" s="279"/>
      <c r="C91" s="256" t="s">
        <v>285</v>
      </c>
      <c r="D91" s="256"/>
      <c r="E91" s="256"/>
      <c r="F91" s="278" t="s">
        <v>264</v>
      </c>
      <c r="G91" s="277"/>
      <c r="H91" s="256" t="s">
        <v>285</v>
      </c>
      <c r="I91" s="256" t="s">
        <v>260</v>
      </c>
      <c r="J91" s="256">
        <v>50</v>
      </c>
      <c r="K91" s="270"/>
    </row>
    <row r="92" spans="2:11" s="1" customFormat="1" ht="15" customHeight="1">
      <c r="B92" s="279"/>
      <c r="C92" s="256" t="s">
        <v>286</v>
      </c>
      <c r="D92" s="256"/>
      <c r="E92" s="256"/>
      <c r="F92" s="278" t="s">
        <v>264</v>
      </c>
      <c r="G92" s="277"/>
      <c r="H92" s="256" t="s">
        <v>287</v>
      </c>
      <c r="I92" s="256" t="s">
        <v>260</v>
      </c>
      <c r="J92" s="256">
        <v>255</v>
      </c>
      <c r="K92" s="270"/>
    </row>
    <row r="93" spans="2:11" s="1" customFormat="1" ht="15" customHeight="1">
      <c r="B93" s="279"/>
      <c r="C93" s="256" t="s">
        <v>288</v>
      </c>
      <c r="D93" s="256"/>
      <c r="E93" s="256"/>
      <c r="F93" s="278" t="s">
        <v>258</v>
      </c>
      <c r="G93" s="277"/>
      <c r="H93" s="256" t="s">
        <v>289</v>
      </c>
      <c r="I93" s="256" t="s">
        <v>290</v>
      </c>
      <c r="J93" s="256"/>
      <c r="K93" s="270"/>
    </row>
    <row r="94" spans="2:11" s="1" customFormat="1" ht="15" customHeight="1">
      <c r="B94" s="279"/>
      <c r="C94" s="256" t="s">
        <v>291</v>
      </c>
      <c r="D94" s="256"/>
      <c r="E94" s="256"/>
      <c r="F94" s="278" t="s">
        <v>258</v>
      </c>
      <c r="G94" s="277"/>
      <c r="H94" s="256" t="s">
        <v>292</v>
      </c>
      <c r="I94" s="256" t="s">
        <v>293</v>
      </c>
      <c r="J94" s="256"/>
      <c r="K94" s="270"/>
    </row>
    <row r="95" spans="2:11" s="1" customFormat="1" ht="15" customHeight="1">
      <c r="B95" s="279"/>
      <c r="C95" s="256" t="s">
        <v>294</v>
      </c>
      <c r="D95" s="256"/>
      <c r="E95" s="256"/>
      <c r="F95" s="278" t="s">
        <v>258</v>
      </c>
      <c r="G95" s="277"/>
      <c r="H95" s="256" t="s">
        <v>294</v>
      </c>
      <c r="I95" s="256" t="s">
        <v>293</v>
      </c>
      <c r="J95" s="256"/>
      <c r="K95" s="270"/>
    </row>
    <row r="96" spans="2:11" s="1" customFormat="1" ht="15" customHeight="1">
      <c r="B96" s="279"/>
      <c r="C96" s="256" t="s">
        <v>38</v>
      </c>
      <c r="D96" s="256"/>
      <c r="E96" s="256"/>
      <c r="F96" s="278" t="s">
        <v>258</v>
      </c>
      <c r="G96" s="277"/>
      <c r="H96" s="256" t="s">
        <v>295</v>
      </c>
      <c r="I96" s="256" t="s">
        <v>293</v>
      </c>
      <c r="J96" s="256"/>
      <c r="K96" s="270"/>
    </row>
    <row r="97" spans="2:11" s="1" customFormat="1" ht="15" customHeight="1">
      <c r="B97" s="279"/>
      <c r="C97" s="256" t="s">
        <v>48</v>
      </c>
      <c r="D97" s="256"/>
      <c r="E97" s="256"/>
      <c r="F97" s="278" t="s">
        <v>258</v>
      </c>
      <c r="G97" s="277"/>
      <c r="H97" s="256" t="s">
        <v>296</v>
      </c>
      <c r="I97" s="256" t="s">
        <v>293</v>
      </c>
      <c r="J97" s="256"/>
      <c r="K97" s="270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297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252</v>
      </c>
      <c r="D103" s="271"/>
      <c r="E103" s="271"/>
      <c r="F103" s="271" t="s">
        <v>253</v>
      </c>
      <c r="G103" s="272"/>
      <c r="H103" s="271" t="s">
        <v>54</v>
      </c>
      <c r="I103" s="271" t="s">
        <v>57</v>
      </c>
      <c r="J103" s="271" t="s">
        <v>254</v>
      </c>
      <c r="K103" s="270"/>
    </row>
    <row r="104" spans="2:11" s="1" customFormat="1" ht="17.25" customHeight="1">
      <c r="B104" s="268"/>
      <c r="C104" s="273" t="s">
        <v>255</v>
      </c>
      <c r="D104" s="273"/>
      <c r="E104" s="273"/>
      <c r="F104" s="274" t="s">
        <v>256</v>
      </c>
      <c r="G104" s="275"/>
      <c r="H104" s="273"/>
      <c r="I104" s="273"/>
      <c r="J104" s="273" t="s">
        <v>257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s="1" customFormat="1" ht="15" customHeight="1">
      <c r="B106" s="268"/>
      <c r="C106" s="256" t="s">
        <v>53</v>
      </c>
      <c r="D106" s="276"/>
      <c r="E106" s="276"/>
      <c r="F106" s="278" t="s">
        <v>258</v>
      </c>
      <c r="G106" s="287"/>
      <c r="H106" s="256" t="s">
        <v>298</v>
      </c>
      <c r="I106" s="256" t="s">
        <v>260</v>
      </c>
      <c r="J106" s="256">
        <v>20</v>
      </c>
      <c r="K106" s="270"/>
    </row>
    <row r="107" spans="2:11" s="1" customFormat="1" ht="15" customHeight="1">
      <c r="B107" s="268"/>
      <c r="C107" s="256" t="s">
        <v>261</v>
      </c>
      <c r="D107" s="256"/>
      <c r="E107" s="256"/>
      <c r="F107" s="278" t="s">
        <v>258</v>
      </c>
      <c r="G107" s="256"/>
      <c r="H107" s="256" t="s">
        <v>298</v>
      </c>
      <c r="I107" s="256" t="s">
        <v>260</v>
      </c>
      <c r="J107" s="256">
        <v>120</v>
      </c>
      <c r="K107" s="270"/>
    </row>
    <row r="108" spans="2:11" s="1" customFormat="1" ht="15" customHeight="1">
      <c r="B108" s="279"/>
      <c r="C108" s="256" t="s">
        <v>263</v>
      </c>
      <c r="D108" s="256"/>
      <c r="E108" s="256"/>
      <c r="F108" s="278" t="s">
        <v>264</v>
      </c>
      <c r="G108" s="256"/>
      <c r="H108" s="256" t="s">
        <v>298</v>
      </c>
      <c r="I108" s="256" t="s">
        <v>260</v>
      </c>
      <c r="J108" s="256">
        <v>50</v>
      </c>
      <c r="K108" s="270"/>
    </row>
    <row r="109" spans="2:11" s="1" customFormat="1" ht="15" customHeight="1">
      <c r="B109" s="279"/>
      <c r="C109" s="256" t="s">
        <v>266</v>
      </c>
      <c r="D109" s="256"/>
      <c r="E109" s="256"/>
      <c r="F109" s="278" t="s">
        <v>258</v>
      </c>
      <c r="G109" s="256"/>
      <c r="H109" s="256" t="s">
        <v>298</v>
      </c>
      <c r="I109" s="256" t="s">
        <v>268</v>
      </c>
      <c r="J109" s="256"/>
      <c r="K109" s="270"/>
    </row>
    <row r="110" spans="2:11" s="1" customFormat="1" ht="15" customHeight="1">
      <c r="B110" s="279"/>
      <c r="C110" s="256" t="s">
        <v>277</v>
      </c>
      <c r="D110" s="256"/>
      <c r="E110" s="256"/>
      <c r="F110" s="278" t="s">
        <v>264</v>
      </c>
      <c r="G110" s="256"/>
      <c r="H110" s="256" t="s">
        <v>298</v>
      </c>
      <c r="I110" s="256" t="s">
        <v>260</v>
      </c>
      <c r="J110" s="256">
        <v>50</v>
      </c>
      <c r="K110" s="270"/>
    </row>
    <row r="111" spans="2:11" s="1" customFormat="1" ht="15" customHeight="1">
      <c r="B111" s="279"/>
      <c r="C111" s="256" t="s">
        <v>285</v>
      </c>
      <c r="D111" s="256"/>
      <c r="E111" s="256"/>
      <c r="F111" s="278" t="s">
        <v>264</v>
      </c>
      <c r="G111" s="256"/>
      <c r="H111" s="256" t="s">
        <v>298</v>
      </c>
      <c r="I111" s="256" t="s">
        <v>260</v>
      </c>
      <c r="J111" s="256">
        <v>50</v>
      </c>
      <c r="K111" s="270"/>
    </row>
    <row r="112" spans="2:11" s="1" customFormat="1" ht="15" customHeight="1">
      <c r="B112" s="279"/>
      <c r="C112" s="256" t="s">
        <v>283</v>
      </c>
      <c r="D112" s="256"/>
      <c r="E112" s="256"/>
      <c r="F112" s="278" t="s">
        <v>264</v>
      </c>
      <c r="G112" s="256"/>
      <c r="H112" s="256" t="s">
        <v>298</v>
      </c>
      <c r="I112" s="256" t="s">
        <v>260</v>
      </c>
      <c r="J112" s="256">
        <v>50</v>
      </c>
      <c r="K112" s="270"/>
    </row>
    <row r="113" spans="2:11" s="1" customFormat="1" ht="15" customHeight="1">
      <c r="B113" s="279"/>
      <c r="C113" s="256" t="s">
        <v>53</v>
      </c>
      <c r="D113" s="256"/>
      <c r="E113" s="256"/>
      <c r="F113" s="278" t="s">
        <v>258</v>
      </c>
      <c r="G113" s="256"/>
      <c r="H113" s="256" t="s">
        <v>299</v>
      </c>
      <c r="I113" s="256" t="s">
        <v>260</v>
      </c>
      <c r="J113" s="256">
        <v>20</v>
      </c>
      <c r="K113" s="270"/>
    </row>
    <row r="114" spans="2:11" s="1" customFormat="1" ht="15" customHeight="1">
      <c r="B114" s="279"/>
      <c r="C114" s="256" t="s">
        <v>300</v>
      </c>
      <c r="D114" s="256"/>
      <c r="E114" s="256"/>
      <c r="F114" s="278" t="s">
        <v>258</v>
      </c>
      <c r="G114" s="256"/>
      <c r="H114" s="256" t="s">
        <v>301</v>
      </c>
      <c r="I114" s="256" t="s">
        <v>260</v>
      </c>
      <c r="J114" s="256">
        <v>120</v>
      </c>
      <c r="K114" s="270"/>
    </row>
    <row r="115" spans="2:11" s="1" customFormat="1" ht="15" customHeight="1">
      <c r="B115" s="279"/>
      <c r="C115" s="256" t="s">
        <v>38</v>
      </c>
      <c r="D115" s="256"/>
      <c r="E115" s="256"/>
      <c r="F115" s="278" t="s">
        <v>258</v>
      </c>
      <c r="G115" s="256"/>
      <c r="H115" s="256" t="s">
        <v>302</v>
      </c>
      <c r="I115" s="256" t="s">
        <v>293</v>
      </c>
      <c r="J115" s="256"/>
      <c r="K115" s="270"/>
    </row>
    <row r="116" spans="2:11" s="1" customFormat="1" ht="15" customHeight="1">
      <c r="B116" s="279"/>
      <c r="C116" s="256" t="s">
        <v>48</v>
      </c>
      <c r="D116" s="256"/>
      <c r="E116" s="256"/>
      <c r="F116" s="278" t="s">
        <v>258</v>
      </c>
      <c r="G116" s="256"/>
      <c r="H116" s="256" t="s">
        <v>303</v>
      </c>
      <c r="I116" s="256" t="s">
        <v>293</v>
      </c>
      <c r="J116" s="256"/>
      <c r="K116" s="270"/>
    </row>
    <row r="117" spans="2:11" s="1" customFormat="1" ht="15" customHeight="1">
      <c r="B117" s="279"/>
      <c r="C117" s="256" t="s">
        <v>57</v>
      </c>
      <c r="D117" s="256"/>
      <c r="E117" s="256"/>
      <c r="F117" s="278" t="s">
        <v>258</v>
      </c>
      <c r="G117" s="256"/>
      <c r="H117" s="256" t="s">
        <v>304</v>
      </c>
      <c r="I117" s="256" t="s">
        <v>305</v>
      </c>
      <c r="J117" s="256"/>
      <c r="K117" s="270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53"/>
      <c r="D119" s="253"/>
      <c r="E119" s="253"/>
      <c r="F119" s="290"/>
      <c r="G119" s="253"/>
      <c r="H119" s="253"/>
      <c r="I119" s="253"/>
      <c r="J119" s="253"/>
      <c r="K119" s="289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7" t="s">
        <v>306</v>
      </c>
      <c r="D122" s="247"/>
      <c r="E122" s="247"/>
      <c r="F122" s="247"/>
      <c r="G122" s="247"/>
      <c r="H122" s="247"/>
      <c r="I122" s="247"/>
      <c r="J122" s="247"/>
      <c r="K122" s="295"/>
    </row>
    <row r="123" spans="2:11" s="1" customFormat="1" ht="17.25" customHeight="1">
      <c r="B123" s="296"/>
      <c r="C123" s="271" t="s">
        <v>252</v>
      </c>
      <c r="D123" s="271"/>
      <c r="E123" s="271"/>
      <c r="F123" s="271" t="s">
        <v>253</v>
      </c>
      <c r="G123" s="272"/>
      <c r="H123" s="271" t="s">
        <v>54</v>
      </c>
      <c r="I123" s="271" t="s">
        <v>57</v>
      </c>
      <c r="J123" s="271" t="s">
        <v>254</v>
      </c>
      <c r="K123" s="297"/>
    </row>
    <row r="124" spans="2:11" s="1" customFormat="1" ht="17.25" customHeight="1">
      <c r="B124" s="296"/>
      <c r="C124" s="273" t="s">
        <v>255</v>
      </c>
      <c r="D124" s="273"/>
      <c r="E124" s="273"/>
      <c r="F124" s="274" t="s">
        <v>256</v>
      </c>
      <c r="G124" s="275"/>
      <c r="H124" s="273"/>
      <c r="I124" s="273"/>
      <c r="J124" s="273" t="s">
        <v>257</v>
      </c>
      <c r="K124" s="297"/>
    </row>
    <row r="125" spans="2:11" s="1" customFormat="1" ht="5.25" customHeight="1">
      <c r="B125" s="298"/>
      <c r="C125" s="276"/>
      <c r="D125" s="276"/>
      <c r="E125" s="276"/>
      <c r="F125" s="276"/>
      <c r="G125" s="256"/>
      <c r="H125" s="276"/>
      <c r="I125" s="276"/>
      <c r="J125" s="276"/>
      <c r="K125" s="299"/>
    </row>
    <row r="126" spans="2:11" s="1" customFormat="1" ht="15" customHeight="1">
      <c r="B126" s="298"/>
      <c r="C126" s="256" t="s">
        <v>261</v>
      </c>
      <c r="D126" s="276"/>
      <c r="E126" s="276"/>
      <c r="F126" s="278" t="s">
        <v>258</v>
      </c>
      <c r="G126" s="256"/>
      <c r="H126" s="256" t="s">
        <v>298</v>
      </c>
      <c r="I126" s="256" t="s">
        <v>260</v>
      </c>
      <c r="J126" s="256">
        <v>120</v>
      </c>
      <c r="K126" s="300"/>
    </row>
    <row r="127" spans="2:11" s="1" customFormat="1" ht="15" customHeight="1">
      <c r="B127" s="298"/>
      <c r="C127" s="256" t="s">
        <v>307</v>
      </c>
      <c r="D127" s="256"/>
      <c r="E127" s="256"/>
      <c r="F127" s="278" t="s">
        <v>258</v>
      </c>
      <c r="G127" s="256"/>
      <c r="H127" s="256" t="s">
        <v>308</v>
      </c>
      <c r="I127" s="256" t="s">
        <v>260</v>
      </c>
      <c r="J127" s="256" t="s">
        <v>309</v>
      </c>
      <c r="K127" s="300"/>
    </row>
    <row r="128" spans="2:11" s="1" customFormat="1" ht="15" customHeight="1">
      <c r="B128" s="298"/>
      <c r="C128" s="256" t="s">
        <v>85</v>
      </c>
      <c r="D128" s="256"/>
      <c r="E128" s="256"/>
      <c r="F128" s="278" t="s">
        <v>258</v>
      </c>
      <c r="G128" s="256"/>
      <c r="H128" s="256" t="s">
        <v>310</v>
      </c>
      <c r="I128" s="256" t="s">
        <v>260</v>
      </c>
      <c r="J128" s="256" t="s">
        <v>309</v>
      </c>
      <c r="K128" s="300"/>
    </row>
    <row r="129" spans="2:11" s="1" customFormat="1" ht="15" customHeight="1">
      <c r="B129" s="298"/>
      <c r="C129" s="256" t="s">
        <v>269</v>
      </c>
      <c r="D129" s="256"/>
      <c r="E129" s="256"/>
      <c r="F129" s="278" t="s">
        <v>264</v>
      </c>
      <c r="G129" s="256"/>
      <c r="H129" s="256" t="s">
        <v>270</v>
      </c>
      <c r="I129" s="256" t="s">
        <v>260</v>
      </c>
      <c r="J129" s="256">
        <v>15</v>
      </c>
      <c r="K129" s="300"/>
    </row>
    <row r="130" spans="2:11" s="1" customFormat="1" ht="15" customHeight="1">
      <c r="B130" s="298"/>
      <c r="C130" s="280" t="s">
        <v>271</v>
      </c>
      <c r="D130" s="280"/>
      <c r="E130" s="280"/>
      <c r="F130" s="281" t="s">
        <v>264</v>
      </c>
      <c r="G130" s="280"/>
      <c r="H130" s="280" t="s">
        <v>272</v>
      </c>
      <c r="I130" s="280" t="s">
        <v>260</v>
      </c>
      <c r="J130" s="280">
        <v>15</v>
      </c>
      <c r="K130" s="300"/>
    </row>
    <row r="131" spans="2:11" s="1" customFormat="1" ht="15" customHeight="1">
      <c r="B131" s="298"/>
      <c r="C131" s="280" t="s">
        <v>273</v>
      </c>
      <c r="D131" s="280"/>
      <c r="E131" s="280"/>
      <c r="F131" s="281" t="s">
        <v>264</v>
      </c>
      <c r="G131" s="280"/>
      <c r="H131" s="280" t="s">
        <v>274</v>
      </c>
      <c r="I131" s="280" t="s">
        <v>260</v>
      </c>
      <c r="J131" s="280">
        <v>20</v>
      </c>
      <c r="K131" s="300"/>
    </row>
    <row r="132" spans="2:11" s="1" customFormat="1" ht="15" customHeight="1">
      <c r="B132" s="298"/>
      <c r="C132" s="280" t="s">
        <v>275</v>
      </c>
      <c r="D132" s="280"/>
      <c r="E132" s="280"/>
      <c r="F132" s="281" t="s">
        <v>264</v>
      </c>
      <c r="G132" s="280"/>
      <c r="H132" s="280" t="s">
        <v>276</v>
      </c>
      <c r="I132" s="280" t="s">
        <v>260</v>
      </c>
      <c r="J132" s="280">
        <v>20</v>
      </c>
      <c r="K132" s="300"/>
    </row>
    <row r="133" spans="2:11" s="1" customFormat="1" ht="15" customHeight="1">
      <c r="B133" s="298"/>
      <c r="C133" s="256" t="s">
        <v>263</v>
      </c>
      <c r="D133" s="256"/>
      <c r="E133" s="256"/>
      <c r="F133" s="278" t="s">
        <v>264</v>
      </c>
      <c r="G133" s="256"/>
      <c r="H133" s="256" t="s">
        <v>298</v>
      </c>
      <c r="I133" s="256" t="s">
        <v>260</v>
      </c>
      <c r="J133" s="256">
        <v>50</v>
      </c>
      <c r="K133" s="300"/>
    </row>
    <row r="134" spans="2:11" s="1" customFormat="1" ht="15" customHeight="1">
      <c r="B134" s="298"/>
      <c r="C134" s="256" t="s">
        <v>277</v>
      </c>
      <c r="D134" s="256"/>
      <c r="E134" s="256"/>
      <c r="F134" s="278" t="s">
        <v>264</v>
      </c>
      <c r="G134" s="256"/>
      <c r="H134" s="256" t="s">
        <v>298</v>
      </c>
      <c r="I134" s="256" t="s">
        <v>260</v>
      </c>
      <c r="J134" s="256">
        <v>50</v>
      </c>
      <c r="K134" s="300"/>
    </row>
    <row r="135" spans="2:11" s="1" customFormat="1" ht="15" customHeight="1">
      <c r="B135" s="298"/>
      <c r="C135" s="256" t="s">
        <v>283</v>
      </c>
      <c r="D135" s="256"/>
      <c r="E135" s="256"/>
      <c r="F135" s="278" t="s">
        <v>264</v>
      </c>
      <c r="G135" s="256"/>
      <c r="H135" s="256" t="s">
        <v>298</v>
      </c>
      <c r="I135" s="256" t="s">
        <v>260</v>
      </c>
      <c r="J135" s="256">
        <v>50</v>
      </c>
      <c r="K135" s="300"/>
    </row>
    <row r="136" spans="2:11" s="1" customFormat="1" ht="15" customHeight="1">
      <c r="B136" s="298"/>
      <c r="C136" s="256" t="s">
        <v>285</v>
      </c>
      <c r="D136" s="256"/>
      <c r="E136" s="256"/>
      <c r="F136" s="278" t="s">
        <v>264</v>
      </c>
      <c r="G136" s="256"/>
      <c r="H136" s="256" t="s">
        <v>298</v>
      </c>
      <c r="I136" s="256" t="s">
        <v>260</v>
      </c>
      <c r="J136" s="256">
        <v>50</v>
      </c>
      <c r="K136" s="300"/>
    </row>
    <row r="137" spans="2:11" s="1" customFormat="1" ht="15" customHeight="1">
      <c r="B137" s="298"/>
      <c r="C137" s="256" t="s">
        <v>286</v>
      </c>
      <c r="D137" s="256"/>
      <c r="E137" s="256"/>
      <c r="F137" s="278" t="s">
        <v>264</v>
      </c>
      <c r="G137" s="256"/>
      <c r="H137" s="256" t="s">
        <v>311</v>
      </c>
      <c r="I137" s="256" t="s">
        <v>260</v>
      </c>
      <c r="J137" s="256">
        <v>255</v>
      </c>
      <c r="K137" s="300"/>
    </row>
    <row r="138" spans="2:11" s="1" customFormat="1" ht="15" customHeight="1">
      <c r="B138" s="298"/>
      <c r="C138" s="256" t="s">
        <v>288</v>
      </c>
      <c r="D138" s="256"/>
      <c r="E138" s="256"/>
      <c r="F138" s="278" t="s">
        <v>258</v>
      </c>
      <c r="G138" s="256"/>
      <c r="H138" s="256" t="s">
        <v>312</v>
      </c>
      <c r="I138" s="256" t="s">
        <v>290</v>
      </c>
      <c r="J138" s="256"/>
      <c r="K138" s="300"/>
    </row>
    <row r="139" spans="2:11" s="1" customFormat="1" ht="15" customHeight="1">
      <c r="B139" s="298"/>
      <c r="C139" s="256" t="s">
        <v>291</v>
      </c>
      <c r="D139" s="256"/>
      <c r="E139" s="256"/>
      <c r="F139" s="278" t="s">
        <v>258</v>
      </c>
      <c r="G139" s="256"/>
      <c r="H139" s="256" t="s">
        <v>313</v>
      </c>
      <c r="I139" s="256" t="s">
        <v>293</v>
      </c>
      <c r="J139" s="256"/>
      <c r="K139" s="300"/>
    </row>
    <row r="140" spans="2:11" s="1" customFormat="1" ht="15" customHeight="1">
      <c r="B140" s="298"/>
      <c r="C140" s="256" t="s">
        <v>294</v>
      </c>
      <c r="D140" s="256"/>
      <c r="E140" s="256"/>
      <c r="F140" s="278" t="s">
        <v>258</v>
      </c>
      <c r="G140" s="256"/>
      <c r="H140" s="256" t="s">
        <v>294</v>
      </c>
      <c r="I140" s="256" t="s">
        <v>293</v>
      </c>
      <c r="J140" s="256"/>
      <c r="K140" s="300"/>
    </row>
    <row r="141" spans="2:11" s="1" customFormat="1" ht="15" customHeight="1">
      <c r="B141" s="298"/>
      <c r="C141" s="256" t="s">
        <v>38</v>
      </c>
      <c r="D141" s="256"/>
      <c r="E141" s="256"/>
      <c r="F141" s="278" t="s">
        <v>258</v>
      </c>
      <c r="G141" s="256"/>
      <c r="H141" s="256" t="s">
        <v>314</v>
      </c>
      <c r="I141" s="256" t="s">
        <v>293</v>
      </c>
      <c r="J141" s="256"/>
      <c r="K141" s="300"/>
    </row>
    <row r="142" spans="2:11" s="1" customFormat="1" ht="15" customHeight="1">
      <c r="B142" s="298"/>
      <c r="C142" s="256" t="s">
        <v>315</v>
      </c>
      <c r="D142" s="256"/>
      <c r="E142" s="256"/>
      <c r="F142" s="278" t="s">
        <v>258</v>
      </c>
      <c r="G142" s="256"/>
      <c r="H142" s="256" t="s">
        <v>316</v>
      </c>
      <c r="I142" s="256" t="s">
        <v>293</v>
      </c>
      <c r="J142" s="256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53"/>
      <c r="C144" s="253"/>
      <c r="D144" s="253"/>
      <c r="E144" s="253"/>
      <c r="F144" s="290"/>
      <c r="G144" s="253"/>
      <c r="H144" s="253"/>
      <c r="I144" s="253"/>
      <c r="J144" s="253"/>
      <c r="K144" s="253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317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252</v>
      </c>
      <c r="D148" s="271"/>
      <c r="E148" s="271"/>
      <c r="F148" s="271" t="s">
        <v>253</v>
      </c>
      <c r="G148" s="272"/>
      <c r="H148" s="271" t="s">
        <v>54</v>
      </c>
      <c r="I148" s="271" t="s">
        <v>57</v>
      </c>
      <c r="J148" s="271" t="s">
        <v>254</v>
      </c>
      <c r="K148" s="270"/>
    </row>
    <row r="149" spans="2:11" s="1" customFormat="1" ht="17.25" customHeight="1">
      <c r="B149" s="268"/>
      <c r="C149" s="273" t="s">
        <v>255</v>
      </c>
      <c r="D149" s="273"/>
      <c r="E149" s="273"/>
      <c r="F149" s="274" t="s">
        <v>256</v>
      </c>
      <c r="G149" s="275"/>
      <c r="H149" s="273"/>
      <c r="I149" s="273"/>
      <c r="J149" s="273" t="s">
        <v>257</v>
      </c>
      <c r="K149" s="270"/>
    </row>
    <row r="150" spans="2:11" s="1" customFormat="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s="1" customFormat="1" ht="15" customHeight="1">
      <c r="B151" s="279"/>
      <c r="C151" s="304" t="s">
        <v>261</v>
      </c>
      <c r="D151" s="256"/>
      <c r="E151" s="256"/>
      <c r="F151" s="305" t="s">
        <v>258</v>
      </c>
      <c r="G151" s="256"/>
      <c r="H151" s="304" t="s">
        <v>298</v>
      </c>
      <c r="I151" s="304" t="s">
        <v>260</v>
      </c>
      <c r="J151" s="304">
        <v>120</v>
      </c>
      <c r="K151" s="300"/>
    </row>
    <row r="152" spans="2:11" s="1" customFormat="1" ht="15" customHeight="1">
      <c r="B152" s="279"/>
      <c r="C152" s="304" t="s">
        <v>307</v>
      </c>
      <c r="D152" s="256"/>
      <c r="E152" s="256"/>
      <c r="F152" s="305" t="s">
        <v>258</v>
      </c>
      <c r="G152" s="256"/>
      <c r="H152" s="304" t="s">
        <v>318</v>
      </c>
      <c r="I152" s="304" t="s">
        <v>260</v>
      </c>
      <c r="J152" s="304" t="s">
        <v>309</v>
      </c>
      <c r="K152" s="300"/>
    </row>
    <row r="153" spans="2:11" s="1" customFormat="1" ht="15" customHeight="1">
      <c r="B153" s="279"/>
      <c r="C153" s="304" t="s">
        <v>85</v>
      </c>
      <c r="D153" s="256"/>
      <c r="E153" s="256"/>
      <c r="F153" s="305" t="s">
        <v>258</v>
      </c>
      <c r="G153" s="256"/>
      <c r="H153" s="304" t="s">
        <v>319</v>
      </c>
      <c r="I153" s="304" t="s">
        <v>260</v>
      </c>
      <c r="J153" s="304" t="s">
        <v>309</v>
      </c>
      <c r="K153" s="300"/>
    </row>
    <row r="154" spans="2:11" s="1" customFormat="1" ht="15" customHeight="1">
      <c r="B154" s="279"/>
      <c r="C154" s="304" t="s">
        <v>263</v>
      </c>
      <c r="D154" s="256"/>
      <c r="E154" s="256"/>
      <c r="F154" s="305" t="s">
        <v>264</v>
      </c>
      <c r="G154" s="256"/>
      <c r="H154" s="304" t="s">
        <v>298</v>
      </c>
      <c r="I154" s="304" t="s">
        <v>260</v>
      </c>
      <c r="J154" s="304">
        <v>50</v>
      </c>
      <c r="K154" s="300"/>
    </row>
    <row r="155" spans="2:11" s="1" customFormat="1" ht="15" customHeight="1">
      <c r="B155" s="279"/>
      <c r="C155" s="304" t="s">
        <v>266</v>
      </c>
      <c r="D155" s="256"/>
      <c r="E155" s="256"/>
      <c r="F155" s="305" t="s">
        <v>258</v>
      </c>
      <c r="G155" s="256"/>
      <c r="H155" s="304" t="s">
        <v>298</v>
      </c>
      <c r="I155" s="304" t="s">
        <v>268</v>
      </c>
      <c r="J155" s="304"/>
      <c r="K155" s="300"/>
    </row>
    <row r="156" spans="2:11" s="1" customFormat="1" ht="15" customHeight="1">
      <c r="B156" s="279"/>
      <c r="C156" s="304" t="s">
        <v>277</v>
      </c>
      <c r="D156" s="256"/>
      <c r="E156" s="256"/>
      <c r="F156" s="305" t="s">
        <v>264</v>
      </c>
      <c r="G156" s="256"/>
      <c r="H156" s="304" t="s">
        <v>298</v>
      </c>
      <c r="I156" s="304" t="s">
        <v>260</v>
      </c>
      <c r="J156" s="304">
        <v>50</v>
      </c>
      <c r="K156" s="300"/>
    </row>
    <row r="157" spans="2:11" s="1" customFormat="1" ht="15" customHeight="1">
      <c r="B157" s="279"/>
      <c r="C157" s="304" t="s">
        <v>285</v>
      </c>
      <c r="D157" s="256"/>
      <c r="E157" s="256"/>
      <c r="F157" s="305" t="s">
        <v>264</v>
      </c>
      <c r="G157" s="256"/>
      <c r="H157" s="304" t="s">
        <v>298</v>
      </c>
      <c r="I157" s="304" t="s">
        <v>260</v>
      </c>
      <c r="J157" s="304">
        <v>50</v>
      </c>
      <c r="K157" s="300"/>
    </row>
    <row r="158" spans="2:11" s="1" customFormat="1" ht="15" customHeight="1">
      <c r="B158" s="279"/>
      <c r="C158" s="304" t="s">
        <v>283</v>
      </c>
      <c r="D158" s="256"/>
      <c r="E158" s="256"/>
      <c r="F158" s="305" t="s">
        <v>264</v>
      </c>
      <c r="G158" s="256"/>
      <c r="H158" s="304" t="s">
        <v>298</v>
      </c>
      <c r="I158" s="304" t="s">
        <v>260</v>
      </c>
      <c r="J158" s="304">
        <v>50</v>
      </c>
      <c r="K158" s="300"/>
    </row>
    <row r="159" spans="2:11" s="1" customFormat="1" ht="15" customHeight="1">
      <c r="B159" s="279"/>
      <c r="C159" s="304" t="s">
        <v>93</v>
      </c>
      <c r="D159" s="256"/>
      <c r="E159" s="256"/>
      <c r="F159" s="305" t="s">
        <v>258</v>
      </c>
      <c r="G159" s="256"/>
      <c r="H159" s="304" t="s">
        <v>320</v>
      </c>
      <c r="I159" s="304" t="s">
        <v>260</v>
      </c>
      <c r="J159" s="304" t="s">
        <v>321</v>
      </c>
      <c r="K159" s="300"/>
    </row>
    <row r="160" spans="2:11" s="1" customFormat="1" ht="15" customHeight="1">
      <c r="B160" s="279"/>
      <c r="C160" s="304" t="s">
        <v>322</v>
      </c>
      <c r="D160" s="256"/>
      <c r="E160" s="256"/>
      <c r="F160" s="305" t="s">
        <v>258</v>
      </c>
      <c r="G160" s="256"/>
      <c r="H160" s="304" t="s">
        <v>323</v>
      </c>
      <c r="I160" s="304" t="s">
        <v>293</v>
      </c>
      <c r="J160" s="304"/>
      <c r="K160" s="300"/>
    </row>
    <row r="161" spans="2:11" s="1" customFormat="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s="1" customFormat="1" ht="18.75" customHeight="1">
      <c r="B162" s="253"/>
      <c r="C162" s="256"/>
      <c r="D162" s="256"/>
      <c r="E162" s="256"/>
      <c r="F162" s="278"/>
      <c r="G162" s="256"/>
      <c r="H162" s="256"/>
      <c r="I162" s="256"/>
      <c r="J162" s="256"/>
      <c r="K162" s="253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324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252</v>
      </c>
      <c r="D166" s="271"/>
      <c r="E166" s="271"/>
      <c r="F166" s="271" t="s">
        <v>253</v>
      </c>
      <c r="G166" s="308"/>
      <c r="H166" s="309" t="s">
        <v>54</v>
      </c>
      <c r="I166" s="309" t="s">
        <v>57</v>
      </c>
      <c r="J166" s="271" t="s">
        <v>254</v>
      </c>
      <c r="K166" s="248"/>
    </row>
    <row r="167" spans="2:11" s="1" customFormat="1" ht="17.25" customHeight="1">
      <c r="B167" s="249"/>
      <c r="C167" s="273" t="s">
        <v>255</v>
      </c>
      <c r="D167" s="273"/>
      <c r="E167" s="273"/>
      <c r="F167" s="274" t="s">
        <v>256</v>
      </c>
      <c r="G167" s="310"/>
      <c r="H167" s="311"/>
      <c r="I167" s="311"/>
      <c r="J167" s="273" t="s">
        <v>257</v>
      </c>
      <c r="K167" s="251"/>
    </row>
    <row r="168" spans="2:11" s="1" customFormat="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s="1" customFormat="1" ht="15" customHeight="1">
      <c r="B169" s="279"/>
      <c r="C169" s="256" t="s">
        <v>261</v>
      </c>
      <c r="D169" s="256"/>
      <c r="E169" s="256"/>
      <c r="F169" s="278" t="s">
        <v>258</v>
      </c>
      <c r="G169" s="256"/>
      <c r="H169" s="256" t="s">
        <v>298</v>
      </c>
      <c r="I169" s="256" t="s">
        <v>260</v>
      </c>
      <c r="J169" s="256">
        <v>120</v>
      </c>
      <c r="K169" s="300"/>
    </row>
    <row r="170" spans="2:11" s="1" customFormat="1" ht="15" customHeight="1">
      <c r="B170" s="279"/>
      <c r="C170" s="256" t="s">
        <v>307</v>
      </c>
      <c r="D170" s="256"/>
      <c r="E170" s="256"/>
      <c r="F170" s="278" t="s">
        <v>258</v>
      </c>
      <c r="G170" s="256"/>
      <c r="H170" s="256" t="s">
        <v>308</v>
      </c>
      <c r="I170" s="256" t="s">
        <v>260</v>
      </c>
      <c r="J170" s="256" t="s">
        <v>309</v>
      </c>
      <c r="K170" s="300"/>
    </row>
    <row r="171" spans="2:11" s="1" customFormat="1" ht="15" customHeight="1">
      <c r="B171" s="279"/>
      <c r="C171" s="256" t="s">
        <v>85</v>
      </c>
      <c r="D171" s="256"/>
      <c r="E171" s="256"/>
      <c r="F171" s="278" t="s">
        <v>258</v>
      </c>
      <c r="G171" s="256"/>
      <c r="H171" s="256" t="s">
        <v>325</v>
      </c>
      <c r="I171" s="256" t="s">
        <v>260</v>
      </c>
      <c r="J171" s="256" t="s">
        <v>309</v>
      </c>
      <c r="K171" s="300"/>
    </row>
    <row r="172" spans="2:11" s="1" customFormat="1" ht="15" customHeight="1">
      <c r="B172" s="279"/>
      <c r="C172" s="256" t="s">
        <v>263</v>
      </c>
      <c r="D172" s="256"/>
      <c r="E172" s="256"/>
      <c r="F172" s="278" t="s">
        <v>264</v>
      </c>
      <c r="G172" s="256"/>
      <c r="H172" s="256" t="s">
        <v>325</v>
      </c>
      <c r="I172" s="256" t="s">
        <v>260</v>
      </c>
      <c r="J172" s="256">
        <v>50</v>
      </c>
      <c r="K172" s="300"/>
    </row>
    <row r="173" spans="2:11" s="1" customFormat="1" ht="15" customHeight="1">
      <c r="B173" s="279"/>
      <c r="C173" s="256" t="s">
        <v>266</v>
      </c>
      <c r="D173" s="256"/>
      <c r="E173" s="256"/>
      <c r="F173" s="278" t="s">
        <v>258</v>
      </c>
      <c r="G173" s="256"/>
      <c r="H173" s="256" t="s">
        <v>325</v>
      </c>
      <c r="I173" s="256" t="s">
        <v>268</v>
      </c>
      <c r="J173" s="256"/>
      <c r="K173" s="300"/>
    </row>
    <row r="174" spans="2:11" s="1" customFormat="1" ht="15" customHeight="1">
      <c r="B174" s="279"/>
      <c r="C174" s="256" t="s">
        <v>277</v>
      </c>
      <c r="D174" s="256"/>
      <c r="E174" s="256"/>
      <c r="F174" s="278" t="s">
        <v>264</v>
      </c>
      <c r="G174" s="256"/>
      <c r="H174" s="256" t="s">
        <v>325</v>
      </c>
      <c r="I174" s="256" t="s">
        <v>260</v>
      </c>
      <c r="J174" s="256">
        <v>50</v>
      </c>
      <c r="K174" s="300"/>
    </row>
    <row r="175" spans="2:11" s="1" customFormat="1" ht="15" customHeight="1">
      <c r="B175" s="279"/>
      <c r="C175" s="256" t="s">
        <v>285</v>
      </c>
      <c r="D175" s="256"/>
      <c r="E175" s="256"/>
      <c r="F175" s="278" t="s">
        <v>264</v>
      </c>
      <c r="G175" s="256"/>
      <c r="H175" s="256" t="s">
        <v>325</v>
      </c>
      <c r="I175" s="256" t="s">
        <v>260</v>
      </c>
      <c r="J175" s="256">
        <v>50</v>
      </c>
      <c r="K175" s="300"/>
    </row>
    <row r="176" spans="2:11" s="1" customFormat="1" ht="15" customHeight="1">
      <c r="B176" s="279"/>
      <c r="C176" s="256" t="s">
        <v>283</v>
      </c>
      <c r="D176" s="256"/>
      <c r="E176" s="256"/>
      <c r="F176" s="278" t="s">
        <v>264</v>
      </c>
      <c r="G176" s="256"/>
      <c r="H176" s="256" t="s">
        <v>325</v>
      </c>
      <c r="I176" s="256" t="s">
        <v>260</v>
      </c>
      <c r="J176" s="256">
        <v>50</v>
      </c>
      <c r="K176" s="300"/>
    </row>
    <row r="177" spans="2:11" s="1" customFormat="1" ht="15" customHeight="1">
      <c r="B177" s="279"/>
      <c r="C177" s="256" t="s">
        <v>98</v>
      </c>
      <c r="D177" s="256"/>
      <c r="E177" s="256"/>
      <c r="F177" s="278" t="s">
        <v>258</v>
      </c>
      <c r="G177" s="256"/>
      <c r="H177" s="256" t="s">
        <v>326</v>
      </c>
      <c r="I177" s="256" t="s">
        <v>327</v>
      </c>
      <c r="J177" s="256"/>
      <c r="K177" s="300"/>
    </row>
    <row r="178" spans="2:11" s="1" customFormat="1" ht="15" customHeight="1">
      <c r="B178" s="279"/>
      <c r="C178" s="256" t="s">
        <v>57</v>
      </c>
      <c r="D178" s="256"/>
      <c r="E178" s="256"/>
      <c r="F178" s="278" t="s">
        <v>258</v>
      </c>
      <c r="G178" s="256"/>
      <c r="H178" s="256" t="s">
        <v>328</v>
      </c>
      <c r="I178" s="256" t="s">
        <v>329</v>
      </c>
      <c r="J178" s="256">
        <v>1</v>
      </c>
      <c r="K178" s="300"/>
    </row>
    <row r="179" spans="2:11" s="1" customFormat="1" ht="15" customHeight="1">
      <c r="B179" s="279"/>
      <c r="C179" s="256" t="s">
        <v>53</v>
      </c>
      <c r="D179" s="256"/>
      <c r="E179" s="256"/>
      <c r="F179" s="278" t="s">
        <v>258</v>
      </c>
      <c r="G179" s="256"/>
      <c r="H179" s="256" t="s">
        <v>330</v>
      </c>
      <c r="I179" s="256" t="s">
        <v>260</v>
      </c>
      <c r="J179" s="256">
        <v>20</v>
      </c>
      <c r="K179" s="300"/>
    </row>
    <row r="180" spans="2:11" s="1" customFormat="1" ht="15" customHeight="1">
      <c r="B180" s="279"/>
      <c r="C180" s="256" t="s">
        <v>54</v>
      </c>
      <c r="D180" s="256"/>
      <c r="E180" s="256"/>
      <c r="F180" s="278" t="s">
        <v>258</v>
      </c>
      <c r="G180" s="256"/>
      <c r="H180" s="256" t="s">
        <v>331</v>
      </c>
      <c r="I180" s="256" t="s">
        <v>260</v>
      </c>
      <c r="J180" s="256">
        <v>255</v>
      </c>
      <c r="K180" s="300"/>
    </row>
    <row r="181" spans="2:11" s="1" customFormat="1" ht="15" customHeight="1">
      <c r="B181" s="279"/>
      <c r="C181" s="256" t="s">
        <v>99</v>
      </c>
      <c r="D181" s="256"/>
      <c r="E181" s="256"/>
      <c r="F181" s="278" t="s">
        <v>258</v>
      </c>
      <c r="G181" s="256"/>
      <c r="H181" s="256" t="s">
        <v>222</v>
      </c>
      <c r="I181" s="256" t="s">
        <v>260</v>
      </c>
      <c r="J181" s="256">
        <v>10</v>
      </c>
      <c r="K181" s="300"/>
    </row>
    <row r="182" spans="2:11" s="1" customFormat="1" ht="15" customHeight="1">
      <c r="B182" s="279"/>
      <c r="C182" s="256" t="s">
        <v>100</v>
      </c>
      <c r="D182" s="256"/>
      <c r="E182" s="256"/>
      <c r="F182" s="278" t="s">
        <v>258</v>
      </c>
      <c r="G182" s="256"/>
      <c r="H182" s="256" t="s">
        <v>332</v>
      </c>
      <c r="I182" s="256" t="s">
        <v>293</v>
      </c>
      <c r="J182" s="256"/>
      <c r="K182" s="300"/>
    </row>
    <row r="183" spans="2:11" s="1" customFormat="1" ht="15" customHeight="1">
      <c r="B183" s="279"/>
      <c r="C183" s="256" t="s">
        <v>333</v>
      </c>
      <c r="D183" s="256"/>
      <c r="E183" s="256"/>
      <c r="F183" s="278" t="s">
        <v>258</v>
      </c>
      <c r="G183" s="256"/>
      <c r="H183" s="256" t="s">
        <v>334</v>
      </c>
      <c r="I183" s="256" t="s">
        <v>293</v>
      </c>
      <c r="J183" s="256"/>
      <c r="K183" s="300"/>
    </row>
    <row r="184" spans="2:11" s="1" customFormat="1" ht="15" customHeight="1">
      <c r="B184" s="279"/>
      <c r="C184" s="256" t="s">
        <v>322</v>
      </c>
      <c r="D184" s="256"/>
      <c r="E184" s="256"/>
      <c r="F184" s="278" t="s">
        <v>258</v>
      </c>
      <c r="G184" s="256"/>
      <c r="H184" s="256" t="s">
        <v>335</v>
      </c>
      <c r="I184" s="256" t="s">
        <v>293</v>
      </c>
      <c r="J184" s="256"/>
      <c r="K184" s="300"/>
    </row>
    <row r="185" spans="2:11" s="1" customFormat="1" ht="15" customHeight="1">
      <c r="B185" s="279"/>
      <c r="C185" s="256" t="s">
        <v>102</v>
      </c>
      <c r="D185" s="256"/>
      <c r="E185" s="256"/>
      <c r="F185" s="278" t="s">
        <v>264</v>
      </c>
      <c r="G185" s="256"/>
      <c r="H185" s="256" t="s">
        <v>336</v>
      </c>
      <c r="I185" s="256" t="s">
        <v>260</v>
      </c>
      <c r="J185" s="256">
        <v>50</v>
      </c>
      <c r="K185" s="300"/>
    </row>
    <row r="186" spans="2:11" s="1" customFormat="1" ht="15" customHeight="1">
      <c r="B186" s="279"/>
      <c r="C186" s="256" t="s">
        <v>337</v>
      </c>
      <c r="D186" s="256"/>
      <c r="E186" s="256"/>
      <c r="F186" s="278" t="s">
        <v>264</v>
      </c>
      <c r="G186" s="256"/>
      <c r="H186" s="256" t="s">
        <v>338</v>
      </c>
      <c r="I186" s="256" t="s">
        <v>339</v>
      </c>
      <c r="J186" s="256"/>
      <c r="K186" s="300"/>
    </row>
    <row r="187" spans="2:11" s="1" customFormat="1" ht="15" customHeight="1">
      <c r="B187" s="279"/>
      <c r="C187" s="256" t="s">
        <v>340</v>
      </c>
      <c r="D187" s="256"/>
      <c r="E187" s="256"/>
      <c r="F187" s="278" t="s">
        <v>264</v>
      </c>
      <c r="G187" s="256"/>
      <c r="H187" s="256" t="s">
        <v>341</v>
      </c>
      <c r="I187" s="256" t="s">
        <v>339</v>
      </c>
      <c r="J187" s="256"/>
      <c r="K187" s="300"/>
    </row>
    <row r="188" spans="2:11" s="1" customFormat="1" ht="15" customHeight="1">
      <c r="B188" s="279"/>
      <c r="C188" s="256" t="s">
        <v>342</v>
      </c>
      <c r="D188" s="256"/>
      <c r="E188" s="256"/>
      <c r="F188" s="278" t="s">
        <v>264</v>
      </c>
      <c r="G188" s="256"/>
      <c r="H188" s="256" t="s">
        <v>343</v>
      </c>
      <c r="I188" s="256" t="s">
        <v>339</v>
      </c>
      <c r="J188" s="256"/>
      <c r="K188" s="300"/>
    </row>
    <row r="189" spans="2:11" s="1" customFormat="1" ht="15" customHeight="1">
      <c r="B189" s="279"/>
      <c r="C189" s="312" t="s">
        <v>344</v>
      </c>
      <c r="D189" s="256"/>
      <c r="E189" s="256"/>
      <c r="F189" s="278" t="s">
        <v>264</v>
      </c>
      <c r="G189" s="256"/>
      <c r="H189" s="256" t="s">
        <v>345</v>
      </c>
      <c r="I189" s="256" t="s">
        <v>346</v>
      </c>
      <c r="J189" s="313" t="s">
        <v>347</v>
      </c>
      <c r="K189" s="300"/>
    </row>
    <row r="190" spans="2:11" s="1" customFormat="1" ht="15" customHeight="1">
      <c r="B190" s="279"/>
      <c r="C190" s="263" t="s">
        <v>42</v>
      </c>
      <c r="D190" s="256"/>
      <c r="E190" s="256"/>
      <c r="F190" s="278" t="s">
        <v>258</v>
      </c>
      <c r="G190" s="256"/>
      <c r="H190" s="253" t="s">
        <v>348</v>
      </c>
      <c r="I190" s="256" t="s">
        <v>349</v>
      </c>
      <c r="J190" s="256"/>
      <c r="K190" s="300"/>
    </row>
    <row r="191" spans="2:11" s="1" customFormat="1" ht="15" customHeight="1">
      <c r="B191" s="279"/>
      <c r="C191" s="263" t="s">
        <v>350</v>
      </c>
      <c r="D191" s="256"/>
      <c r="E191" s="256"/>
      <c r="F191" s="278" t="s">
        <v>258</v>
      </c>
      <c r="G191" s="256"/>
      <c r="H191" s="256" t="s">
        <v>351</v>
      </c>
      <c r="I191" s="256" t="s">
        <v>293</v>
      </c>
      <c r="J191" s="256"/>
      <c r="K191" s="300"/>
    </row>
    <row r="192" spans="2:11" s="1" customFormat="1" ht="15" customHeight="1">
      <c r="B192" s="279"/>
      <c r="C192" s="263" t="s">
        <v>352</v>
      </c>
      <c r="D192" s="256"/>
      <c r="E192" s="256"/>
      <c r="F192" s="278" t="s">
        <v>258</v>
      </c>
      <c r="G192" s="256"/>
      <c r="H192" s="256" t="s">
        <v>353</v>
      </c>
      <c r="I192" s="256" t="s">
        <v>293</v>
      </c>
      <c r="J192" s="256"/>
      <c r="K192" s="300"/>
    </row>
    <row r="193" spans="2:11" s="1" customFormat="1" ht="15" customHeight="1">
      <c r="B193" s="279"/>
      <c r="C193" s="263" t="s">
        <v>354</v>
      </c>
      <c r="D193" s="256"/>
      <c r="E193" s="256"/>
      <c r="F193" s="278" t="s">
        <v>264</v>
      </c>
      <c r="G193" s="256"/>
      <c r="H193" s="256" t="s">
        <v>355</v>
      </c>
      <c r="I193" s="256" t="s">
        <v>293</v>
      </c>
      <c r="J193" s="256"/>
      <c r="K193" s="300"/>
    </row>
    <row r="194" spans="2:11" s="1" customFormat="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s="1" customFormat="1" ht="18.75" customHeight="1">
      <c r="B195" s="253"/>
      <c r="C195" s="256"/>
      <c r="D195" s="256"/>
      <c r="E195" s="256"/>
      <c r="F195" s="278"/>
      <c r="G195" s="256"/>
      <c r="H195" s="256"/>
      <c r="I195" s="256"/>
      <c r="J195" s="256"/>
      <c r="K195" s="253"/>
    </row>
    <row r="196" spans="2:11" s="1" customFormat="1" ht="18.75" customHeight="1">
      <c r="B196" s="253"/>
      <c r="C196" s="256"/>
      <c r="D196" s="256"/>
      <c r="E196" s="256"/>
      <c r="F196" s="278"/>
      <c r="G196" s="256"/>
      <c r="H196" s="256"/>
      <c r="I196" s="256"/>
      <c r="J196" s="256"/>
      <c r="K196" s="253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356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15" t="s">
        <v>357</v>
      </c>
      <c r="D200" s="315"/>
      <c r="E200" s="315"/>
      <c r="F200" s="315" t="s">
        <v>358</v>
      </c>
      <c r="G200" s="316"/>
      <c r="H200" s="315" t="s">
        <v>359</v>
      </c>
      <c r="I200" s="315"/>
      <c r="J200" s="315"/>
      <c r="K200" s="248"/>
    </row>
    <row r="201" spans="2:11" s="1" customFormat="1" ht="5.25" customHeight="1">
      <c r="B201" s="279"/>
      <c r="C201" s="276"/>
      <c r="D201" s="276"/>
      <c r="E201" s="276"/>
      <c r="F201" s="276"/>
      <c r="G201" s="256"/>
      <c r="H201" s="276"/>
      <c r="I201" s="276"/>
      <c r="J201" s="276"/>
      <c r="K201" s="300"/>
    </row>
    <row r="202" spans="2:11" s="1" customFormat="1" ht="15" customHeight="1">
      <c r="B202" s="279"/>
      <c r="C202" s="256" t="s">
        <v>349</v>
      </c>
      <c r="D202" s="256"/>
      <c r="E202" s="256"/>
      <c r="F202" s="278" t="s">
        <v>43</v>
      </c>
      <c r="G202" s="256"/>
      <c r="H202" s="256" t="s">
        <v>360</v>
      </c>
      <c r="I202" s="256"/>
      <c r="J202" s="256"/>
      <c r="K202" s="300"/>
    </row>
    <row r="203" spans="2:11" s="1" customFormat="1" ht="15" customHeight="1">
      <c r="B203" s="279"/>
      <c r="C203" s="285"/>
      <c r="D203" s="256"/>
      <c r="E203" s="256"/>
      <c r="F203" s="278" t="s">
        <v>44</v>
      </c>
      <c r="G203" s="256"/>
      <c r="H203" s="256" t="s">
        <v>361</v>
      </c>
      <c r="I203" s="256"/>
      <c r="J203" s="256"/>
      <c r="K203" s="300"/>
    </row>
    <row r="204" spans="2:11" s="1" customFormat="1" ht="15" customHeight="1">
      <c r="B204" s="279"/>
      <c r="C204" s="285"/>
      <c r="D204" s="256"/>
      <c r="E204" s="256"/>
      <c r="F204" s="278" t="s">
        <v>47</v>
      </c>
      <c r="G204" s="256"/>
      <c r="H204" s="256" t="s">
        <v>362</v>
      </c>
      <c r="I204" s="256"/>
      <c r="J204" s="256"/>
      <c r="K204" s="300"/>
    </row>
    <row r="205" spans="2:11" s="1" customFormat="1" ht="15" customHeight="1">
      <c r="B205" s="279"/>
      <c r="C205" s="256"/>
      <c r="D205" s="256"/>
      <c r="E205" s="256"/>
      <c r="F205" s="278" t="s">
        <v>45</v>
      </c>
      <c r="G205" s="256"/>
      <c r="H205" s="256" t="s">
        <v>363</v>
      </c>
      <c r="I205" s="256"/>
      <c r="J205" s="256"/>
      <c r="K205" s="300"/>
    </row>
    <row r="206" spans="2:11" s="1" customFormat="1" ht="15" customHeight="1">
      <c r="B206" s="279"/>
      <c r="C206" s="256"/>
      <c r="D206" s="256"/>
      <c r="E206" s="256"/>
      <c r="F206" s="278" t="s">
        <v>46</v>
      </c>
      <c r="G206" s="256"/>
      <c r="H206" s="256" t="s">
        <v>364</v>
      </c>
      <c r="I206" s="256"/>
      <c r="J206" s="256"/>
      <c r="K206" s="300"/>
    </row>
    <row r="207" spans="2:11" s="1" customFormat="1" ht="15" customHeight="1">
      <c r="B207" s="279"/>
      <c r="C207" s="256"/>
      <c r="D207" s="256"/>
      <c r="E207" s="256"/>
      <c r="F207" s="278"/>
      <c r="G207" s="256"/>
      <c r="H207" s="256"/>
      <c r="I207" s="256"/>
      <c r="J207" s="256"/>
      <c r="K207" s="300"/>
    </row>
    <row r="208" spans="2:11" s="1" customFormat="1" ht="15" customHeight="1">
      <c r="B208" s="279"/>
      <c r="C208" s="256" t="s">
        <v>305</v>
      </c>
      <c r="D208" s="256"/>
      <c r="E208" s="256"/>
      <c r="F208" s="278" t="s">
        <v>78</v>
      </c>
      <c r="G208" s="256"/>
      <c r="H208" s="256" t="s">
        <v>365</v>
      </c>
      <c r="I208" s="256"/>
      <c r="J208" s="256"/>
      <c r="K208" s="300"/>
    </row>
    <row r="209" spans="2:11" s="1" customFormat="1" ht="15" customHeight="1">
      <c r="B209" s="279"/>
      <c r="C209" s="285"/>
      <c r="D209" s="256"/>
      <c r="E209" s="256"/>
      <c r="F209" s="278" t="s">
        <v>201</v>
      </c>
      <c r="G209" s="256"/>
      <c r="H209" s="256" t="s">
        <v>202</v>
      </c>
      <c r="I209" s="256"/>
      <c r="J209" s="256"/>
      <c r="K209" s="300"/>
    </row>
    <row r="210" spans="2:11" s="1" customFormat="1" ht="15" customHeight="1">
      <c r="B210" s="279"/>
      <c r="C210" s="256"/>
      <c r="D210" s="256"/>
      <c r="E210" s="256"/>
      <c r="F210" s="278" t="s">
        <v>199</v>
      </c>
      <c r="G210" s="256"/>
      <c r="H210" s="256" t="s">
        <v>366</v>
      </c>
      <c r="I210" s="256"/>
      <c r="J210" s="256"/>
      <c r="K210" s="300"/>
    </row>
    <row r="211" spans="2:11" s="1" customFormat="1" ht="15" customHeight="1">
      <c r="B211" s="317"/>
      <c r="C211" s="285"/>
      <c r="D211" s="285"/>
      <c r="E211" s="285"/>
      <c r="F211" s="278" t="s">
        <v>203</v>
      </c>
      <c r="G211" s="263"/>
      <c r="H211" s="304" t="s">
        <v>204</v>
      </c>
      <c r="I211" s="304"/>
      <c r="J211" s="304"/>
      <c r="K211" s="318"/>
    </row>
    <row r="212" spans="2:11" s="1" customFormat="1" ht="15" customHeight="1">
      <c r="B212" s="317"/>
      <c r="C212" s="285"/>
      <c r="D212" s="285"/>
      <c r="E212" s="285"/>
      <c r="F212" s="278" t="s">
        <v>205</v>
      </c>
      <c r="G212" s="263"/>
      <c r="H212" s="304" t="s">
        <v>367</v>
      </c>
      <c r="I212" s="304"/>
      <c r="J212" s="304"/>
      <c r="K212" s="318"/>
    </row>
    <row r="213" spans="2:11" s="1" customFormat="1" ht="15" customHeight="1">
      <c r="B213" s="317"/>
      <c r="C213" s="285"/>
      <c r="D213" s="285"/>
      <c r="E213" s="285"/>
      <c r="F213" s="319"/>
      <c r="G213" s="263"/>
      <c r="H213" s="320"/>
      <c r="I213" s="320"/>
      <c r="J213" s="320"/>
      <c r="K213" s="318"/>
    </row>
    <row r="214" spans="2:11" s="1" customFormat="1" ht="15" customHeight="1">
      <c r="B214" s="317"/>
      <c r="C214" s="256" t="s">
        <v>329</v>
      </c>
      <c r="D214" s="285"/>
      <c r="E214" s="285"/>
      <c r="F214" s="278">
        <v>1</v>
      </c>
      <c r="G214" s="263"/>
      <c r="H214" s="304" t="s">
        <v>368</v>
      </c>
      <c r="I214" s="304"/>
      <c r="J214" s="304"/>
      <c r="K214" s="318"/>
    </row>
    <row r="215" spans="2:11" s="1" customFormat="1" ht="15" customHeight="1">
      <c r="B215" s="317"/>
      <c r="C215" s="285"/>
      <c r="D215" s="285"/>
      <c r="E215" s="285"/>
      <c r="F215" s="278">
        <v>2</v>
      </c>
      <c r="G215" s="263"/>
      <c r="H215" s="304" t="s">
        <v>369</v>
      </c>
      <c r="I215" s="304"/>
      <c r="J215" s="304"/>
      <c r="K215" s="318"/>
    </row>
    <row r="216" spans="2:11" s="1" customFormat="1" ht="15" customHeight="1">
      <c r="B216" s="317"/>
      <c r="C216" s="285"/>
      <c r="D216" s="285"/>
      <c r="E216" s="285"/>
      <c r="F216" s="278">
        <v>3</v>
      </c>
      <c r="G216" s="263"/>
      <c r="H216" s="304" t="s">
        <v>370</v>
      </c>
      <c r="I216" s="304"/>
      <c r="J216" s="304"/>
      <c r="K216" s="318"/>
    </row>
    <row r="217" spans="2:11" s="1" customFormat="1" ht="15" customHeight="1">
      <c r="B217" s="317"/>
      <c r="C217" s="285"/>
      <c r="D217" s="285"/>
      <c r="E217" s="285"/>
      <c r="F217" s="278">
        <v>4</v>
      </c>
      <c r="G217" s="263"/>
      <c r="H217" s="304" t="s">
        <v>371</v>
      </c>
      <c r="I217" s="304"/>
      <c r="J217" s="304"/>
      <c r="K217" s="318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2020-08-13T11:34:14Z</dcterms:created>
  <dcterms:modified xsi:type="dcterms:W3CDTF">2020-08-13T11:34:16Z</dcterms:modified>
  <cp:category/>
  <cp:version/>
  <cp:contentType/>
  <cp:contentStatus/>
</cp:coreProperties>
</file>