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0\Horní Bříza - křižovatka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1" l="1"/>
  <c r="Q50" i="1"/>
  <c r="Q49" i="1" s="1"/>
  <c r="O50" i="1"/>
  <c r="U50" i="1" s="1"/>
  <c r="S49" i="1"/>
  <c r="O49" i="1"/>
  <c r="U48" i="1"/>
  <c r="U47" i="1" s="1"/>
  <c r="S48" i="1"/>
  <c r="Q48" i="1"/>
  <c r="Q47" i="1" s="1"/>
  <c r="O48" i="1"/>
  <c r="S47" i="1"/>
  <c r="O47" i="1"/>
  <c r="O43" i="1"/>
  <c r="O41" i="1"/>
  <c r="M41" i="1"/>
  <c r="O39" i="1"/>
  <c r="M39" i="1"/>
  <c r="O35" i="1"/>
  <c r="M35" i="1"/>
  <c r="M37" i="1" s="1"/>
  <c r="O37" i="1" s="1"/>
  <c r="S33" i="1"/>
  <c r="Q33" i="1"/>
  <c r="O33" i="1"/>
  <c r="U33" i="1" s="1"/>
  <c r="V33" i="1" s="1"/>
  <c r="Q29" i="1"/>
  <c r="Q28" i="1" s="1"/>
  <c r="M29" i="1"/>
  <c r="O29" i="1" s="1"/>
  <c r="S26" i="1"/>
  <c r="Q26" i="1"/>
  <c r="O26" i="1"/>
  <c r="U26" i="1" s="1"/>
  <c r="V26" i="1" s="1"/>
  <c r="M26" i="1"/>
  <c r="S23" i="1"/>
  <c r="M23" i="1"/>
  <c r="Q23" i="1" s="1"/>
  <c r="S20" i="1"/>
  <c r="Q20" i="1"/>
  <c r="O20" i="1"/>
  <c r="U20" i="1" s="1"/>
  <c r="V20" i="1" s="1"/>
  <c r="M20" i="1"/>
  <c r="U18" i="1"/>
  <c r="V18" i="1" s="1"/>
  <c r="S18" i="1"/>
  <c r="Q18" i="1"/>
  <c r="O18" i="1"/>
  <c r="U16" i="1"/>
  <c r="V16" i="1" s="1"/>
  <c r="S16" i="1"/>
  <c r="Q16" i="1"/>
  <c r="O16" i="1"/>
  <c r="S13" i="1"/>
  <c r="Q13" i="1"/>
  <c r="O13" i="1"/>
  <c r="U13" i="1" s="1"/>
  <c r="V13" i="1" s="1"/>
  <c r="S11" i="1"/>
  <c r="Q11" i="1"/>
  <c r="M11" i="1"/>
  <c r="O11" i="1" s="1"/>
  <c r="U11" i="1" s="1"/>
  <c r="V11" i="1" s="1"/>
  <c r="M9" i="1"/>
  <c r="S9" i="1" s="1"/>
  <c r="S8" i="1" s="1"/>
  <c r="U29" i="1" l="1"/>
  <c r="V50" i="1"/>
  <c r="V49" i="1" s="1"/>
  <c r="U49" i="1"/>
  <c r="S7" i="1"/>
  <c r="O9" i="1"/>
  <c r="S29" i="1"/>
  <c r="S28" i="1" s="1"/>
  <c r="V48" i="1"/>
  <c r="V47" i="1" s="1"/>
  <c r="Q9" i="1"/>
  <c r="Q8" i="1" s="1"/>
  <c r="Q7" i="1" s="1"/>
  <c r="O23" i="1"/>
  <c r="U23" i="1" s="1"/>
  <c r="V23" i="1" s="1"/>
  <c r="M45" i="1"/>
  <c r="O45" i="1" s="1"/>
  <c r="O28" i="1" s="1"/>
  <c r="V29" i="1" l="1"/>
  <c r="V28" i="1" s="1"/>
  <c r="U28" i="1"/>
  <c r="O8" i="1"/>
  <c r="O7" i="1" s="1"/>
  <c r="U9" i="1"/>
  <c r="U8" i="1" l="1"/>
  <c r="U7" i="1" s="1"/>
  <c r="V9" i="1"/>
  <c r="V8" i="1" s="1"/>
  <c r="V7" i="1" s="1"/>
</calcChain>
</file>

<file path=xl/sharedStrings.xml><?xml version="1.0" encoding="utf-8"?>
<sst xmlns="http://schemas.openxmlformats.org/spreadsheetml/2006/main" count="176" uniqueCount="109">
  <si>
    <t>Výkaz výměr</t>
  </si>
  <si>
    <t>Zakázka:</t>
  </si>
  <si>
    <t>Vypracoval:</t>
  </si>
  <si>
    <t>Datum:</t>
  </si>
  <si>
    <t>Poř.</t>
  </si>
  <si>
    <t>Typ</t>
  </si>
  <si>
    <t>Kód</t>
  </si>
  <si>
    <t>Popis</t>
  </si>
  <si>
    <t>MJ</t>
  </si>
  <si>
    <t>Výměra bez ztr.</t>
  </si>
  <si>
    <t>Ztratné</t>
  </si>
  <si>
    <t>Výměra</t>
  </si>
  <si>
    <t>Jedn. cena</t>
  </si>
  <si>
    <t>Cena bez DPH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</si>
  <si>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</si>
  <si>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</si>
  <si>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</si>
  <si>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</si>
  <si>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</si>
  <si>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</si>
  <si>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</si>
  <si>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</si>
  <si>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Cen. soustava</t>
  </si>
  <si>
    <t>SO_01: Stavební objekt 01 - celková cena bez DPH</t>
  </si>
  <si>
    <t>Kč bez DPH</t>
  </si>
  <si>
    <t>005: Komunikace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</si>
  <si>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</si>
  <si>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</si>
  <si>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</si>
  <si>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</si>
  <si>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</si>
  <si>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</si>
  <si>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573211109</t>
  </si>
  <si>
    <t>Postřik živičný spojovací z asfaltu v množství 0,50 kg/m2</t>
  </si>
  <si>
    <t>m2</t>
  </si>
  <si>
    <t xml:space="preserve">vlastní </t>
  </si>
  <si>
    <t>Plný popis:</t>
  </si>
  <si>
    <t>Postřik spojovací PS bez posypu kamenivem z asfaltu silničního, v množství 0,50 kg/m2</t>
  </si>
  <si>
    <t>113107243</t>
  </si>
  <si>
    <t>Odstranění podkladů nebo krytů v ploše přes 200m2 živičných tl.přes 100 do 150mm</t>
  </si>
  <si>
    <t>Odstranění podkladů nebo krytů v ploše přes 200m2 živičných tl.přes 100 do 150mm s přemístěním hmot na skládku na vzdálenost do 20m nebo s naložením na dopravní prostředek</t>
  </si>
  <si>
    <t>3.</t>
  </si>
  <si>
    <t>113107164</t>
  </si>
  <si>
    <t>Odstranění podkladů nebo krytů v ploše do 200m2 z kameniva hrubého drceného tl.do 400mm</t>
  </si>
  <si>
    <t>Odstranění podkladů nebo krytů strojně plochy jednotlivě přes 50m2 do 200m2 s přemístěním hmot na skládku na vzdálenost do 20m nebo s naložením na dopravní prostředek z kameniva hrubého drceného tl.do 400mm</t>
  </si>
  <si>
    <t>4.</t>
  </si>
  <si>
    <t>577165142</t>
  </si>
  <si>
    <t>Asfaltový beton vrstva ložná ACL 16S z modifikovaného asfaltu do tl 70mm (průměrná tl 50 mm) š přes 3 m Včetně dopravy !!!</t>
  </si>
  <si>
    <t>Asfaltový beton vrstva podkladní ACL 16S z modifikovaného asfaltu  s rozprostřením a zhutněním v pruhu šířky přes 3 m, po zhutnění do tl. 70 mm</t>
  </si>
  <si>
    <t>5.</t>
  </si>
  <si>
    <t>577144141</t>
  </si>
  <si>
    <t xml:space="preserve">Asfaltový beton vrstva obrusná ACO 11S tř. I tl 50 mm š přes 3 m z modifikovaného asfaltu Včetně dopravy !!! </t>
  </si>
  <si>
    <t>Asfaltový beton vrstva obrusná ACO 11S  s rozprostřením a se zhutněním z modifikovaného asfaltu tř. I, po zhutnění tl. 50 mm</t>
  </si>
  <si>
    <t>6.</t>
  </si>
  <si>
    <t>564861111</t>
  </si>
  <si>
    <t>Vrstva ze štěrkodrti 0/63 tl. 200 mm</t>
  </si>
  <si>
    <t>Podklad ze štěrkodrti ŠD s rozprostřením a zhutněním po zhutnění tl.200mm</t>
  </si>
  <si>
    <t>7.</t>
  </si>
  <si>
    <t>567132115</t>
  </si>
  <si>
    <t>Podklad ze směsi stmelené cementem SC C 8/10 (KSC I) po zhutnění tl.200mm</t>
  </si>
  <si>
    <t>8.</t>
  </si>
  <si>
    <t>599141111</t>
  </si>
  <si>
    <t>Vyplnění spár mezi silničními dílci živičnou zálivkou</t>
  </si>
  <si>
    <t>m</t>
  </si>
  <si>
    <t>Vyplnění spár mezi silničními dílci jakékoliv tloušťky 
  živičnou zálivkou</t>
  </si>
  <si>
    <t>009: Ostatní konstrukce a práce</t>
  </si>
  <si>
    <t>9.</t>
  </si>
  <si>
    <t>938909311</t>
  </si>
  <si>
    <t>Čištění vozovek metením strojně podkladu nebo krytu betonového nebo živičného včetně odvozu a likvidace odpadu!!!</t>
  </si>
  <si>
    <t>Čištění vozovek
  metením bláta, prachu nebo hlinitého nánosu
    s odklizením na hromady na vzdálenost do 20 m nebo naložením na dopravní prostředek
    strojně povrchu podkladu nebo krytu
      betonového nebo živičného</t>
  </si>
  <si>
    <t>10.</t>
  </si>
  <si>
    <t>919735112</t>
  </si>
  <si>
    <t>Řezání stávajícího živičného krytu hl do 100 mm</t>
  </si>
  <si>
    <t>Řezání stávajícího živičného krytu nebo podkladu 
  hloubky
    přes 50 do 100 mm</t>
  </si>
  <si>
    <t>11.</t>
  </si>
  <si>
    <t>997221551</t>
  </si>
  <si>
    <t>Vodorovná doprava suti bez naložení ze sypkých materiálů na vzdálenost do 1km</t>
  </si>
  <si>
    <t>t</t>
  </si>
  <si>
    <t>12.</t>
  </si>
  <si>
    <t>997221559</t>
  </si>
  <si>
    <t>Vodorovná doprava suti bez naložení ze sypkých materiálů příplatek k ceně za každý další i započatý 1km přes 1km</t>
  </si>
  <si>
    <t>Vodorovná doprava suti bez naložení ze sypkých materiálů příplatek k ceně za každý další i započatý 1km přes 1km - celkem 15km</t>
  </si>
  <si>
    <t>13.</t>
  </si>
  <si>
    <t>997013655</t>
  </si>
  <si>
    <t>Poplatek za uložení stavebního odpadu na skládce (skládkovné) zeminy a kameniva zatříděného do Katalogu odpadů pod kódem 170 504</t>
  </si>
  <si>
    <t>14.</t>
  </si>
  <si>
    <t>997013645</t>
  </si>
  <si>
    <t>Poplatek za uložení stavebního odpadu na skládce (skládkovné) asfaltového bez obsahu dehtu zatříděného do katalogu odpadů pod kódem 170 302</t>
  </si>
  <si>
    <t>15.</t>
  </si>
  <si>
    <t>899331111</t>
  </si>
  <si>
    <t>Výšková úprava uličního vstupu nebo vpusti do 200mm zvýšením poklopu</t>
  </si>
  <si>
    <t>ks</t>
  </si>
  <si>
    <t>16.</t>
  </si>
  <si>
    <t>998225111</t>
  </si>
  <si>
    <t>Přesun hmot pro komunikace s krytem z kameniva, menolitickým betonovým nebo živičným</t>
  </si>
  <si>
    <t>Přesun hmot pro komunikace s krytem z kameniva, menolitickým betonovým nebo živičným dopravní vzdálenost do 200m</t>
  </si>
  <si>
    <t>V01: Průzkumné, geodetické a projektové práce</t>
  </si>
  <si>
    <t>17.</t>
  </si>
  <si>
    <t>ON</t>
  </si>
  <si>
    <t>012303000</t>
  </si>
  <si>
    <t>Vytyčovací práce při výstavbě, rozměření spádů</t>
  </si>
  <si>
    <t>kpl</t>
  </si>
  <si>
    <t>V07: Provozní vlivy</t>
  </si>
  <si>
    <t>18.</t>
  </si>
  <si>
    <t>072103011</t>
  </si>
  <si>
    <t>Řízení dopravy poučenými osobami</t>
  </si>
  <si>
    <t>Řízení dopravy poučenými osobami - 4 osob 5 dní á 9hod</t>
  </si>
  <si>
    <t>_</t>
  </si>
  <si>
    <t>III/180 4 Horní Bříza - Tovární ulice (křižovatka s MK u ČSPH)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</si>
</sst>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#,##0.0??;\-\ #,##0.0??;&quot;–&quot;???;_(@_)"/>
    <numFmt numFmtId="165" formatCode="_(#,##0.00_);[Red]\-\ #,##0.00_);&quot;–&quot;??;_(@_)"/>
    <numFmt numFmtId="166" formatCode="#,##0.000"/>
    <numFmt numFmtId="167" formatCode="_(#,##0_);[Red]\-\ #,##0_);&quot;–&quot;??;_(@_)"/>
    <numFmt numFmtId="168" formatCode="_(#,##0.00000_);[Red]\-\ #,##0.00000_);&quot;–&quot;??;_(@_)"/>
    <numFmt numFmtId="169" formatCode="_(#,##0&quot;.&quot;_);;;_(@_)"/>
    <numFmt numFmtId="170" formatCode="#"/>
    <numFmt numFmtId="171" formatCode="_(#,##0.0_);[Red]\-\ #,##0.0_);&quot;–&quot;??;_(@_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25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0"/>
      <color indexed="25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b/>
      <sz val="12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6" fontId="3" fillId="0" borderId="0" xfId="0" applyNumberFormat="1" applyFont="1" applyFill="1" applyBorder="1" applyAlignment="1">
      <alignment horizontal="right" vertical="top"/>
    </xf>
    <xf numFmtId="167" fontId="3" fillId="0" borderId="0" xfId="0" applyNumberFormat="1" applyFont="1" applyAlignment="1">
      <alignment horizontal="right" vertical="top"/>
    </xf>
    <xf numFmtId="168" fontId="3" fillId="0" borderId="0" xfId="0" applyNumberFormat="1" applyFont="1" applyAlignment="1">
      <alignment horizontal="right" vertical="top"/>
    </xf>
    <xf numFmtId="0" fontId="4" fillId="0" borderId="0" xfId="0" applyFont="1"/>
    <xf numFmtId="49" fontId="5" fillId="0" borderId="0" xfId="0" applyNumberFormat="1" applyFont="1" applyAlignment="1"/>
    <xf numFmtId="164" fontId="5" fillId="0" borderId="0" xfId="0" applyNumberFormat="1" applyFont="1" applyFill="1" applyBorder="1" applyAlignment="1"/>
    <xf numFmtId="165" fontId="5" fillId="0" borderId="0" xfId="0" applyNumberFormat="1" applyFont="1" applyAlignment="1"/>
    <xf numFmtId="166" fontId="5" fillId="0" borderId="0" xfId="0" applyNumberFormat="1" applyFont="1" applyFill="1" applyBorder="1" applyAlignment="1"/>
    <xf numFmtId="167" fontId="5" fillId="0" borderId="0" xfId="0" applyNumberFormat="1" applyFont="1" applyAlignment="1"/>
    <xf numFmtId="168" fontId="5" fillId="0" borderId="0" xfId="0" applyNumberFormat="1" applyFont="1" applyAlignment="1"/>
    <xf numFmtId="49" fontId="6" fillId="0" borderId="0" xfId="0" applyNumberFormat="1" applyFont="1" applyAlignment="1"/>
    <xf numFmtId="49" fontId="7" fillId="0" borderId="0" xfId="0" applyNumberFormat="1" applyFont="1" applyAlignment="1"/>
    <xf numFmtId="164" fontId="6" fillId="0" borderId="0" xfId="0" applyNumberFormat="1" applyFont="1" applyFill="1" applyBorder="1" applyAlignment="1"/>
    <xf numFmtId="165" fontId="6" fillId="0" borderId="0" xfId="0" applyNumberFormat="1" applyFont="1" applyAlignment="1"/>
    <xf numFmtId="166" fontId="6" fillId="0" borderId="0" xfId="0" applyNumberFormat="1" applyFont="1" applyFill="1" applyBorder="1" applyAlignment="1"/>
    <xf numFmtId="167" fontId="6" fillId="0" borderId="0" xfId="0" applyNumberFormat="1" applyFont="1" applyAlignment="1"/>
    <xf numFmtId="168" fontId="6" fillId="0" borderId="0" xfId="0" applyNumberFormat="1" applyFont="1" applyAlignment="1"/>
    <xf numFmtId="0" fontId="8" fillId="0" borderId="0" xfId="0" applyFont="1"/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166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Font="1"/>
    <xf numFmtId="169" fontId="11" fillId="0" borderId="0" xfId="0" applyNumberFormat="1" applyFont="1" applyAlignment="1" applyProtection="1"/>
    <xf numFmtId="49" fontId="11" fillId="0" borderId="0" xfId="0" applyNumberFormat="1" applyFont="1" applyAlignment="1" applyProtection="1">
      <alignment horizontal="center"/>
    </xf>
    <xf numFmtId="0" fontId="11" fillId="0" borderId="0" xfId="0" applyNumberFormat="1" applyFont="1" applyAlignment="1" applyProtection="1">
      <alignment horizontal="left"/>
    </xf>
    <xf numFmtId="164" fontId="11" fillId="0" borderId="0" xfId="0" applyNumberFormat="1" applyFont="1" applyFill="1" applyBorder="1" applyAlignment="1" applyProtection="1"/>
    <xf numFmtId="165" fontId="11" fillId="0" borderId="0" xfId="0" applyNumberFormat="1" applyFont="1" applyAlignment="1" applyProtection="1"/>
    <xf numFmtId="166" fontId="11" fillId="0" borderId="0" xfId="0" applyNumberFormat="1" applyFont="1" applyFill="1" applyBorder="1" applyAlignment="1" applyProtection="1"/>
    <xf numFmtId="167" fontId="11" fillId="0" borderId="0" xfId="0" applyNumberFormat="1" applyFont="1" applyAlignment="1" applyProtection="1"/>
    <xf numFmtId="168" fontId="11" fillId="0" borderId="0" xfId="0" applyNumberFormat="1" applyFont="1" applyAlignment="1" applyProtection="1"/>
    <xf numFmtId="170" fontId="11" fillId="0" borderId="0" xfId="0" applyNumberFormat="1" applyFont="1" applyAlignment="1" applyProtection="1"/>
    <xf numFmtId="0" fontId="11" fillId="0" borderId="0" xfId="0" applyNumberFormat="1" applyFont="1" applyAlignment="1" applyProtection="1"/>
    <xf numFmtId="0" fontId="12" fillId="0" borderId="0" xfId="0" applyFont="1"/>
    <xf numFmtId="169" fontId="12" fillId="0" borderId="0" xfId="0" applyNumberFormat="1" applyFont="1" applyAlignment="1" applyProtection="1"/>
    <xf numFmtId="49" fontId="12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left"/>
    </xf>
    <xf numFmtId="164" fontId="12" fillId="0" borderId="0" xfId="0" applyNumberFormat="1" applyFont="1" applyFill="1" applyBorder="1" applyAlignment="1" applyProtection="1"/>
    <xf numFmtId="165" fontId="12" fillId="0" borderId="0" xfId="0" applyNumberFormat="1" applyFont="1" applyAlignment="1" applyProtection="1"/>
    <xf numFmtId="166" fontId="12" fillId="0" borderId="0" xfId="0" applyNumberFormat="1" applyFont="1" applyFill="1" applyBorder="1" applyAlignment="1" applyProtection="1"/>
    <xf numFmtId="167" fontId="12" fillId="0" borderId="0" xfId="0" applyNumberFormat="1" applyFont="1" applyAlignment="1" applyProtection="1"/>
    <xf numFmtId="168" fontId="12" fillId="0" borderId="0" xfId="0" applyNumberFormat="1" applyFont="1" applyAlignment="1" applyProtection="1"/>
    <xf numFmtId="170" fontId="12" fillId="0" borderId="0" xfId="0" applyNumberFormat="1" applyFont="1" applyAlignment="1" applyProtection="1"/>
    <xf numFmtId="0" fontId="12" fillId="0" borderId="0" xfId="0" applyNumberFormat="1" applyFont="1" applyAlignment="1" applyProtection="1"/>
    <xf numFmtId="0" fontId="13" fillId="2" borderId="0" xfId="0" applyFont="1" applyFill="1"/>
    <xf numFmtId="169" fontId="14" fillId="2" borderId="2" xfId="0" applyNumberFormat="1" applyFont="1" applyFill="1" applyBorder="1" applyAlignment="1" applyProtection="1">
      <alignment horizontal="right" vertical="top"/>
    </xf>
    <xf numFmtId="49" fontId="14" fillId="2" borderId="2" xfId="0" applyNumberFormat="1" applyFont="1" applyFill="1" applyBorder="1" applyAlignment="1" applyProtection="1">
      <alignment horizontal="center" vertical="top"/>
    </xf>
    <xf numFmtId="49" fontId="14" fillId="2" borderId="2" xfId="0" applyNumberFormat="1" applyFont="1" applyFill="1" applyBorder="1" applyAlignment="1" applyProtection="1">
      <alignment horizontal="left" vertical="top"/>
    </xf>
    <xf numFmtId="0" fontId="14" fillId="2" borderId="2" xfId="0" applyNumberFormat="1" applyFont="1" applyFill="1" applyBorder="1" applyAlignment="1" applyProtection="1">
      <alignment horizontal="left" vertical="top" wrapText="1"/>
    </xf>
    <xf numFmtId="164" fontId="14" fillId="2" borderId="2" xfId="0" applyNumberFormat="1" applyFont="1" applyFill="1" applyBorder="1" applyAlignment="1" applyProtection="1">
      <alignment horizontal="right" vertical="top"/>
    </xf>
    <xf numFmtId="165" fontId="14" fillId="2" borderId="2" xfId="0" applyNumberFormat="1" applyFont="1" applyFill="1" applyBorder="1" applyAlignment="1" applyProtection="1">
      <alignment horizontal="right" vertical="top"/>
    </xf>
    <xf numFmtId="166" fontId="14" fillId="2" borderId="2" xfId="0" applyNumberFormat="1" applyFont="1" applyFill="1" applyBorder="1" applyAlignment="1" applyProtection="1">
      <alignment horizontal="right" vertical="top"/>
    </xf>
    <xf numFmtId="165" fontId="13" fillId="3" borderId="2" xfId="0" applyNumberFormat="1" applyFont="1" applyFill="1" applyBorder="1" applyAlignment="1" applyProtection="1">
      <alignment horizontal="right" vertical="top"/>
      <protection locked="0"/>
    </xf>
    <xf numFmtId="167" fontId="14" fillId="2" borderId="2" xfId="0" applyNumberFormat="1" applyFont="1" applyFill="1" applyBorder="1" applyAlignment="1" applyProtection="1">
      <alignment horizontal="right" vertical="top"/>
    </xf>
    <xf numFmtId="0" fontId="13" fillId="0" borderId="0" xfId="0" applyFont="1"/>
    <xf numFmtId="169" fontId="14" fillId="0" borderId="0" xfId="0" applyNumberFormat="1" applyFont="1" applyBorder="1" applyAlignment="1" applyProtection="1">
      <alignment horizontal="right" vertical="top"/>
    </xf>
    <xf numFmtId="49" fontId="14" fillId="0" borderId="0" xfId="0" applyNumberFormat="1" applyFont="1" applyBorder="1" applyAlignment="1" applyProtection="1">
      <alignment horizontal="center" vertical="top"/>
    </xf>
    <xf numFmtId="49" fontId="15" fillId="0" borderId="0" xfId="0" applyNumberFormat="1" applyFont="1" applyBorder="1" applyAlignment="1" applyProtection="1">
      <alignment horizontal="right" vertical="top"/>
    </xf>
    <xf numFmtId="0" fontId="15" fillId="0" borderId="3" xfId="0" applyNumberFormat="1" applyFont="1" applyBorder="1" applyAlignment="1" applyProtection="1">
      <alignment horizontal="left" vertical="top" wrapText="1"/>
    </xf>
    <xf numFmtId="0" fontId="15" fillId="0" borderId="3" xfId="0" applyNumberFormat="1" applyFont="1" applyBorder="1" applyAlignment="1" applyProtection="1">
      <alignment horizontal="left" vertical="top"/>
    </xf>
    <xf numFmtId="168" fontId="14" fillId="0" borderId="0" xfId="0" applyNumberFormat="1" applyFont="1" applyBorder="1" applyAlignment="1" applyProtection="1">
      <alignment horizontal="right" vertical="top"/>
    </xf>
    <xf numFmtId="171" fontId="14" fillId="0" borderId="0" xfId="0" applyNumberFormat="1" applyFont="1" applyBorder="1" applyAlignment="1" applyProtection="1">
      <alignment horizontal="right" vertical="top"/>
    </xf>
    <xf numFmtId="167" fontId="14" fillId="0" borderId="0" xfId="0" applyNumberFormat="1" applyFont="1" applyBorder="1" applyAlignment="1" applyProtection="1">
      <alignment horizontal="right" vertical="top"/>
    </xf>
    <xf numFmtId="0" fontId="14" fillId="0" borderId="0" xfId="0" applyNumberFormat="1" applyFont="1" applyBorder="1" applyAlignment="1" applyProtection="1">
      <alignment horizontal="left" vertical="top" wrapText="1"/>
    </xf>
    <xf numFmtId="49" fontId="14" fillId="0" borderId="0" xfId="0" applyNumberFormat="1" applyFont="1" applyBorder="1" applyAlignment="1" applyProtection="1">
      <alignment horizontal="left" vertical="top"/>
    </xf>
    <xf numFmtId="0" fontId="15" fillId="0" borderId="0" xfId="0" applyNumberFormat="1" applyFont="1" applyBorder="1" applyAlignment="1" applyProtection="1">
      <alignment horizontal="left" vertical="top" wrapText="1"/>
    </xf>
    <xf numFmtId="166" fontId="15" fillId="0" borderId="0" xfId="0" applyNumberFormat="1" applyFont="1" applyBorder="1" applyAlignment="1" applyProtection="1">
      <alignment horizontal="left" vertical="top" wrapText="1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165" fontId="16" fillId="0" borderId="0" xfId="0" applyNumberFormat="1" applyFont="1" applyAlignment="1" applyProtection="1">
      <alignment horizontal="center" vertical="center"/>
    </xf>
    <xf numFmtId="166" fontId="16" fillId="0" borderId="0" xfId="0" applyNumberFormat="1" applyFont="1" applyFill="1" applyBorder="1" applyAlignment="1" applyProtection="1">
      <alignment horizontal="center" vertical="center"/>
    </xf>
    <xf numFmtId="167" fontId="16" fillId="0" borderId="0" xfId="0" applyNumberFormat="1" applyFont="1" applyAlignment="1" applyProtection="1">
      <alignment horizontal="center" vertical="center"/>
    </xf>
    <xf numFmtId="168" fontId="16" fillId="0" borderId="0" xfId="0" applyNumberFormat="1" applyFont="1" applyAlignment="1" applyProtection="1">
      <alignment horizontal="center" vertical="center"/>
    </xf>
    <xf numFmtId="170" fontId="16" fillId="0" borderId="0" xfId="0" applyNumberFormat="1" applyFont="1" applyAlignment="1" applyProtection="1">
      <alignment horizontal="center" vertical="center"/>
    </xf>
    <xf numFmtId="169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topLeftCell="F1" workbookViewId="0">
      <selection activeCell="N9" sqref="N9"/>
    </sheetView>
  </sheetViews>
  <sheetFormatPr defaultRowHeight="12.75" outlineLevelRow="2" x14ac:dyDescent="0.2"/>
  <cols>
    <col min="1" max="5" width="9.140625" style="1" hidden="1" customWidth="1"/>
    <col min="6" max="6" width="5.42578125" style="90" customWidth="1"/>
    <col min="7" max="7" width="4.28515625" style="3" customWidth="1"/>
    <col min="8" max="8" width="10" style="4" customWidth="1"/>
    <col min="9" max="9" width="72.5703125" style="5" customWidth="1"/>
    <col min="10" max="10" width="4.28515625" style="3" customWidth="1"/>
    <col min="11" max="11" width="13.7109375" style="6" hidden="1" customWidth="1"/>
    <col min="12" max="12" width="6.85546875" style="7" hidden="1" customWidth="1"/>
    <col min="13" max="13" width="14.42578125" style="8" customWidth="1"/>
    <col min="14" max="14" width="12.42578125" style="7" customWidth="1"/>
    <col min="15" max="15" width="15.7109375" style="9" customWidth="1"/>
    <col min="16" max="16" width="11.42578125" style="10" hidden="1" customWidth="1"/>
    <col min="17" max="17" width="14.28515625" style="7" hidden="1" customWidth="1"/>
    <col min="18" max="18" width="11.42578125" style="7" hidden="1" customWidth="1"/>
    <col min="19" max="19" width="14.28515625" style="7" hidden="1" customWidth="1"/>
    <col min="20" max="20" width="9.7109375" style="7" hidden="1" customWidth="1"/>
    <col min="21" max="21" width="14.5703125" style="7" hidden="1" customWidth="1"/>
    <col min="22" max="22" width="15.7109375" style="7" hidden="1" customWidth="1"/>
    <col min="23" max="23" width="25.7109375" style="7" hidden="1" customWidth="1"/>
    <col min="24" max="24" width="12.42578125" style="7" customWidth="1"/>
    <col min="25" max="256" width="9.140625" style="1"/>
    <col min="257" max="261" width="0" style="1" hidden="1" customWidth="1"/>
    <col min="262" max="262" width="5.42578125" style="1" customWidth="1"/>
    <col min="263" max="263" width="4.28515625" style="1" customWidth="1"/>
    <col min="264" max="264" width="10" style="1" customWidth="1"/>
    <col min="265" max="265" width="72.5703125" style="1" customWidth="1"/>
    <col min="266" max="266" width="4.28515625" style="1" customWidth="1"/>
    <col min="267" max="268" width="0" style="1" hidden="1" customWidth="1"/>
    <col min="269" max="269" width="14.42578125" style="1" customWidth="1"/>
    <col min="270" max="270" width="12.42578125" style="1" customWidth="1"/>
    <col min="271" max="271" width="15.7109375" style="1" customWidth="1"/>
    <col min="272" max="279" width="0" style="1" hidden="1" customWidth="1"/>
    <col min="280" max="280" width="12.42578125" style="1" customWidth="1"/>
    <col min="281" max="512" width="9.140625" style="1"/>
    <col min="513" max="517" width="0" style="1" hidden="1" customWidth="1"/>
    <col min="518" max="518" width="5.42578125" style="1" customWidth="1"/>
    <col min="519" max="519" width="4.28515625" style="1" customWidth="1"/>
    <col min="520" max="520" width="10" style="1" customWidth="1"/>
    <col min="521" max="521" width="72.5703125" style="1" customWidth="1"/>
    <col min="522" max="522" width="4.28515625" style="1" customWidth="1"/>
    <col min="523" max="524" width="0" style="1" hidden="1" customWidth="1"/>
    <col min="525" max="525" width="14.42578125" style="1" customWidth="1"/>
    <col min="526" max="526" width="12.42578125" style="1" customWidth="1"/>
    <col min="527" max="527" width="15.7109375" style="1" customWidth="1"/>
    <col min="528" max="535" width="0" style="1" hidden="1" customWidth="1"/>
    <col min="536" max="536" width="12.42578125" style="1" customWidth="1"/>
    <col min="537" max="768" width="9.140625" style="1"/>
    <col min="769" max="773" width="0" style="1" hidden="1" customWidth="1"/>
    <col min="774" max="774" width="5.42578125" style="1" customWidth="1"/>
    <col min="775" max="775" width="4.28515625" style="1" customWidth="1"/>
    <col min="776" max="776" width="10" style="1" customWidth="1"/>
    <col min="777" max="777" width="72.5703125" style="1" customWidth="1"/>
    <col min="778" max="778" width="4.28515625" style="1" customWidth="1"/>
    <col min="779" max="780" width="0" style="1" hidden="1" customWidth="1"/>
    <col min="781" max="781" width="14.42578125" style="1" customWidth="1"/>
    <col min="782" max="782" width="12.42578125" style="1" customWidth="1"/>
    <col min="783" max="783" width="15.7109375" style="1" customWidth="1"/>
    <col min="784" max="791" width="0" style="1" hidden="1" customWidth="1"/>
    <col min="792" max="792" width="12.42578125" style="1" customWidth="1"/>
    <col min="793" max="1024" width="9.140625" style="1"/>
    <col min="1025" max="1029" width="0" style="1" hidden="1" customWidth="1"/>
    <col min="1030" max="1030" width="5.42578125" style="1" customWidth="1"/>
    <col min="1031" max="1031" width="4.28515625" style="1" customWidth="1"/>
    <col min="1032" max="1032" width="10" style="1" customWidth="1"/>
    <col min="1033" max="1033" width="72.5703125" style="1" customWidth="1"/>
    <col min="1034" max="1034" width="4.28515625" style="1" customWidth="1"/>
    <col min="1035" max="1036" width="0" style="1" hidden="1" customWidth="1"/>
    <col min="1037" max="1037" width="14.42578125" style="1" customWidth="1"/>
    <col min="1038" max="1038" width="12.42578125" style="1" customWidth="1"/>
    <col min="1039" max="1039" width="15.7109375" style="1" customWidth="1"/>
    <col min="1040" max="1047" width="0" style="1" hidden="1" customWidth="1"/>
    <col min="1048" max="1048" width="12.42578125" style="1" customWidth="1"/>
    <col min="1049" max="1280" width="9.140625" style="1"/>
    <col min="1281" max="1285" width="0" style="1" hidden="1" customWidth="1"/>
    <col min="1286" max="1286" width="5.42578125" style="1" customWidth="1"/>
    <col min="1287" max="1287" width="4.28515625" style="1" customWidth="1"/>
    <col min="1288" max="1288" width="10" style="1" customWidth="1"/>
    <col min="1289" max="1289" width="72.5703125" style="1" customWidth="1"/>
    <col min="1290" max="1290" width="4.28515625" style="1" customWidth="1"/>
    <col min="1291" max="1292" width="0" style="1" hidden="1" customWidth="1"/>
    <col min="1293" max="1293" width="14.42578125" style="1" customWidth="1"/>
    <col min="1294" max="1294" width="12.42578125" style="1" customWidth="1"/>
    <col min="1295" max="1295" width="15.7109375" style="1" customWidth="1"/>
    <col min="1296" max="1303" width="0" style="1" hidden="1" customWidth="1"/>
    <col min="1304" max="1304" width="12.42578125" style="1" customWidth="1"/>
    <col min="1305" max="1536" width="9.140625" style="1"/>
    <col min="1537" max="1541" width="0" style="1" hidden="1" customWidth="1"/>
    <col min="1542" max="1542" width="5.42578125" style="1" customWidth="1"/>
    <col min="1543" max="1543" width="4.28515625" style="1" customWidth="1"/>
    <col min="1544" max="1544" width="10" style="1" customWidth="1"/>
    <col min="1545" max="1545" width="72.5703125" style="1" customWidth="1"/>
    <col min="1546" max="1546" width="4.28515625" style="1" customWidth="1"/>
    <col min="1547" max="1548" width="0" style="1" hidden="1" customWidth="1"/>
    <col min="1549" max="1549" width="14.42578125" style="1" customWidth="1"/>
    <col min="1550" max="1550" width="12.42578125" style="1" customWidth="1"/>
    <col min="1551" max="1551" width="15.7109375" style="1" customWidth="1"/>
    <col min="1552" max="1559" width="0" style="1" hidden="1" customWidth="1"/>
    <col min="1560" max="1560" width="12.42578125" style="1" customWidth="1"/>
    <col min="1561" max="1792" width="9.140625" style="1"/>
    <col min="1793" max="1797" width="0" style="1" hidden="1" customWidth="1"/>
    <col min="1798" max="1798" width="5.42578125" style="1" customWidth="1"/>
    <col min="1799" max="1799" width="4.28515625" style="1" customWidth="1"/>
    <col min="1800" max="1800" width="10" style="1" customWidth="1"/>
    <col min="1801" max="1801" width="72.5703125" style="1" customWidth="1"/>
    <col min="1802" max="1802" width="4.28515625" style="1" customWidth="1"/>
    <col min="1803" max="1804" width="0" style="1" hidden="1" customWidth="1"/>
    <col min="1805" max="1805" width="14.42578125" style="1" customWidth="1"/>
    <col min="1806" max="1806" width="12.42578125" style="1" customWidth="1"/>
    <col min="1807" max="1807" width="15.7109375" style="1" customWidth="1"/>
    <col min="1808" max="1815" width="0" style="1" hidden="1" customWidth="1"/>
    <col min="1816" max="1816" width="12.42578125" style="1" customWidth="1"/>
    <col min="1817" max="2048" width="9.140625" style="1"/>
    <col min="2049" max="2053" width="0" style="1" hidden="1" customWidth="1"/>
    <col min="2054" max="2054" width="5.42578125" style="1" customWidth="1"/>
    <col min="2055" max="2055" width="4.28515625" style="1" customWidth="1"/>
    <col min="2056" max="2056" width="10" style="1" customWidth="1"/>
    <col min="2057" max="2057" width="72.5703125" style="1" customWidth="1"/>
    <col min="2058" max="2058" width="4.28515625" style="1" customWidth="1"/>
    <col min="2059" max="2060" width="0" style="1" hidden="1" customWidth="1"/>
    <col min="2061" max="2061" width="14.42578125" style="1" customWidth="1"/>
    <col min="2062" max="2062" width="12.42578125" style="1" customWidth="1"/>
    <col min="2063" max="2063" width="15.7109375" style="1" customWidth="1"/>
    <col min="2064" max="2071" width="0" style="1" hidden="1" customWidth="1"/>
    <col min="2072" max="2072" width="12.42578125" style="1" customWidth="1"/>
    <col min="2073" max="2304" width="9.140625" style="1"/>
    <col min="2305" max="2309" width="0" style="1" hidden="1" customWidth="1"/>
    <col min="2310" max="2310" width="5.42578125" style="1" customWidth="1"/>
    <col min="2311" max="2311" width="4.28515625" style="1" customWidth="1"/>
    <col min="2312" max="2312" width="10" style="1" customWidth="1"/>
    <col min="2313" max="2313" width="72.5703125" style="1" customWidth="1"/>
    <col min="2314" max="2314" width="4.28515625" style="1" customWidth="1"/>
    <col min="2315" max="2316" width="0" style="1" hidden="1" customWidth="1"/>
    <col min="2317" max="2317" width="14.42578125" style="1" customWidth="1"/>
    <col min="2318" max="2318" width="12.42578125" style="1" customWidth="1"/>
    <col min="2319" max="2319" width="15.7109375" style="1" customWidth="1"/>
    <col min="2320" max="2327" width="0" style="1" hidden="1" customWidth="1"/>
    <col min="2328" max="2328" width="12.42578125" style="1" customWidth="1"/>
    <col min="2329" max="2560" width="9.140625" style="1"/>
    <col min="2561" max="2565" width="0" style="1" hidden="1" customWidth="1"/>
    <col min="2566" max="2566" width="5.42578125" style="1" customWidth="1"/>
    <col min="2567" max="2567" width="4.28515625" style="1" customWidth="1"/>
    <col min="2568" max="2568" width="10" style="1" customWidth="1"/>
    <col min="2569" max="2569" width="72.5703125" style="1" customWidth="1"/>
    <col min="2570" max="2570" width="4.28515625" style="1" customWidth="1"/>
    <col min="2571" max="2572" width="0" style="1" hidden="1" customWidth="1"/>
    <col min="2573" max="2573" width="14.42578125" style="1" customWidth="1"/>
    <col min="2574" max="2574" width="12.42578125" style="1" customWidth="1"/>
    <col min="2575" max="2575" width="15.7109375" style="1" customWidth="1"/>
    <col min="2576" max="2583" width="0" style="1" hidden="1" customWidth="1"/>
    <col min="2584" max="2584" width="12.42578125" style="1" customWidth="1"/>
    <col min="2585" max="2816" width="9.140625" style="1"/>
    <col min="2817" max="2821" width="0" style="1" hidden="1" customWidth="1"/>
    <col min="2822" max="2822" width="5.42578125" style="1" customWidth="1"/>
    <col min="2823" max="2823" width="4.28515625" style="1" customWidth="1"/>
    <col min="2824" max="2824" width="10" style="1" customWidth="1"/>
    <col min="2825" max="2825" width="72.5703125" style="1" customWidth="1"/>
    <col min="2826" max="2826" width="4.28515625" style="1" customWidth="1"/>
    <col min="2827" max="2828" width="0" style="1" hidden="1" customWidth="1"/>
    <col min="2829" max="2829" width="14.42578125" style="1" customWidth="1"/>
    <col min="2830" max="2830" width="12.42578125" style="1" customWidth="1"/>
    <col min="2831" max="2831" width="15.7109375" style="1" customWidth="1"/>
    <col min="2832" max="2839" width="0" style="1" hidden="1" customWidth="1"/>
    <col min="2840" max="2840" width="12.42578125" style="1" customWidth="1"/>
    <col min="2841" max="3072" width="9.140625" style="1"/>
    <col min="3073" max="3077" width="0" style="1" hidden="1" customWidth="1"/>
    <col min="3078" max="3078" width="5.42578125" style="1" customWidth="1"/>
    <col min="3079" max="3079" width="4.28515625" style="1" customWidth="1"/>
    <col min="3080" max="3080" width="10" style="1" customWidth="1"/>
    <col min="3081" max="3081" width="72.5703125" style="1" customWidth="1"/>
    <col min="3082" max="3082" width="4.28515625" style="1" customWidth="1"/>
    <col min="3083" max="3084" width="0" style="1" hidden="1" customWidth="1"/>
    <col min="3085" max="3085" width="14.42578125" style="1" customWidth="1"/>
    <col min="3086" max="3086" width="12.42578125" style="1" customWidth="1"/>
    <col min="3087" max="3087" width="15.7109375" style="1" customWidth="1"/>
    <col min="3088" max="3095" width="0" style="1" hidden="1" customWidth="1"/>
    <col min="3096" max="3096" width="12.42578125" style="1" customWidth="1"/>
    <col min="3097" max="3328" width="9.140625" style="1"/>
    <col min="3329" max="3333" width="0" style="1" hidden="1" customWidth="1"/>
    <col min="3334" max="3334" width="5.42578125" style="1" customWidth="1"/>
    <col min="3335" max="3335" width="4.28515625" style="1" customWidth="1"/>
    <col min="3336" max="3336" width="10" style="1" customWidth="1"/>
    <col min="3337" max="3337" width="72.5703125" style="1" customWidth="1"/>
    <col min="3338" max="3338" width="4.28515625" style="1" customWidth="1"/>
    <col min="3339" max="3340" width="0" style="1" hidden="1" customWidth="1"/>
    <col min="3341" max="3341" width="14.42578125" style="1" customWidth="1"/>
    <col min="3342" max="3342" width="12.42578125" style="1" customWidth="1"/>
    <col min="3343" max="3343" width="15.7109375" style="1" customWidth="1"/>
    <col min="3344" max="3351" width="0" style="1" hidden="1" customWidth="1"/>
    <col min="3352" max="3352" width="12.42578125" style="1" customWidth="1"/>
    <col min="3353" max="3584" width="9.140625" style="1"/>
    <col min="3585" max="3589" width="0" style="1" hidden="1" customWidth="1"/>
    <col min="3590" max="3590" width="5.42578125" style="1" customWidth="1"/>
    <col min="3591" max="3591" width="4.28515625" style="1" customWidth="1"/>
    <col min="3592" max="3592" width="10" style="1" customWidth="1"/>
    <col min="3593" max="3593" width="72.5703125" style="1" customWidth="1"/>
    <col min="3594" max="3594" width="4.28515625" style="1" customWidth="1"/>
    <col min="3595" max="3596" width="0" style="1" hidden="1" customWidth="1"/>
    <col min="3597" max="3597" width="14.42578125" style="1" customWidth="1"/>
    <col min="3598" max="3598" width="12.42578125" style="1" customWidth="1"/>
    <col min="3599" max="3599" width="15.7109375" style="1" customWidth="1"/>
    <col min="3600" max="3607" width="0" style="1" hidden="1" customWidth="1"/>
    <col min="3608" max="3608" width="12.42578125" style="1" customWidth="1"/>
    <col min="3609" max="3840" width="9.140625" style="1"/>
    <col min="3841" max="3845" width="0" style="1" hidden="1" customWidth="1"/>
    <col min="3846" max="3846" width="5.42578125" style="1" customWidth="1"/>
    <col min="3847" max="3847" width="4.28515625" style="1" customWidth="1"/>
    <col min="3848" max="3848" width="10" style="1" customWidth="1"/>
    <col min="3849" max="3849" width="72.5703125" style="1" customWidth="1"/>
    <col min="3850" max="3850" width="4.28515625" style="1" customWidth="1"/>
    <col min="3851" max="3852" width="0" style="1" hidden="1" customWidth="1"/>
    <col min="3853" max="3853" width="14.42578125" style="1" customWidth="1"/>
    <col min="3854" max="3854" width="12.42578125" style="1" customWidth="1"/>
    <col min="3855" max="3855" width="15.7109375" style="1" customWidth="1"/>
    <col min="3856" max="3863" width="0" style="1" hidden="1" customWidth="1"/>
    <col min="3864" max="3864" width="12.42578125" style="1" customWidth="1"/>
    <col min="3865" max="4096" width="9.140625" style="1"/>
    <col min="4097" max="4101" width="0" style="1" hidden="1" customWidth="1"/>
    <col min="4102" max="4102" width="5.42578125" style="1" customWidth="1"/>
    <col min="4103" max="4103" width="4.28515625" style="1" customWidth="1"/>
    <col min="4104" max="4104" width="10" style="1" customWidth="1"/>
    <col min="4105" max="4105" width="72.5703125" style="1" customWidth="1"/>
    <col min="4106" max="4106" width="4.28515625" style="1" customWidth="1"/>
    <col min="4107" max="4108" width="0" style="1" hidden="1" customWidth="1"/>
    <col min="4109" max="4109" width="14.42578125" style="1" customWidth="1"/>
    <col min="4110" max="4110" width="12.42578125" style="1" customWidth="1"/>
    <col min="4111" max="4111" width="15.7109375" style="1" customWidth="1"/>
    <col min="4112" max="4119" width="0" style="1" hidden="1" customWidth="1"/>
    <col min="4120" max="4120" width="12.42578125" style="1" customWidth="1"/>
    <col min="4121" max="4352" width="9.140625" style="1"/>
    <col min="4353" max="4357" width="0" style="1" hidden="1" customWidth="1"/>
    <col min="4358" max="4358" width="5.42578125" style="1" customWidth="1"/>
    <col min="4359" max="4359" width="4.28515625" style="1" customWidth="1"/>
    <col min="4360" max="4360" width="10" style="1" customWidth="1"/>
    <col min="4361" max="4361" width="72.5703125" style="1" customWidth="1"/>
    <col min="4362" max="4362" width="4.28515625" style="1" customWidth="1"/>
    <col min="4363" max="4364" width="0" style="1" hidden="1" customWidth="1"/>
    <col min="4365" max="4365" width="14.42578125" style="1" customWidth="1"/>
    <col min="4366" max="4366" width="12.42578125" style="1" customWidth="1"/>
    <col min="4367" max="4367" width="15.7109375" style="1" customWidth="1"/>
    <col min="4368" max="4375" width="0" style="1" hidden="1" customWidth="1"/>
    <col min="4376" max="4376" width="12.42578125" style="1" customWidth="1"/>
    <col min="4377" max="4608" width="9.140625" style="1"/>
    <col min="4609" max="4613" width="0" style="1" hidden="1" customWidth="1"/>
    <col min="4614" max="4614" width="5.42578125" style="1" customWidth="1"/>
    <col min="4615" max="4615" width="4.28515625" style="1" customWidth="1"/>
    <col min="4616" max="4616" width="10" style="1" customWidth="1"/>
    <col min="4617" max="4617" width="72.5703125" style="1" customWidth="1"/>
    <col min="4618" max="4618" width="4.28515625" style="1" customWidth="1"/>
    <col min="4619" max="4620" width="0" style="1" hidden="1" customWidth="1"/>
    <col min="4621" max="4621" width="14.42578125" style="1" customWidth="1"/>
    <col min="4622" max="4622" width="12.42578125" style="1" customWidth="1"/>
    <col min="4623" max="4623" width="15.7109375" style="1" customWidth="1"/>
    <col min="4624" max="4631" width="0" style="1" hidden="1" customWidth="1"/>
    <col min="4632" max="4632" width="12.42578125" style="1" customWidth="1"/>
    <col min="4633" max="4864" width="9.140625" style="1"/>
    <col min="4865" max="4869" width="0" style="1" hidden="1" customWidth="1"/>
    <col min="4870" max="4870" width="5.42578125" style="1" customWidth="1"/>
    <col min="4871" max="4871" width="4.28515625" style="1" customWidth="1"/>
    <col min="4872" max="4872" width="10" style="1" customWidth="1"/>
    <col min="4873" max="4873" width="72.5703125" style="1" customWidth="1"/>
    <col min="4874" max="4874" width="4.28515625" style="1" customWidth="1"/>
    <col min="4875" max="4876" width="0" style="1" hidden="1" customWidth="1"/>
    <col min="4877" max="4877" width="14.42578125" style="1" customWidth="1"/>
    <col min="4878" max="4878" width="12.42578125" style="1" customWidth="1"/>
    <col min="4879" max="4879" width="15.7109375" style="1" customWidth="1"/>
    <col min="4880" max="4887" width="0" style="1" hidden="1" customWidth="1"/>
    <col min="4888" max="4888" width="12.42578125" style="1" customWidth="1"/>
    <col min="4889" max="5120" width="9.140625" style="1"/>
    <col min="5121" max="5125" width="0" style="1" hidden="1" customWidth="1"/>
    <col min="5126" max="5126" width="5.42578125" style="1" customWidth="1"/>
    <col min="5127" max="5127" width="4.28515625" style="1" customWidth="1"/>
    <col min="5128" max="5128" width="10" style="1" customWidth="1"/>
    <col min="5129" max="5129" width="72.5703125" style="1" customWidth="1"/>
    <col min="5130" max="5130" width="4.28515625" style="1" customWidth="1"/>
    <col min="5131" max="5132" width="0" style="1" hidden="1" customWidth="1"/>
    <col min="5133" max="5133" width="14.42578125" style="1" customWidth="1"/>
    <col min="5134" max="5134" width="12.42578125" style="1" customWidth="1"/>
    <col min="5135" max="5135" width="15.7109375" style="1" customWidth="1"/>
    <col min="5136" max="5143" width="0" style="1" hidden="1" customWidth="1"/>
    <col min="5144" max="5144" width="12.42578125" style="1" customWidth="1"/>
    <col min="5145" max="5376" width="9.140625" style="1"/>
    <col min="5377" max="5381" width="0" style="1" hidden="1" customWidth="1"/>
    <col min="5382" max="5382" width="5.42578125" style="1" customWidth="1"/>
    <col min="5383" max="5383" width="4.28515625" style="1" customWidth="1"/>
    <col min="5384" max="5384" width="10" style="1" customWidth="1"/>
    <col min="5385" max="5385" width="72.5703125" style="1" customWidth="1"/>
    <col min="5386" max="5386" width="4.28515625" style="1" customWidth="1"/>
    <col min="5387" max="5388" width="0" style="1" hidden="1" customWidth="1"/>
    <col min="5389" max="5389" width="14.42578125" style="1" customWidth="1"/>
    <col min="5390" max="5390" width="12.42578125" style="1" customWidth="1"/>
    <col min="5391" max="5391" width="15.7109375" style="1" customWidth="1"/>
    <col min="5392" max="5399" width="0" style="1" hidden="1" customWidth="1"/>
    <col min="5400" max="5400" width="12.42578125" style="1" customWidth="1"/>
    <col min="5401" max="5632" width="9.140625" style="1"/>
    <col min="5633" max="5637" width="0" style="1" hidden="1" customWidth="1"/>
    <col min="5638" max="5638" width="5.42578125" style="1" customWidth="1"/>
    <col min="5639" max="5639" width="4.28515625" style="1" customWidth="1"/>
    <col min="5640" max="5640" width="10" style="1" customWidth="1"/>
    <col min="5641" max="5641" width="72.5703125" style="1" customWidth="1"/>
    <col min="5642" max="5642" width="4.28515625" style="1" customWidth="1"/>
    <col min="5643" max="5644" width="0" style="1" hidden="1" customWidth="1"/>
    <col min="5645" max="5645" width="14.42578125" style="1" customWidth="1"/>
    <col min="5646" max="5646" width="12.42578125" style="1" customWidth="1"/>
    <col min="5647" max="5647" width="15.7109375" style="1" customWidth="1"/>
    <col min="5648" max="5655" width="0" style="1" hidden="1" customWidth="1"/>
    <col min="5656" max="5656" width="12.42578125" style="1" customWidth="1"/>
    <col min="5657" max="5888" width="9.140625" style="1"/>
    <col min="5889" max="5893" width="0" style="1" hidden="1" customWidth="1"/>
    <col min="5894" max="5894" width="5.42578125" style="1" customWidth="1"/>
    <col min="5895" max="5895" width="4.28515625" style="1" customWidth="1"/>
    <col min="5896" max="5896" width="10" style="1" customWidth="1"/>
    <col min="5897" max="5897" width="72.5703125" style="1" customWidth="1"/>
    <col min="5898" max="5898" width="4.28515625" style="1" customWidth="1"/>
    <col min="5899" max="5900" width="0" style="1" hidden="1" customWidth="1"/>
    <col min="5901" max="5901" width="14.42578125" style="1" customWidth="1"/>
    <col min="5902" max="5902" width="12.42578125" style="1" customWidth="1"/>
    <col min="5903" max="5903" width="15.7109375" style="1" customWidth="1"/>
    <col min="5904" max="5911" width="0" style="1" hidden="1" customWidth="1"/>
    <col min="5912" max="5912" width="12.42578125" style="1" customWidth="1"/>
    <col min="5913" max="6144" width="9.140625" style="1"/>
    <col min="6145" max="6149" width="0" style="1" hidden="1" customWidth="1"/>
    <col min="6150" max="6150" width="5.42578125" style="1" customWidth="1"/>
    <col min="6151" max="6151" width="4.28515625" style="1" customWidth="1"/>
    <col min="6152" max="6152" width="10" style="1" customWidth="1"/>
    <col min="6153" max="6153" width="72.5703125" style="1" customWidth="1"/>
    <col min="6154" max="6154" width="4.28515625" style="1" customWidth="1"/>
    <col min="6155" max="6156" width="0" style="1" hidden="1" customWidth="1"/>
    <col min="6157" max="6157" width="14.42578125" style="1" customWidth="1"/>
    <col min="6158" max="6158" width="12.42578125" style="1" customWidth="1"/>
    <col min="6159" max="6159" width="15.7109375" style="1" customWidth="1"/>
    <col min="6160" max="6167" width="0" style="1" hidden="1" customWidth="1"/>
    <col min="6168" max="6168" width="12.42578125" style="1" customWidth="1"/>
    <col min="6169" max="6400" width="9.140625" style="1"/>
    <col min="6401" max="6405" width="0" style="1" hidden="1" customWidth="1"/>
    <col min="6406" max="6406" width="5.42578125" style="1" customWidth="1"/>
    <col min="6407" max="6407" width="4.28515625" style="1" customWidth="1"/>
    <col min="6408" max="6408" width="10" style="1" customWidth="1"/>
    <col min="6409" max="6409" width="72.5703125" style="1" customWidth="1"/>
    <col min="6410" max="6410" width="4.28515625" style="1" customWidth="1"/>
    <col min="6411" max="6412" width="0" style="1" hidden="1" customWidth="1"/>
    <col min="6413" max="6413" width="14.42578125" style="1" customWidth="1"/>
    <col min="6414" max="6414" width="12.42578125" style="1" customWidth="1"/>
    <col min="6415" max="6415" width="15.7109375" style="1" customWidth="1"/>
    <col min="6416" max="6423" width="0" style="1" hidden="1" customWidth="1"/>
    <col min="6424" max="6424" width="12.42578125" style="1" customWidth="1"/>
    <col min="6425" max="6656" width="9.140625" style="1"/>
    <col min="6657" max="6661" width="0" style="1" hidden="1" customWidth="1"/>
    <col min="6662" max="6662" width="5.42578125" style="1" customWidth="1"/>
    <col min="6663" max="6663" width="4.28515625" style="1" customWidth="1"/>
    <col min="6664" max="6664" width="10" style="1" customWidth="1"/>
    <col min="6665" max="6665" width="72.5703125" style="1" customWidth="1"/>
    <col min="6666" max="6666" width="4.28515625" style="1" customWidth="1"/>
    <col min="6667" max="6668" width="0" style="1" hidden="1" customWidth="1"/>
    <col min="6669" max="6669" width="14.42578125" style="1" customWidth="1"/>
    <col min="6670" max="6670" width="12.42578125" style="1" customWidth="1"/>
    <col min="6671" max="6671" width="15.7109375" style="1" customWidth="1"/>
    <col min="6672" max="6679" width="0" style="1" hidden="1" customWidth="1"/>
    <col min="6680" max="6680" width="12.42578125" style="1" customWidth="1"/>
    <col min="6681" max="6912" width="9.140625" style="1"/>
    <col min="6913" max="6917" width="0" style="1" hidden="1" customWidth="1"/>
    <col min="6918" max="6918" width="5.42578125" style="1" customWidth="1"/>
    <col min="6919" max="6919" width="4.28515625" style="1" customWidth="1"/>
    <col min="6920" max="6920" width="10" style="1" customWidth="1"/>
    <col min="6921" max="6921" width="72.5703125" style="1" customWidth="1"/>
    <col min="6922" max="6922" width="4.28515625" style="1" customWidth="1"/>
    <col min="6923" max="6924" width="0" style="1" hidden="1" customWidth="1"/>
    <col min="6925" max="6925" width="14.42578125" style="1" customWidth="1"/>
    <col min="6926" max="6926" width="12.42578125" style="1" customWidth="1"/>
    <col min="6927" max="6927" width="15.7109375" style="1" customWidth="1"/>
    <col min="6928" max="6935" width="0" style="1" hidden="1" customWidth="1"/>
    <col min="6936" max="6936" width="12.42578125" style="1" customWidth="1"/>
    <col min="6937" max="7168" width="9.140625" style="1"/>
    <col min="7169" max="7173" width="0" style="1" hidden="1" customWidth="1"/>
    <col min="7174" max="7174" width="5.42578125" style="1" customWidth="1"/>
    <col min="7175" max="7175" width="4.28515625" style="1" customWidth="1"/>
    <col min="7176" max="7176" width="10" style="1" customWidth="1"/>
    <col min="7177" max="7177" width="72.5703125" style="1" customWidth="1"/>
    <col min="7178" max="7178" width="4.28515625" style="1" customWidth="1"/>
    <col min="7179" max="7180" width="0" style="1" hidden="1" customWidth="1"/>
    <col min="7181" max="7181" width="14.42578125" style="1" customWidth="1"/>
    <col min="7182" max="7182" width="12.42578125" style="1" customWidth="1"/>
    <col min="7183" max="7183" width="15.7109375" style="1" customWidth="1"/>
    <col min="7184" max="7191" width="0" style="1" hidden="1" customWidth="1"/>
    <col min="7192" max="7192" width="12.42578125" style="1" customWidth="1"/>
    <col min="7193" max="7424" width="9.140625" style="1"/>
    <col min="7425" max="7429" width="0" style="1" hidden="1" customWidth="1"/>
    <col min="7430" max="7430" width="5.42578125" style="1" customWidth="1"/>
    <col min="7431" max="7431" width="4.28515625" style="1" customWidth="1"/>
    <col min="7432" max="7432" width="10" style="1" customWidth="1"/>
    <col min="7433" max="7433" width="72.5703125" style="1" customWidth="1"/>
    <col min="7434" max="7434" width="4.28515625" style="1" customWidth="1"/>
    <col min="7435" max="7436" width="0" style="1" hidden="1" customWidth="1"/>
    <col min="7437" max="7437" width="14.42578125" style="1" customWidth="1"/>
    <col min="7438" max="7438" width="12.42578125" style="1" customWidth="1"/>
    <col min="7439" max="7439" width="15.7109375" style="1" customWidth="1"/>
    <col min="7440" max="7447" width="0" style="1" hidden="1" customWidth="1"/>
    <col min="7448" max="7448" width="12.42578125" style="1" customWidth="1"/>
    <col min="7449" max="7680" width="9.140625" style="1"/>
    <col min="7681" max="7685" width="0" style="1" hidden="1" customWidth="1"/>
    <col min="7686" max="7686" width="5.42578125" style="1" customWidth="1"/>
    <col min="7687" max="7687" width="4.28515625" style="1" customWidth="1"/>
    <col min="7688" max="7688" width="10" style="1" customWidth="1"/>
    <col min="7689" max="7689" width="72.5703125" style="1" customWidth="1"/>
    <col min="7690" max="7690" width="4.28515625" style="1" customWidth="1"/>
    <col min="7691" max="7692" width="0" style="1" hidden="1" customWidth="1"/>
    <col min="7693" max="7693" width="14.42578125" style="1" customWidth="1"/>
    <col min="7694" max="7694" width="12.42578125" style="1" customWidth="1"/>
    <col min="7695" max="7695" width="15.7109375" style="1" customWidth="1"/>
    <col min="7696" max="7703" width="0" style="1" hidden="1" customWidth="1"/>
    <col min="7704" max="7704" width="12.42578125" style="1" customWidth="1"/>
    <col min="7705" max="7936" width="9.140625" style="1"/>
    <col min="7937" max="7941" width="0" style="1" hidden="1" customWidth="1"/>
    <col min="7942" max="7942" width="5.42578125" style="1" customWidth="1"/>
    <col min="7943" max="7943" width="4.28515625" style="1" customWidth="1"/>
    <col min="7944" max="7944" width="10" style="1" customWidth="1"/>
    <col min="7945" max="7945" width="72.5703125" style="1" customWidth="1"/>
    <col min="7946" max="7946" width="4.28515625" style="1" customWidth="1"/>
    <col min="7947" max="7948" width="0" style="1" hidden="1" customWidth="1"/>
    <col min="7949" max="7949" width="14.42578125" style="1" customWidth="1"/>
    <col min="7950" max="7950" width="12.42578125" style="1" customWidth="1"/>
    <col min="7951" max="7951" width="15.7109375" style="1" customWidth="1"/>
    <col min="7952" max="7959" width="0" style="1" hidden="1" customWidth="1"/>
    <col min="7960" max="7960" width="12.42578125" style="1" customWidth="1"/>
    <col min="7961" max="8192" width="9.140625" style="1"/>
    <col min="8193" max="8197" width="0" style="1" hidden="1" customWidth="1"/>
    <col min="8198" max="8198" width="5.42578125" style="1" customWidth="1"/>
    <col min="8199" max="8199" width="4.28515625" style="1" customWidth="1"/>
    <col min="8200" max="8200" width="10" style="1" customWidth="1"/>
    <col min="8201" max="8201" width="72.5703125" style="1" customWidth="1"/>
    <col min="8202" max="8202" width="4.28515625" style="1" customWidth="1"/>
    <col min="8203" max="8204" width="0" style="1" hidden="1" customWidth="1"/>
    <col min="8205" max="8205" width="14.42578125" style="1" customWidth="1"/>
    <col min="8206" max="8206" width="12.42578125" style="1" customWidth="1"/>
    <col min="8207" max="8207" width="15.7109375" style="1" customWidth="1"/>
    <col min="8208" max="8215" width="0" style="1" hidden="1" customWidth="1"/>
    <col min="8216" max="8216" width="12.42578125" style="1" customWidth="1"/>
    <col min="8217" max="8448" width="9.140625" style="1"/>
    <col min="8449" max="8453" width="0" style="1" hidden="1" customWidth="1"/>
    <col min="8454" max="8454" width="5.42578125" style="1" customWidth="1"/>
    <col min="8455" max="8455" width="4.28515625" style="1" customWidth="1"/>
    <col min="8456" max="8456" width="10" style="1" customWidth="1"/>
    <col min="8457" max="8457" width="72.5703125" style="1" customWidth="1"/>
    <col min="8458" max="8458" width="4.28515625" style="1" customWidth="1"/>
    <col min="8459" max="8460" width="0" style="1" hidden="1" customWidth="1"/>
    <col min="8461" max="8461" width="14.42578125" style="1" customWidth="1"/>
    <col min="8462" max="8462" width="12.42578125" style="1" customWidth="1"/>
    <col min="8463" max="8463" width="15.7109375" style="1" customWidth="1"/>
    <col min="8464" max="8471" width="0" style="1" hidden="1" customWidth="1"/>
    <col min="8472" max="8472" width="12.42578125" style="1" customWidth="1"/>
    <col min="8473" max="8704" width="9.140625" style="1"/>
    <col min="8705" max="8709" width="0" style="1" hidden="1" customWidth="1"/>
    <col min="8710" max="8710" width="5.42578125" style="1" customWidth="1"/>
    <col min="8711" max="8711" width="4.28515625" style="1" customWidth="1"/>
    <col min="8712" max="8712" width="10" style="1" customWidth="1"/>
    <col min="8713" max="8713" width="72.5703125" style="1" customWidth="1"/>
    <col min="8714" max="8714" width="4.28515625" style="1" customWidth="1"/>
    <col min="8715" max="8716" width="0" style="1" hidden="1" customWidth="1"/>
    <col min="8717" max="8717" width="14.42578125" style="1" customWidth="1"/>
    <col min="8718" max="8718" width="12.42578125" style="1" customWidth="1"/>
    <col min="8719" max="8719" width="15.7109375" style="1" customWidth="1"/>
    <col min="8720" max="8727" width="0" style="1" hidden="1" customWidth="1"/>
    <col min="8728" max="8728" width="12.42578125" style="1" customWidth="1"/>
    <col min="8729" max="8960" width="9.140625" style="1"/>
    <col min="8961" max="8965" width="0" style="1" hidden="1" customWidth="1"/>
    <col min="8966" max="8966" width="5.42578125" style="1" customWidth="1"/>
    <col min="8967" max="8967" width="4.28515625" style="1" customWidth="1"/>
    <col min="8968" max="8968" width="10" style="1" customWidth="1"/>
    <col min="8969" max="8969" width="72.5703125" style="1" customWidth="1"/>
    <col min="8970" max="8970" width="4.28515625" style="1" customWidth="1"/>
    <col min="8971" max="8972" width="0" style="1" hidden="1" customWidth="1"/>
    <col min="8973" max="8973" width="14.42578125" style="1" customWidth="1"/>
    <col min="8974" max="8974" width="12.42578125" style="1" customWidth="1"/>
    <col min="8975" max="8975" width="15.7109375" style="1" customWidth="1"/>
    <col min="8976" max="8983" width="0" style="1" hidden="1" customWidth="1"/>
    <col min="8984" max="8984" width="12.42578125" style="1" customWidth="1"/>
    <col min="8985" max="9216" width="9.140625" style="1"/>
    <col min="9217" max="9221" width="0" style="1" hidden="1" customWidth="1"/>
    <col min="9222" max="9222" width="5.42578125" style="1" customWidth="1"/>
    <col min="9223" max="9223" width="4.28515625" style="1" customWidth="1"/>
    <col min="9224" max="9224" width="10" style="1" customWidth="1"/>
    <col min="9225" max="9225" width="72.5703125" style="1" customWidth="1"/>
    <col min="9226" max="9226" width="4.28515625" style="1" customWidth="1"/>
    <col min="9227" max="9228" width="0" style="1" hidden="1" customWidth="1"/>
    <col min="9229" max="9229" width="14.42578125" style="1" customWidth="1"/>
    <col min="9230" max="9230" width="12.42578125" style="1" customWidth="1"/>
    <col min="9231" max="9231" width="15.7109375" style="1" customWidth="1"/>
    <col min="9232" max="9239" width="0" style="1" hidden="1" customWidth="1"/>
    <col min="9240" max="9240" width="12.42578125" style="1" customWidth="1"/>
    <col min="9241" max="9472" width="9.140625" style="1"/>
    <col min="9473" max="9477" width="0" style="1" hidden="1" customWidth="1"/>
    <col min="9478" max="9478" width="5.42578125" style="1" customWidth="1"/>
    <col min="9479" max="9479" width="4.28515625" style="1" customWidth="1"/>
    <col min="9480" max="9480" width="10" style="1" customWidth="1"/>
    <col min="9481" max="9481" width="72.5703125" style="1" customWidth="1"/>
    <col min="9482" max="9482" width="4.28515625" style="1" customWidth="1"/>
    <col min="9483" max="9484" width="0" style="1" hidden="1" customWidth="1"/>
    <col min="9485" max="9485" width="14.42578125" style="1" customWidth="1"/>
    <col min="9486" max="9486" width="12.42578125" style="1" customWidth="1"/>
    <col min="9487" max="9487" width="15.7109375" style="1" customWidth="1"/>
    <col min="9488" max="9495" width="0" style="1" hidden="1" customWidth="1"/>
    <col min="9496" max="9496" width="12.42578125" style="1" customWidth="1"/>
    <col min="9497" max="9728" width="9.140625" style="1"/>
    <col min="9729" max="9733" width="0" style="1" hidden="1" customWidth="1"/>
    <col min="9734" max="9734" width="5.42578125" style="1" customWidth="1"/>
    <col min="9735" max="9735" width="4.28515625" style="1" customWidth="1"/>
    <col min="9736" max="9736" width="10" style="1" customWidth="1"/>
    <col min="9737" max="9737" width="72.5703125" style="1" customWidth="1"/>
    <col min="9738" max="9738" width="4.28515625" style="1" customWidth="1"/>
    <col min="9739" max="9740" width="0" style="1" hidden="1" customWidth="1"/>
    <col min="9741" max="9741" width="14.42578125" style="1" customWidth="1"/>
    <col min="9742" max="9742" width="12.42578125" style="1" customWidth="1"/>
    <col min="9743" max="9743" width="15.7109375" style="1" customWidth="1"/>
    <col min="9744" max="9751" width="0" style="1" hidden="1" customWidth="1"/>
    <col min="9752" max="9752" width="12.42578125" style="1" customWidth="1"/>
    <col min="9753" max="9984" width="9.140625" style="1"/>
    <col min="9985" max="9989" width="0" style="1" hidden="1" customWidth="1"/>
    <col min="9990" max="9990" width="5.42578125" style="1" customWidth="1"/>
    <col min="9991" max="9991" width="4.28515625" style="1" customWidth="1"/>
    <col min="9992" max="9992" width="10" style="1" customWidth="1"/>
    <col min="9993" max="9993" width="72.5703125" style="1" customWidth="1"/>
    <col min="9994" max="9994" width="4.28515625" style="1" customWidth="1"/>
    <col min="9995" max="9996" width="0" style="1" hidden="1" customWidth="1"/>
    <col min="9997" max="9997" width="14.42578125" style="1" customWidth="1"/>
    <col min="9998" max="9998" width="12.42578125" style="1" customWidth="1"/>
    <col min="9999" max="9999" width="15.7109375" style="1" customWidth="1"/>
    <col min="10000" max="10007" width="0" style="1" hidden="1" customWidth="1"/>
    <col min="10008" max="10008" width="12.42578125" style="1" customWidth="1"/>
    <col min="10009" max="10240" width="9.140625" style="1"/>
    <col min="10241" max="10245" width="0" style="1" hidden="1" customWidth="1"/>
    <col min="10246" max="10246" width="5.42578125" style="1" customWidth="1"/>
    <col min="10247" max="10247" width="4.28515625" style="1" customWidth="1"/>
    <col min="10248" max="10248" width="10" style="1" customWidth="1"/>
    <col min="10249" max="10249" width="72.5703125" style="1" customWidth="1"/>
    <col min="10250" max="10250" width="4.28515625" style="1" customWidth="1"/>
    <col min="10251" max="10252" width="0" style="1" hidden="1" customWidth="1"/>
    <col min="10253" max="10253" width="14.42578125" style="1" customWidth="1"/>
    <col min="10254" max="10254" width="12.42578125" style="1" customWidth="1"/>
    <col min="10255" max="10255" width="15.7109375" style="1" customWidth="1"/>
    <col min="10256" max="10263" width="0" style="1" hidden="1" customWidth="1"/>
    <col min="10264" max="10264" width="12.42578125" style="1" customWidth="1"/>
    <col min="10265" max="10496" width="9.140625" style="1"/>
    <col min="10497" max="10501" width="0" style="1" hidden="1" customWidth="1"/>
    <col min="10502" max="10502" width="5.42578125" style="1" customWidth="1"/>
    <col min="10503" max="10503" width="4.28515625" style="1" customWidth="1"/>
    <col min="10504" max="10504" width="10" style="1" customWidth="1"/>
    <col min="10505" max="10505" width="72.5703125" style="1" customWidth="1"/>
    <col min="10506" max="10506" width="4.28515625" style="1" customWidth="1"/>
    <col min="10507" max="10508" width="0" style="1" hidden="1" customWidth="1"/>
    <col min="10509" max="10509" width="14.42578125" style="1" customWidth="1"/>
    <col min="10510" max="10510" width="12.42578125" style="1" customWidth="1"/>
    <col min="10511" max="10511" width="15.7109375" style="1" customWidth="1"/>
    <col min="10512" max="10519" width="0" style="1" hidden="1" customWidth="1"/>
    <col min="10520" max="10520" width="12.42578125" style="1" customWidth="1"/>
    <col min="10521" max="10752" width="9.140625" style="1"/>
    <col min="10753" max="10757" width="0" style="1" hidden="1" customWidth="1"/>
    <col min="10758" max="10758" width="5.42578125" style="1" customWidth="1"/>
    <col min="10759" max="10759" width="4.28515625" style="1" customWidth="1"/>
    <col min="10760" max="10760" width="10" style="1" customWidth="1"/>
    <col min="10761" max="10761" width="72.5703125" style="1" customWidth="1"/>
    <col min="10762" max="10762" width="4.28515625" style="1" customWidth="1"/>
    <col min="10763" max="10764" width="0" style="1" hidden="1" customWidth="1"/>
    <col min="10765" max="10765" width="14.42578125" style="1" customWidth="1"/>
    <col min="10766" max="10766" width="12.42578125" style="1" customWidth="1"/>
    <col min="10767" max="10767" width="15.7109375" style="1" customWidth="1"/>
    <col min="10768" max="10775" width="0" style="1" hidden="1" customWidth="1"/>
    <col min="10776" max="10776" width="12.42578125" style="1" customWidth="1"/>
    <col min="10777" max="11008" width="9.140625" style="1"/>
    <col min="11009" max="11013" width="0" style="1" hidden="1" customWidth="1"/>
    <col min="11014" max="11014" width="5.42578125" style="1" customWidth="1"/>
    <col min="11015" max="11015" width="4.28515625" style="1" customWidth="1"/>
    <col min="11016" max="11016" width="10" style="1" customWidth="1"/>
    <col min="11017" max="11017" width="72.5703125" style="1" customWidth="1"/>
    <col min="11018" max="11018" width="4.28515625" style="1" customWidth="1"/>
    <col min="11019" max="11020" width="0" style="1" hidden="1" customWidth="1"/>
    <col min="11021" max="11021" width="14.42578125" style="1" customWidth="1"/>
    <col min="11022" max="11022" width="12.42578125" style="1" customWidth="1"/>
    <col min="11023" max="11023" width="15.7109375" style="1" customWidth="1"/>
    <col min="11024" max="11031" width="0" style="1" hidden="1" customWidth="1"/>
    <col min="11032" max="11032" width="12.42578125" style="1" customWidth="1"/>
    <col min="11033" max="11264" width="9.140625" style="1"/>
    <col min="11265" max="11269" width="0" style="1" hidden="1" customWidth="1"/>
    <col min="11270" max="11270" width="5.42578125" style="1" customWidth="1"/>
    <col min="11271" max="11271" width="4.28515625" style="1" customWidth="1"/>
    <col min="11272" max="11272" width="10" style="1" customWidth="1"/>
    <col min="11273" max="11273" width="72.5703125" style="1" customWidth="1"/>
    <col min="11274" max="11274" width="4.28515625" style="1" customWidth="1"/>
    <col min="11275" max="11276" width="0" style="1" hidden="1" customWidth="1"/>
    <col min="11277" max="11277" width="14.42578125" style="1" customWidth="1"/>
    <col min="11278" max="11278" width="12.42578125" style="1" customWidth="1"/>
    <col min="11279" max="11279" width="15.7109375" style="1" customWidth="1"/>
    <col min="11280" max="11287" width="0" style="1" hidden="1" customWidth="1"/>
    <col min="11288" max="11288" width="12.42578125" style="1" customWidth="1"/>
    <col min="11289" max="11520" width="9.140625" style="1"/>
    <col min="11521" max="11525" width="0" style="1" hidden="1" customWidth="1"/>
    <col min="11526" max="11526" width="5.42578125" style="1" customWidth="1"/>
    <col min="11527" max="11527" width="4.28515625" style="1" customWidth="1"/>
    <col min="11528" max="11528" width="10" style="1" customWidth="1"/>
    <col min="11529" max="11529" width="72.5703125" style="1" customWidth="1"/>
    <col min="11530" max="11530" width="4.28515625" style="1" customWidth="1"/>
    <col min="11531" max="11532" width="0" style="1" hidden="1" customWidth="1"/>
    <col min="11533" max="11533" width="14.42578125" style="1" customWidth="1"/>
    <col min="11534" max="11534" width="12.42578125" style="1" customWidth="1"/>
    <col min="11535" max="11535" width="15.7109375" style="1" customWidth="1"/>
    <col min="11536" max="11543" width="0" style="1" hidden="1" customWidth="1"/>
    <col min="11544" max="11544" width="12.42578125" style="1" customWidth="1"/>
    <col min="11545" max="11776" width="9.140625" style="1"/>
    <col min="11777" max="11781" width="0" style="1" hidden="1" customWidth="1"/>
    <col min="11782" max="11782" width="5.42578125" style="1" customWidth="1"/>
    <col min="11783" max="11783" width="4.28515625" style="1" customWidth="1"/>
    <col min="11784" max="11784" width="10" style="1" customWidth="1"/>
    <col min="11785" max="11785" width="72.5703125" style="1" customWidth="1"/>
    <col min="11786" max="11786" width="4.28515625" style="1" customWidth="1"/>
    <col min="11787" max="11788" width="0" style="1" hidden="1" customWidth="1"/>
    <col min="11789" max="11789" width="14.42578125" style="1" customWidth="1"/>
    <col min="11790" max="11790" width="12.42578125" style="1" customWidth="1"/>
    <col min="11791" max="11791" width="15.7109375" style="1" customWidth="1"/>
    <col min="11792" max="11799" width="0" style="1" hidden="1" customWidth="1"/>
    <col min="11800" max="11800" width="12.42578125" style="1" customWidth="1"/>
    <col min="11801" max="12032" width="9.140625" style="1"/>
    <col min="12033" max="12037" width="0" style="1" hidden="1" customWidth="1"/>
    <col min="12038" max="12038" width="5.42578125" style="1" customWidth="1"/>
    <col min="12039" max="12039" width="4.28515625" style="1" customWidth="1"/>
    <col min="12040" max="12040" width="10" style="1" customWidth="1"/>
    <col min="12041" max="12041" width="72.5703125" style="1" customWidth="1"/>
    <col min="12042" max="12042" width="4.28515625" style="1" customWidth="1"/>
    <col min="12043" max="12044" width="0" style="1" hidden="1" customWidth="1"/>
    <col min="12045" max="12045" width="14.42578125" style="1" customWidth="1"/>
    <col min="12046" max="12046" width="12.42578125" style="1" customWidth="1"/>
    <col min="12047" max="12047" width="15.7109375" style="1" customWidth="1"/>
    <col min="12048" max="12055" width="0" style="1" hidden="1" customWidth="1"/>
    <col min="12056" max="12056" width="12.42578125" style="1" customWidth="1"/>
    <col min="12057" max="12288" width="9.140625" style="1"/>
    <col min="12289" max="12293" width="0" style="1" hidden="1" customWidth="1"/>
    <col min="12294" max="12294" width="5.42578125" style="1" customWidth="1"/>
    <col min="12295" max="12295" width="4.28515625" style="1" customWidth="1"/>
    <col min="12296" max="12296" width="10" style="1" customWidth="1"/>
    <col min="12297" max="12297" width="72.5703125" style="1" customWidth="1"/>
    <col min="12298" max="12298" width="4.28515625" style="1" customWidth="1"/>
    <col min="12299" max="12300" width="0" style="1" hidden="1" customWidth="1"/>
    <col min="12301" max="12301" width="14.42578125" style="1" customWidth="1"/>
    <col min="12302" max="12302" width="12.42578125" style="1" customWidth="1"/>
    <col min="12303" max="12303" width="15.7109375" style="1" customWidth="1"/>
    <col min="12304" max="12311" width="0" style="1" hidden="1" customWidth="1"/>
    <col min="12312" max="12312" width="12.42578125" style="1" customWidth="1"/>
    <col min="12313" max="12544" width="9.140625" style="1"/>
    <col min="12545" max="12549" width="0" style="1" hidden="1" customWidth="1"/>
    <col min="12550" max="12550" width="5.42578125" style="1" customWidth="1"/>
    <col min="12551" max="12551" width="4.28515625" style="1" customWidth="1"/>
    <col min="12552" max="12552" width="10" style="1" customWidth="1"/>
    <col min="12553" max="12553" width="72.5703125" style="1" customWidth="1"/>
    <col min="12554" max="12554" width="4.28515625" style="1" customWidth="1"/>
    <col min="12555" max="12556" width="0" style="1" hidden="1" customWidth="1"/>
    <col min="12557" max="12557" width="14.42578125" style="1" customWidth="1"/>
    <col min="12558" max="12558" width="12.42578125" style="1" customWidth="1"/>
    <col min="12559" max="12559" width="15.7109375" style="1" customWidth="1"/>
    <col min="12560" max="12567" width="0" style="1" hidden="1" customWidth="1"/>
    <col min="12568" max="12568" width="12.42578125" style="1" customWidth="1"/>
    <col min="12569" max="12800" width="9.140625" style="1"/>
    <col min="12801" max="12805" width="0" style="1" hidden="1" customWidth="1"/>
    <col min="12806" max="12806" width="5.42578125" style="1" customWidth="1"/>
    <col min="12807" max="12807" width="4.28515625" style="1" customWidth="1"/>
    <col min="12808" max="12808" width="10" style="1" customWidth="1"/>
    <col min="12809" max="12809" width="72.5703125" style="1" customWidth="1"/>
    <col min="12810" max="12810" width="4.28515625" style="1" customWidth="1"/>
    <col min="12811" max="12812" width="0" style="1" hidden="1" customWidth="1"/>
    <col min="12813" max="12813" width="14.42578125" style="1" customWidth="1"/>
    <col min="12814" max="12814" width="12.42578125" style="1" customWidth="1"/>
    <col min="12815" max="12815" width="15.7109375" style="1" customWidth="1"/>
    <col min="12816" max="12823" width="0" style="1" hidden="1" customWidth="1"/>
    <col min="12824" max="12824" width="12.42578125" style="1" customWidth="1"/>
    <col min="12825" max="13056" width="9.140625" style="1"/>
    <col min="13057" max="13061" width="0" style="1" hidden="1" customWidth="1"/>
    <col min="13062" max="13062" width="5.42578125" style="1" customWidth="1"/>
    <col min="13063" max="13063" width="4.28515625" style="1" customWidth="1"/>
    <col min="13064" max="13064" width="10" style="1" customWidth="1"/>
    <col min="13065" max="13065" width="72.5703125" style="1" customWidth="1"/>
    <col min="13066" max="13066" width="4.28515625" style="1" customWidth="1"/>
    <col min="13067" max="13068" width="0" style="1" hidden="1" customWidth="1"/>
    <col min="13069" max="13069" width="14.42578125" style="1" customWidth="1"/>
    <col min="13070" max="13070" width="12.42578125" style="1" customWidth="1"/>
    <col min="13071" max="13071" width="15.7109375" style="1" customWidth="1"/>
    <col min="13072" max="13079" width="0" style="1" hidden="1" customWidth="1"/>
    <col min="13080" max="13080" width="12.42578125" style="1" customWidth="1"/>
    <col min="13081" max="13312" width="9.140625" style="1"/>
    <col min="13313" max="13317" width="0" style="1" hidden="1" customWidth="1"/>
    <col min="13318" max="13318" width="5.42578125" style="1" customWidth="1"/>
    <col min="13319" max="13319" width="4.28515625" style="1" customWidth="1"/>
    <col min="13320" max="13320" width="10" style="1" customWidth="1"/>
    <col min="13321" max="13321" width="72.5703125" style="1" customWidth="1"/>
    <col min="13322" max="13322" width="4.28515625" style="1" customWidth="1"/>
    <col min="13323" max="13324" width="0" style="1" hidden="1" customWidth="1"/>
    <col min="13325" max="13325" width="14.42578125" style="1" customWidth="1"/>
    <col min="13326" max="13326" width="12.42578125" style="1" customWidth="1"/>
    <col min="13327" max="13327" width="15.7109375" style="1" customWidth="1"/>
    <col min="13328" max="13335" width="0" style="1" hidden="1" customWidth="1"/>
    <col min="13336" max="13336" width="12.42578125" style="1" customWidth="1"/>
    <col min="13337" max="13568" width="9.140625" style="1"/>
    <col min="13569" max="13573" width="0" style="1" hidden="1" customWidth="1"/>
    <col min="13574" max="13574" width="5.42578125" style="1" customWidth="1"/>
    <col min="13575" max="13575" width="4.28515625" style="1" customWidth="1"/>
    <col min="13576" max="13576" width="10" style="1" customWidth="1"/>
    <col min="13577" max="13577" width="72.5703125" style="1" customWidth="1"/>
    <col min="13578" max="13578" width="4.28515625" style="1" customWidth="1"/>
    <col min="13579" max="13580" width="0" style="1" hidden="1" customWidth="1"/>
    <col min="13581" max="13581" width="14.42578125" style="1" customWidth="1"/>
    <col min="13582" max="13582" width="12.42578125" style="1" customWidth="1"/>
    <col min="13583" max="13583" width="15.7109375" style="1" customWidth="1"/>
    <col min="13584" max="13591" width="0" style="1" hidden="1" customWidth="1"/>
    <col min="13592" max="13592" width="12.42578125" style="1" customWidth="1"/>
    <col min="13593" max="13824" width="9.140625" style="1"/>
    <col min="13825" max="13829" width="0" style="1" hidden="1" customWidth="1"/>
    <col min="13830" max="13830" width="5.42578125" style="1" customWidth="1"/>
    <col min="13831" max="13831" width="4.28515625" style="1" customWidth="1"/>
    <col min="13832" max="13832" width="10" style="1" customWidth="1"/>
    <col min="13833" max="13833" width="72.5703125" style="1" customWidth="1"/>
    <col min="13834" max="13834" width="4.28515625" style="1" customWidth="1"/>
    <col min="13835" max="13836" width="0" style="1" hidden="1" customWidth="1"/>
    <col min="13837" max="13837" width="14.42578125" style="1" customWidth="1"/>
    <col min="13838" max="13838" width="12.42578125" style="1" customWidth="1"/>
    <col min="13839" max="13839" width="15.7109375" style="1" customWidth="1"/>
    <col min="13840" max="13847" width="0" style="1" hidden="1" customWidth="1"/>
    <col min="13848" max="13848" width="12.42578125" style="1" customWidth="1"/>
    <col min="13849" max="14080" width="9.140625" style="1"/>
    <col min="14081" max="14085" width="0" style="1" hidden="1" customWidth="1"/>
    <col min="14086" max="14086" width="5.42578125" style="1" customWidth="1"/>
    <col min="14087" max="14087" width="4.28515625" style="1" customWidth="1"/>
    <col min="14088" max="14088" width="10" style="1" customWidth="1"/>
    <col min="14089" max="14089" width="72.5703125" style="1" customWidth="1"/>
    <col min="14090" max="14090" width="4.28515625" style="1" customWidth="1"/>
    <col min="14091" max="14092" width="0" style="1" hidden="1" customWidth="1"/>
    <col min="14093" max="14093" width="14.42578125" style="1" customWidth="1"/>
    <col min="14094" max="14094" width="12.42578125" style="1" customWidth="1"/>
    <col min="14095" max="14095" width="15.7109375" style="1" customWidth="1"/>
    <col min="14096" max="14103" width="0" style="1" hidden="1" customWidth="1"/>
    <col min="14104" max="14104" width="12.42578125" style="1" customWidth="1"/>
    <col min="14105" max="14336" width="9.140625" style="1"/>
    <col min="14337" max="14341" width="0" style="1" hidden="1" customWidth="1"/>
    <col min="14342" max="14342" width="5.42578125" style="1" customWidth="1"/>
    <col min="14343" max="14343" width="4.28515625" style="1" customWidth="1"/>
    <col min="14344" max="14344" width="10" style="1" customWidth="1"/>
    <col min="14345" max="14345" width="72.5703125" style="1" customWidth="1"/>
    <col min="14346" max="14346" width="4.28515625" style="1" customWidth="1"/>
    <col min="14347" max="14348" width="0" style="1" hidden="1" customWidth="1"/>
    <col min="14349" max="14349" width="14.42578125" style="1" customWidth="1"/>
    <col min="14350" max="14350" width="12.42578125" style="1" customWidth="1"/>
    <col min="14351" max="14351" width="15.7109375" style="1" customWidth="1"/>
    <col min="14352" max="14359" width="0" style="1" hidden="1" customWidth="1"/>
    <col min="14360" max="14360" width="12.42578125" style="1" customWidth="1"/>
    <col min="14361" max="14592" width="9.140625" style="1"/>
    <col min="14593" max="14597" width="0" style="1" hidden="1" customWidth="1"/>
    <col min="14598" max="14598" width="5.42578125" style="1" customWidth="1"/>
    <col min="14599" max="14599" width="4.28515625" style="1" customWidth="1"/>
    <col min="14600" max="14600" width="10" style="1" customWidth="1"/>
    <col min="14601" max="14601" width="72.5703125" style="1" customWidth="1"/>
    <col min="14602" max="14602" width="4.28515625" style="1" customWidth="1"/>
    <col min="14603" max="14604" width="0" style="1" hidden="1" customWidth="1"/>
    <col min="14605" max="14605" width="14.42578125" style="1" customWidth="1"/>
    <col min="14606" max="14606" width="12.42578125" style="1" customWidth="1"/>
    <col min="14607" max="14607" width="15.7109375" style="1" customWidth="1"/>
    <col min="14608" max="14615" width="0" style="1" hidden="1" customWidth="1"/>
    <col min="14616" max="14616" width="12.42578125" style="1" customWidth="1"/>
    <col min="14617" max="14848" width="9.140625" style="1"/>
    <col min="14849" max="14853" width="0" style="1" hidden="1" customWidth="1"/>
    <col min="14854" max="14854" width="5.42578125" style="1" customWidth="1"/>
    <col min="14855" max="14855" width="4.28515625" style="1" customWidth="1"/>
    <col min="14856" max="14856" width="10" style="1" customWidth="1"/>
    <col min="14857" max="14857" width="72.5703125" style="1" customWidth="1"/>
    <col min="14858" max="14858" width="4.28515625" style="1" customWidth="1"/>
    <col min="14859" max="14860" width="0" style="1" hidden="1" customWidth="1"/>
    <col min="14861" max="14861" width="14.42578125" style="1" customWidth="1"/>
    <col min="14862" max="14862" width="12.42578125" style="1" customWidth="1"/>
    <col min="14863" max="14863" width="15.7109375" style="1" customWidth="1"/>
    <col min="14864" max="14871" width="0" style="1" hidden="1" customWidth="1"/>
    <col min="14872" max="14872" width="12.42578125" style="1" customWidth="1"/>
    <col min="14873" max="15104" width="9.140625" style="1"/>
    <col min="15105" max="15109" width="0" style="1" hidden="1" customWidth="1"/>
    <col min="15110" max="15110" width="5.42578125" style="1" customWidth="1"/>
    <col min="15111" max="15111" width="4.28515625" style="1" customWidth="1"/>
    <col min="15112" max="15112" width="10" style="1" customWidth="1"/>
    <col min="15113" max="15113" width="72.5703125" style="1" customWidth="1"/>
    <col min="15114" max="15114" width="4.28515625" style="1" customWidth="1"/>
    <col min="15115" max="15116" width="0" style="1" hidden="1" customWidth="1"/>
    <col min="15117" max="15117" width="14.42578125" style="1" customWidth="1"/>
    <col min="15118" max="15118" width="12.42578125" style="1" customWidth="1"/>
    <col min="15119" max="15119" width="15.7109375" style="1" customWidth="1"/>
    <col min="15120" max="15127" width="0" style="1" hidden="1" customWidth="1"/>
    <col min="15128" max="15128" width="12.42578125" style="1" customWidth="1"/>
    <col min="15129" max="15360" width="9.140625" style="1"/>
    <col min="15361" max="15365" width="0" style="1" hidden="1" customWidth="1"/>
    <col min="15366" max="15366" width="5.42578125" style="1" customWidth="1"/>
    <col min="15367" max="15367" width="4.28515625" style="1" customWidth="1"/>
    <col min="15368" max="15368" width="10" style="1" customWidth="1"/>
    <col min="15369" max="15369" width="72.5703125" style="1" customWidth="1"/>
    <col min="15370" max="15370" width="4.28515625" style="1" customWidth="1"/>
    <col min="15371" max="15372" width="0" style="1" hidden="1" customWidth="1"/>
    <col min="15373" max="15373" width="14.42578125" style="1" customWidth="1"/>
    <col min="15374" max="15374" width="12.42578125" style="1" customWidth="1"/>
    <col min="15375" max="15375" width="15.7109375" style="1" customWidth="1"/>
    <col min="15376" max="15383" width="0" style="1" hidden="1" customWidth="1"/>
    <col min="15384" max="15384" width="12.42578125" style="1" customWidth="1"/>
    <col min="15385" max="15616" width="9.140625" style="1"/>
    <col min="15617" max="15621" width="0" style="1" hidden="1" customWidth="1"/>
    <col min="15622" max="15622" width="5.42578125" style="1" customWidth="1"/>
    <col min="15623" max="15623" width="4.28515625" style="1" customWidth="1"/>
    <col min="15624" max="15624" width="10" style="1" customWidth="1"/>
    <col min="15625" max="15625" width="72.5703125" style="1" customWidth="1"/>
    <col min="15626" max="15626" width="4.28515625" style="1" customWidth="1"/>
    <col min="15627" max="15628" width="0" style="1" hidden="1" customWidth="1"/>
    <col min="15629" max="15629" width="14.42578125" style="1" customWidth="1"/>
    <col min="15630" max="15630" width="12.42578125" style="1" customWidth="1"/>
    <col min="15631" max="15631" width="15.7109375" style="1" customWidth="1"/>
    <col min="15632" max="15639" width="0" style="1" hidden="1" customWidth="1"/>
    <col min="15640" max="15640" width="12.42578125" style="1" customWidth="1"/>
    <col min="15641" max="15872" width="9.140625" style="1"/>
    <col min="15873" max="15877" width="0" style="1" hidden="1" customWidth="1"/>
    <col min="15878" max="15878" width="5.42578125" style="1" customWidth="1"/>
    <col min="15879" max="15879" width="4.28515625" style="1" customWidth="1"/>
    <col min="15880" max="15880" width="10" style="1" customWidth="1"/>
    <col min="15881" max="15881" width="72.5703125" style="1" customWidth="1"/>
    <col min="15882" max="15882" width="4.28515625" style="1" customWidth="1"/>
    <col min="15883" max="15884" width="0" style="1" hidden="1" customWidth="1"/>
    <col min="15885" max="15885" width="14.42578125" style="1" customWidth="1"/>
    <col min="15886" max="15886" width="12.42578125" style="1" customWidth="1"/>
    <col min="15887" max="15887" width="15.7109375" style="1" customWidth="1"/>
    <col min="15888" max="15895" width="0" style="1" hidden="1" customWidth="1"/>
    <col min="15896" max="15896" width="12.42578125" style="1" customWidth="1"/>
    <col min="15897" max="16128" width="9.140625" style="1"/>
    <col min="16129" max="16133" width="0" style="1" hidden="1" customWidth="1"/>
    <col min="16134" max="16134" width="5.42578125" style="1" customWidth="1"/>
    <col min="16135" max="16135" width="4.28515625" style="1" customWidth="1"/>
    <col min="16136" max="16136" width="10" style="1" customWidth="1"/>
    <col min="16137" max="16137" width="72.5703125" style="1" customWidth="1"/>
    <col min="16138" max="16138" width="4.28515625" style="1" customWidth="1"/>
    <col min="16139" max="16140" width="0" style="1" hidden="1" customWidth="1"/>
    <col min="16141" max="16141" width="14.42578125" style="1" customWidth="1"/>
    <col min="16142" max="16142" width="12.42578125" style="1" customWidth="1"/>
    <col min="16143" max="16143" width="15.7109375" style="1" customWidth="1"/>
    <col min="16144" max="16151" width="0" style="1" hidden="1" customWidth="1"/>
    <col min="16152" max="16152" width="12.42578125" style="1" customWidth="1"/>
    <col min="16153" max="16384" width="9.140625" style="1"/>
  </cols>
  <sheetData>
    <row r="1" spans="1:24" ht="20.45" customHeight="1" x14ac:dyDescent="0.3">
      <c r="F1" s="2" t="s">
        <v>0</v>
      </c>
    </row>
    <row r="2" spans="1:24" s="11" customFormat="1" ht="21.6" customHeight="1" x14ac:dyDescent="0.3">
      <c r="F2" s="11" t="s">
        <v>1</v>
      </c>
      <c r="G2" s="12"/>
      <c r="H2" s="91" t="s">
        <v>108</v>
      </c>
      <c r="I2" s="12"/>
      <c r="J2" s="12"/>
      <c r="K2" s="13"/>
      <c r="L2" s="14"/>
      <c r="M2" s="15"/>
      <c r="N2" s="14"/>
      <c r="O2" s="16"/>
      <c r="P2" s="17"/>
      <c r="Q2" s="14"/>
      <c r="R2" s="14"/>
      <c r="S2" s="14"/>
      <c r="T2" s="14"/>
      <c r="U2" s="14"/>
      <c r="V2" s="14"/>
      <c r="W2" s="14"/>
      <c r="X2" s="14"/>
    </row>
    <row r="3" spans="1:24" ht="15.6" customHeight="1" x14ac:dyDescent="0.25">
      <c r="F3" s="1" t="s">
        <v>2</v>
      </c>
      <c r="G3" s="18"/>
      <c r="H3" s="19"/>
      <c r="I3" s="18"/>
      <c r="J3" s="18"/>
      <c r="K3" s="20"/>
      <c r="L3" s="21"/>
      <c r="M3" s="22"/>
      <c r="N3" s="21"/>
      <c r="O3" s="23"/>
      <c r="P3" s="24"/>
      <c r="Q3" s="21"/>
      <c r="R3" s="21"/>
      <c r="S3" s="21"/>
      <c r="T3" s="21"/>
      <c r="U3" s="21"/>
      <c r="V3" s="21"/>
      <c r="W3" s="21"/>
      <c r="X3" s="21"/>
    </row>
    <row r="4" spans="1:24" ht="15.6" customHeight="1" x14ac:dyDescent="0.25">
      <c r="F4" s="1" t="s">
        <v>3</v>
      </c>
      <c r="G4" s="18"/>
      <c r="H4" s="19"/>
      <c r="I4" s="18"/>
      <c r="J4" s="18"/>
      <c r="K4" s="20"/>
      <c r="L4" s="21"/>
      <c r="M4" s="22"/>
      <c r="N4" s="21"/>
      <c r="O4" s="23"/>
      <c r="P4" s="24"/>
      <c r="Q4" s="21"/>
      <c r="R4" s="21"/>
      <c r="S4" s="21"/>
      <c r="T4" s="21"/>
      <c r="U4" s="21"/>
      <c r="V4" s="21"/>
      <c r="W4" s="21"/>
      <c r="X4" s="21"/>
    </row>
    <row r="5" spans="1:24" s="25" customFormat="1" ht="13.5" thickBot="1" x14ac:dyDescent="0.25">
      <c r="F5" s="26" t="s">
        <v>4</v>
      </c>
      <c r="G5" s="26" t="s">
        <v>5</v>
      </c>
      <c r="H5" s="26" t="s">
        <v>6</v>
      </c>
      <c r="I5" s="27" t="s">
        <v>7</v>
      </c>
      <c r="J5" s="26" t="s">
        <v>8</v>
      </c>
      <c r="K5" s="26" t="s">
        <v>9</v>
      </c>
      <c r="L5" s="26" t="s">
        <v>10</v>
      </c>
      <c r="M5" s="28" t="s">
        <v>11</v>
      </c>
      <c r="N5" s="26" t="s">
        <v>12</v>
      </c>
      <c r="O5" s="26" t="s">
        <v>13</v>
      </c>
      <c r="P5" s="26" t="s">
        <v>14</v>
      </c>
      <c r="Q5" s="26" t="s">
        <v>15</v>
      </c>
      <c r="R5" s="26" t="s">
        <v>16</v>
      </c>
      <c r="S5" s="26" t="s">
        <v>17</v>
      </c>
      <c r="T5" s="26" t="s">
        <v>18</v>
      </c>
      <c r="U5" s="26" t="s">
        <v>19</v>
      </c>
      <c r="V5" s="26" t="s">
        <v>20</v>
      </c>
      <c r="W5" s="26" t="s">
        <v>21</v>
      </c>
      <c r="X5" s="26" t="s">
        <v>22</v>
      </c>
    </row>
    <row r="6" spans="1:24" ht="11.25" customHeight="1" x14ac:dyDescent="0.2">
      <c r="F6" s="29"/>
      <c r="G6" s="30"/>
      <c r="H6" s="31"/>
      <c r="I6" s="32"/>
      <c r="J6" s="30"/>
      <c r="K6" s="29"/>
      <c r="L6" s="29"/>
      <c r="M6" s="33"/>
      <c r="N6" s="29"/>
      <c r="O6" s="29"/>
      <c r="P6" s="29"/>
      <c r="Q6" s="29"/>
      <c r="R6" s="29"/>
      <c r="S6" s="29"/>
      <c r="T6" s="29"/>
      <c r="U6" s="29"/>
      <c r="V6" s="29"/>
      <c r="W6" s="34"/>
      <c r="X6" s="34"/>
    </row>
    <row r="7" spans="1:24" s="35" customFormat="1" ht="18.75" customHeight="1" x14ac:dyDescent="0.25">
      <c r="F7" s="36"/>
      <c r="G7" s="37"/>
      <c r="H7" s="38"/>
      <c r="I7" s="38" t="s">
        <v>23</v>
      </c>
      <c r="J7" s="37"/>
      <c r="K7" s="39"/>
      <c r="L7" s="40"/>
      <c r="M7" s="41"/>
      <c r="N7" s="40"/>
      <c r="O7" s="42">
        <f>O8+O28+O47+O49</f>
        <v>0</v>
      </c>
      <c r="P7" s="43"/>
      <c r="Q7" s="42">
        <f>SUBTOTAL(9,Q8:Q53)</f>
        <v>762.83669000000009</v>
      </c>
      <c r="R7" s="40"/>
      <c r="S7" s="42">
        <f>SUBTOTAL(9,S8:S53)</f>
        <v>4.8319999999999999</v>
      </c>
      <c r="T7" s="44"/>
      <c r="U7" s="42">
        <f>SUBTOTAL(9,U8:U53)</f>
        <v>0</v>
      </c>
      <c r="V7" s="42">
        <f>SUBTOTAL(9,V8:V53)</f>
        <v>0</v>
      </c>
      <c r="W7" s="45"/>
      <c r="X7" s="45" t="s">
        <v>24</v>
      </c>
    </row>
    <row r="8" spans="1:24" s="46" customFormat="1" ht="16.5" customHeight="1" outlineLevel="1" x14ac:dyDescent="0.2">
      <c r="F8" s="47"/>
      <c r="G8" s="48"/>
      <c r="H8" s="49"/>
      <c r="I8" s="49" t="s">
        <v>25</v>
      </c>
      <c r="J8" s="48"/>
      <c r="K8" s="50"/>
      <c r="L8" s="51"/>
      <c r="M8" s="52"/>
      <c r="N8" s="51"/>
      <c r="O8" s="53">
        <f>SUM(O9:O26)</f>
        <v>0</v>
      </c>
      <c r="P8" s="54"/>
      <c r="Q8" s="53">
        <f>SUBTOTAL(9,Q9:Q27)</f>
        <v>762.83669000000009</v>
      </c>
      <c r="R8" s="51"/>
      <c r="S8" s="53">
        <f>SUBTOTAL(9,S9:S27)</f>
        <v>0</v>
      </c>
      <c r="T8" s="55"/>
      <c r="U8" s="53">
        <f>SUBTOTAL(9,U9:U27)</f>
        <v>0</v>
      </c>
      <c r="V8" s="53">
        <f>SUBTOTAL(9,V9:V27)</f>
        <v>0</v>
      </c>
      <c r="W8" s="56"/>
      <c r="X8" s="56"/>
    </row>
    <row r="9" spans="1:24" s="67" customFormat="1" ht="12" outlineLevel="2" x14ac:dyDescent="0.2">
      <c r="A9" s="57" t="s">
        <v>26</v>
      </c>
      <c r="B9" s="57" t="s">
        <v>27</v>
      </c>
      <c r="C9" s="57" t="s">
        <v>28</v>
      </c>
      <c r="D9" s="57" t="s">
        <v>29</v>
      </c>
      <c r="E9" s="57" t="s">
        <v>30</v>
      </c>
      <c r="F9" s="58">
        <v>1</v>
      </c>
      <c r="G9" s="59" t="s">
        <v>31</v>
      </c>
      <c r="H9" s="60" t="s">
        <v>32</v>
      </c>
      <c r="I9" s="61" t="s">
        <v>33</v>
      </c>
      <c r="J9" s="59" t="s">
        <v>34</v>
      </c>
      <c r="K9" s="62">
        <v>20230</v>
      </c>
      <c r="L9" s="63">
        <v>0</v>
      </c>
      <c r="M9" s="64">
        <f>M16+M18</f>
        <v>1175</v>
      </c>
      <c r="N9" s="65"/>
      <c r="O9" s="66">
        <f>M9*N9</f>
        <v>0</v>
      </c>
      <c r="P9" s="66">
        <v>7.1000000000000002E-4</v>
      </c>
      <c r="Q9" s="66">
        <f>M9*P9</f>
        <v>0.83425000000000005</v>
      </c>
      <c r="R9" s="66"/>
      <c r="S9" s="66">
        <f>M9*R9</f>
        <v>0</v>
      </c>
      <c r="T9" s="66">
        <v>21</v>
      </c>
      <c r="U9" s="66">
        <f>O9*T9/100</f>
        <v>0</v>
      </c>
      <c r="V9" s="66">
        <f>U9+O9</f>
        <v>0</v>
      </c>
      <c r="W9" s="66"/>
      <c r="X9" s="66" t="s">
        <v>35</v>
      </c>
    </row>
    <row r="10" spans="1:24" s="67" customFormat="1" ht="12" outlineLevel="2" x14ac:dyDescent="0.2">
      <c r="F10" s="68"/>
      <c r="G10" s="69"/>
      <c r="H10" s="70" t="s">
        <v>36</v>
      </c>
      <c r="I10" s="71" t="s">
        <v>37</v>
      </c>
      <c r="J10" s="72"/>
      <c r="K10" s="72"/>
      <c r="L10" s="72"/>
      <c r="M10" s="72"/>
      <c r="N10" s="72"/>
      <c r="O10" s="72"/>
      <c r="P10" s="73"/>
      <c r="Q10" s="74"/>
      <c r="R10" s="73"/>
      <c r="S10" s="74"/>
      <c r="T10" s="75"/>
      <c r="U10" s="75"/>
      <c r="V10" s="75"/>
      <c r="W10" s="76"/>
      <c r="X10" s="76"/>
    </row>
    <row r="11" spans="1:24" s="67" customFormat="1" ht="15" customHeight="1" outlineLevel="2" x14ac:dyDescent="0.2">
      <c r="F11" s="58">
        <v>2</v>
      </c>
      <c r="G11" s="59" t="s">
        <v>31</v>
      </c>
      <c r="H11" s="60" t="s">
        <v>38</v>
      </c>
      <c r="I11" s="61" t="s">
        <v>39</v>
      </c>
      <c r="J11" s="59" t="s">
        <v>34</v>
      </c>
      <c r="K11" s="62">
        <v>10115</v>
      </c>
      <c r="L11" s="63">
        <v>0</v>
      </c>
      <c r="M11" s="64">
        <f>M18</f>
        <v>604</v>
      </c>
      <c r="N11" s="65"/>
      <c r="O11" s="66">
        <f>M11*N11</f>
        <v>0</v>
      </c>
      <c r="P11" s="66">
        <v>0.18462999999999999</v>
      </c>
      <c r="Q11" s="66">
        <f>M11*P11</f>
        <v>111.51652</v>
      </c>
      <c r="R11" s="66"/>
      <c r="S11" s="66">
        <f>M11*R11</f>
        <v>0</v>
      </c>
      <c r="T11" s="66">
        <v>21</v>
      </c>
      <c r="U11" s="66">
        <f>O11*T11/100</f>
        <v>0</v>
      </c>
      <c r="V11" s="66">
        <f>U11+O11</f>
        <v>0</v>
      </c>
      <c r="W11" s="66"/>
      <c r="X11" s="66" t="s">
        <v>35</v>
      </c>
    </row>
    <row r="12" spans="1:24" s="67" customFormat="1" ht="12" outlineLevel="2" x14ac:dyDescent="0.2">
      <c r="F12" s="68"/>
      <c r="G12" s="69"/>
      <c r="H12" s="70" t="s">
        <v>36</v>
      </c>
      <c r="I12" s="72" t="s">
        <v>40</v>
      </c>
      <c r="J12" s="72"/>
      <c r="K12" s="72"/>
      <c r="L12" s="72"/>
      <c r="M12" s="72"/>
      <c r="N12" s="72"/>
      <c r="O12" s="72"/>
      <c r="P12" s="73"/>
      <c r="Q12" s="74"/>
      <c r="R12" s="73"/>
      <c r="S12" s="74"/>
      <c r="T12" s="75"/>
      <c r="U12" s="75"/>
      <c r="V12" s="75"/>
      <c r="W12" s="76"/>
      <c r="X12" s="76"/>
    </row>
    <row r="13" spans="1:24" s="67" customFormat="1" ht="15" customHeight="1" outlineLevel="2" x14ac:dyDescent="0.2">
      <c r="F13" s="58" t="s">
        <v>41</v>
      </c>
      <c r="G13" s="59" t="s">
        <v>31</v>
      </c>
      <c r="H13" s="60" t="s">
        <v>42</v>
      </c>
      <c r="I13" s="61" t="s">
        <v>43</v>
      </c>
      <c r="J13" s="59" t="s">
        <v>34</v>
      </c>
      <c r="K13" s="62">
        <v>10115</v>
      </c>
      <c r="L13" s="63">
        <v>0</v>
      </c>
      <c r="M13" s="64">
        <v>355</v>
      </c>
      <c r="N13" s="65"/>
      <c r="O13" s="66">
        <f>M13*N13</f>
        <v>0</v>
      </c>
      <c r="P13" s="66">
        <v>0.18462999999999999</v>
      </c>
      <c r="Q13" s="66">
        <f>M13*P13</f>
        <v>65.54365</v>
      </c>
      <c r="R13" s="66"/>
      <c r="S13" s="66">
        <f>M13*R13</f>
        <v>0</v>
      </c>
      <c r="T13" s="66">
        <v>21</v>
      </c>
      <c r="U13" s="66">
        <f>O13*T13/100</f>
        <v>0</v>
      </c>
      <c r="V13" s="66">
        <f>U13+O13</f>
        <v>0</v>
      </c>
      <c r="W13" s="66"/>
      <c r="X13" s="66" t="s">
        <v>35</v>
      </c>
    </row>
    <row r="14" spans="1:24" s="67" customFormat="1" ht="12" outlineLevel="2" x14ac:dyDescent="0.2">
      <c r="F14" s="68"/>
      <c r="G14" s="69"/>
      <c r="H14" s="70" t="s">
        <v>36</v>
      </c>
      <c r="I14" s="72" t="s">
        <v>44</v>
      </c>
      <c r="J14" s="72"/>
      <c r="K14" s="72"/>
      <c r="L14" s="72"/>
      <c r="M14" s="72"/>
      <c r="N14" s="72"/>
      <c r="O14" s="72"/>
      <c r="P14" s="73"/>
      <c r="Q14" s="74"/>
      <c r="R14" s="73"/>
      <c r="S14" s="74"/>
      <c r="T14" s="75"/>
      <c r="U14" s="75"/>
      <c r="V14" s="75"/>
      <c r="W14" s="76"/>
      <c r="X14" s="76"/>
    </row>
    <row r="15" spans="1:24" s="67" customFormat="1" ht="6" customHeight="1" outlineLevel="2" x14ac:dyDescent="0.2">
      <c r="F15" s="68"/>
      <c r="G15" s="69"/>
      <c r="H15" s="77"/>
      <c r="I15" s="78"/>
      <c r="J15" s="78"/>
      <c r="K15" s="78"/>
      <c r="L15" s="78"/>
      <c r="M15" s="79"/>
      <c r="N15" s="78"/>
      <c r="O15" s="78"/>
      <c r="P15" s="73"/>
      <c r="Q15" s="74"/>
      <c r="R15" s="73"/>
      <c r="S15" s="74"/>
      <c r="T15" s="75"/>
      <c r="U15" s="75"/>
      <c r="V15" s="75"/>
      <c r="W15" s="76"/>
      <c r="X15" s="76"/>
    </row>
    <row r="16" spans="1:24" s="67" customFormat="1" ht="24" outlineLevel="2" x14ac:dyDescent="0.2">
      <c r="F16" s="58" t="s">
        <v>45</v>
      </c>
      <c r="G16" s="59" t="s">
        <v>31</v>
      </c>
      <c r="H16" s="60" t="s">
        <v>46</v>
      </c>
      <c r="I16" s="61" t="s">
        <v>47</v>
      </c>
      <c r="J16" s="59" t="s">
        <v>34</v>
      </c>
      <c r="K16" s="62">
        <v>10115</v>
      </c>
      <c r="L16" s="63">
        <v>0</v>
      </c>
      <c r="M16" s="64">
        <v>571</v>
      </c>
      <c r="N16" s="65"/>
      <c r="O16" s="66">
        <f>M16*N16</f>
        <v>0</v>
      </c>
      <c r="P16" s="66">
        <v>0.18462999999999999</v>
      </c>
      <c r="Q16" s="66">
        <f>M16*P16</f>
        <v>105.42372999999999</v>
      </c>
      <c r="R16" s="66"/>
      <c r="S16" s="66">
        <f>M16*R16</f>
        <v>0</v>
      </c>
      <c r="T16" s="66">
        <v>21</v>
      </c>
      <c r="U16" s="66">
        <f>O16*T16/100</f>
        <v>0</v>
      </c>
      <c r="V16" s="66">
        <f>U16+O16</f>
        <v>0</v>
      </c>
      <c r="W16" s="66"/>
      <c r="X16" s="66" t="s">
        <v>35</v>
      </c>
    </row>
    <row r="17" spans="6:24" s="67" customFormat="1" ht="12" outlineLevel="2" x14ac:dyDescent="0.2">
      <c r="F17" s="68"/>
      <c r="G17" s="69"/>
      <c r="H17" s="70" t="s">
        <v>36</v>
      </c>
      <c r="I17" s="72" t="s">
        <v>48</v>
      </c>
      <c r="J17" s="72"/>
      <c r="K17" s="72"/>
      <c r="L17" s="72"/>
      <c r="M17" s="72"/>
      <c r="N17" s="72"/>
      <c r="O17" s="72"/>
      <c r="P17" s="73"/>
      <c r="Q17" s="74"/>
      <c r="R17" s="73"/>
      <c r="S17" s="74"/>
      <c r="T17" s="75"/>
      <c r="U17" s="75"/>
      <c r="V17" s="75"/>
      <c r="W17" s="76"/>
      <c r="X17" s="76"/>
    </row>
    <row r="18" spans="6:24" s="67" customFormat="1" ht="24" outlineLevel="2" x14ac:dyDescent="0.2">
      <c r="F18" s="58" t="s">
        <v>49</v>
      </c>
      <c r="G18" s="59" t="s">
        <v>31</v>
      </c>
      <c r="H18" s="60" t="s">
        <v>50</v>
      </c>
      <c r="I18" s="61" t="s">
        <v>51</v>
      </c>
      <c r="J18" s="59" t="s">
        <v>34</v>
      </c>
      <c r="K18" s="62">
        <v>10115</v>
      </c>
      <c r="L18" s="63">
        <v>0</v>
      </c>
      <c r="M18" s="64">
        <v>604</v>
      </c>
      <c r="N18" s="65"/>
      <c r="O18" s="66">
        <f>M18*N18</f>
        <v>0</v>
      </c>
      <c r="P18" s="66">
        <v>0.12966</v>
      </c>
      <c r="Q18" s="66">
        <f>M18*P18</f>
        <v>78.314639999999997</v>
      </c>
      <c r="R18" s="66"/>
      <c r="S18" s="66">
        <f>M18*R18</f>
        <v>0</v>
      </c>
      <c r="T18" s="66">
        <v>21</v>
      </c>
      <c r="U18" s="66">
        <f>O18*T18/100</f>
        <v>0</v>
      </c>
      <c r="V18" s="66">
        <f>U18+O18</f>
        <v>0</v>
      </c>
      <c r="W18" s="66"/>
      <c r="X18" s="66" t="s">
        <v>35</v>
      </c>
    </row>
    <row r="19" spans="6:24" s="67" customFormat="1" ht="12" outlineLevel="2" x14ac:dyDescent="0.2">
      <c r="F19" s="68"/>
      <c r="G19" s="69"/>
      <c r="H19" s="70" t="s">
        <v>36</v>
      </c>
      <c r="I19" s="71" t="s">
        <v>52</v>
      </c>
      <c r="J19" s="72"/>
      <c r="K19" s="72"/>
      <c r="L19" s="72"/>
      <c r="M19" s="72"/>
      <c r="N19" s="72"/>
      <c r="O19" s="72"/>
      <c r="P19" s="73"/>
      <c r="Q19" s="74"/>
      <c r="R19" s="73"/>
      <c r="S19" s="74"/>
      <c r="T19" s="75"/>
      <c r="U19" s="75"/>
      <c r="V19" s="75"/>
      <c r="W19" s="76"/>
      <c r="X19" s="76"/>
    </row>
    <row r="20" spans="6:24" s="67" customFormat="1" ht="12" outlineLevel="2" x14ac:dyDescent="0.2">
      <c r="F20" s="58" t="s">
        <v>53</v>
      </c>
      <c r="G20" s="59" t="s">
        <v>31</v>
      </c>
      <c r="H20" s="60" t="s">
        <v>54</v>
      </c>
      <c r="I20" s="61" t="s">
        <v>55</v>
      </c>
      <c r="J20" s="59" t="s">
        <v>34</v>
      </c>
      <c r="K20" s="62">
        <v>10115</v>
      </c>
      <c r="L20" s="63">
        <v>0</v>
      </c>
      <c r="M20" s="64">
        <f>M13</f>
        <v>355</v>
      </c>
      <c r="N20" s="65"/>
      <c r="O20" s="66">
        <f>M20*N20</f>
        <v>0</v>
      </c>
      <c r="P20" s="66">
        <v>0.12966</v>
      </c>
      <c r="Q20" s="66">
        <f>M20*P20</f>
        <v>46.029299999999999</v>
      </c>
      <c r="R20" s="66"/>
      <c r="S20" s="66">
        <f>M20*R20</f>
        <v>0</v>
      </c>
      <c r="T20" s="66">
        <v>21</v>
      </c>
      <c r="U20" s="66">
        <f>O20*T20/100</f>
        <v>0</v>
      </c>
      <c r="V20" s="66">
        <f>U20+O20</f>
        <v>0</v>
      </c>
      <c r="W20" s="66"/>
      <c r="X20" s="66" t="s">
        <v>35</v>
      </c>
    </row>
    <row r="21" spans="6:24" s="67" customFormat="1" ht="12" outlineLevel="2" x14ac:dyDescent="0.2">
      <c r="F21" s="68"/>
      <c r="G21" s="69"/>
      <c r="H21" s="70" t="s">
        <v>36</v>
      </c>
      <c r="I21" s="72" t="s">
        <v>56</v>
      </c>
      <c r="J21" s="72"/>
      <c r="K21" s="72"/>
      <c r="L21" s="72"/>
      <c r="M21" s="72"/>
      <c r="N21" s="72"/>
      <c r="O21" s="72"/>
      <c r="P21" s="73"/>
      <c r="Q21" s="74"/>
      <c r="R21" s="73"/>
      <c r="S21" s="74"/>
      <c r="T21" s="75"/>
      <c r="U21" s="75"/>
      <c r="V21" s="75"/>
      <c r="W21" s="76"/>
      <c r="X21" s="76"/>
    </row>
    <row r="22" spans="6:24" s="67" customFormat="1" ht="6" customHeight="1" outlineLevel="2" x14ac:dyDescent="0.2">
      <c r="F22" s="68"/>
      <c r="G22" s="69"/>
      <c r="H22" s="77"/>
      <c r="I22" s="78"/>
      <c r="J22" s="78"/>
      <c r="K22" s="78"/>
      <c r="L22" s="78"/>
      <c r="M22" s="79"/>
      <c r="N22" s="78"/>
      <c r="O22" s="78"/>
      <c r="P22" s="73"/>
      <c r="Q22" s="74"/>
      <c r="R22" s="73"/>
      <c r="S22" s="74"/>
      <c r="T22" s="75"/>
      <c r="U22" s="75"/>
      <c r="V22" s="75"/>
      <c r="W22" s="76"/>
      <c r="X22" s="76"/>
    </row>
    <row r="23" spans="6:24" s="67" customFormat="1" ht="12" outlineLevel="2" x14ac:dyDescent="0.2">
      <c r="F23" s="58" t="s">
        <v>57</v>
      </c>
      <c r="G23" s="59" t="s">
        <v>31</v>
      </c>
      <c r="H23" s="60" t="s">
        <v>58</v>
      </c>
      <c r="I23" s="61" t="s">
        <v>59</v>
      </c>
      <c r="J23" s="59" t="s">
        <v>34</v>
      </c>
      <c r="K23" s="62">
        <v>180</v>
      </c>
      <c r="L23" s="63">
        <v>0</v>
      </c>
      <c r="M23" s="64">
        <f>M13</f>
        <v>355</v>
      </c>
      <c r="N23" s="65"/>
      <c r="O23" s="66">
        <f>M23*N23</f>
        <v>0</v>
      </c>
      <c r="P23" s="66">
        <v>1</v>
      </c>
      <c r="Q23" s="66">
        <f>M23*P23</f>
        <v>355</v>
      </c>
      <c r="R23" s="66"/>
      <c r="S23" s="66">
        <f>M23*R23</f>
        <v>0</v>
      </c>
      <c r="T23" s="66">
        <v>21</v>
      </c>
      <c r="U23" s="66">
        <f>O23*T23/100</f>
        <v>0</v>
      </c>
      <c r="V23" s="66">
        <f>U23+O23</f>
        <v>0</v>
      </c>
      <c r="W23" s="66"/>
      <c r="X23" s="66" t="s">
        <v>35</v>
      </c>
    </row>
    <row r="24" spans="6:24" s="67" customFormat="1" ht="12" outlineLevel="2" x14ac:dyDescent="0.2">
      <c r="F24" s="68"/>
      <c r="G24" s="69"/>
      <c r="H24" s="70" t="s">
        <v>36</v>
      </c>
      <c r="I24" s="72" t="s">
        <v>59</v>
      </c>
      <c r="J24" s="72"/>
      <c r="K24" s="72"/>
      <c r="L24" s="72"/>
      <c r="M24" s="72"/>
      <c r="N24" s="72"/>
      <c r="O24" s="72"/>
      <c r="P24" s="73"/>
      <c r="Q24" s="74"/>
      <c r="R24" s="73"/>
      <c r="S24" s="74"/>
      <c r="T24" s="75"/>
      <c r="U24" s="75"/>
      <c r="V24" s="75"/>
      <c r="W24" s="76"/>
      <c r="X24" s="76"/>
    </row>
    <row r="25" spans="6:24" s="67" customFormat="1" ht="6" customHeight="1" outlineLevel="2" x14ac:dyDescent="0.2">
      <c r="F25" s="68"/>
      <c r="G25" s="69"/>
      <c r="H25" s="77"/>
      <c r="I25" s="78"/>
      <c r="J25" s="78"/>
      <c r="K25" s="78"/>
      <c r="L25" s="78"/>
      <c r="M25" s="79"/>
      <c r="N25" s="78"/>
      <c r="O25" s="78"/>
      <c r="P25" s="73"/>
      <c r="Q25" s="74"/>
      <c r="R25" s="73"/>
      <c r="S25" s="74"/>
      <c r="T25" s="75"/>
      <c r="U25" s="75"/>
      <c r="V25" s="75"/>
      <c r="W25" s="76"/>
      <c r="X25" s="76"/>
    </row>
    <row r="26" spans="6:24" s="67" customFormat="1" ht="12" outlineLevel="2" x14ac:dyDescent="0.2">
      <c r="F26" s="58" t="s">
        <v>60</v>
      </c>
      <c r="G26" s="59" t="s">
        <v>31</v>
      </c>
      <c r="H26" s="60" t="s">
        <v>61</v>
      </c>
      <c r="I26" s="61" t="s">
        <v>62</v>
      </c>
      <c r="J26" s="59" t="s">
        <v>63</v>
      </c>
      <c r="K26" s="62">
        <v>12</v>
      </c>
      <c r="L26" s="63">
        <v>0</v>
      </c>
      <c r="M26" s="64">
        <f>M33</f>
        <v>48.5</v>
      </c>
      <c r="N26" s="65"/>
      <c r="O26" s="66">
        <f>M26*N26</f>
        <v>0</v>
      </c>
      <c r="P26" s="66">
        <v>3.5999999999999999E-3</v>
      </c>
      <c r="Q26" s="66">
        <f>M26*P26</f>
        <v>0.17460000000000001</v>
      </c>
      <c r="R26" s="66"/>
      <c r="S26" s="66">
        <f>M26*R26</f>
        <v>0</v>
      </c>
      <c r="T26" s="66">
        <v>21</v>
      </c>
      <c r="U26" s="66">
        <f>O26*T26/100</f>
        <v>0</v>
      </c>
      <c r="V26" s="66">
        <f>U26+O26</f>
        <v>0</v>
      </c>
      <c r="W26" s="66"/>
      <c r="X26" s="66" t="s">
        <v>35</v>
      </c>
    </row>
    <row r="27" spans="6:24" s="67" customFormat="1" ht="12" outlineLevel="2" x14ac:dyDescent="0.2">
      <c r="F27" s="68"/>
      <c r="G27" s="69"/>
      <c r="H27" s="70" t="s">
        <v>36</v>
      </c>
      <c r="I27" s="72" t="s">
        <v>64</v>
      </c>
      <c r="J27" s="72"/>
      <c r="K27" s="72"/>
      <c r="L27" s="72"/>
      <c r="M27" s="72"/>
      <c r="N27" s="72"/>
      <c r="O27" s="72"/>
      <c r="P27" s="73"/>
      <c r="Q27" s="74"/>
      <c r="R27" s="73"/>
      <c r="S27" s="74"/>
      <c r="T27" s="75"/>
      <c r="U27" s="75"/>
      <c r="V27" s="75"/>
      <c r="W27" s="76"/>
      <c r="X27" s="76"/>
    </row>
    <row r="28" spans="6:24" s="46" customFormat="1" ht="16.5" customHeight="1" outlineLevel="1" x14ac:dyDescent="0.2">
      <c r="F28" s="47"/>
      <c r="G28" s="48"/>
      <c r="H28" s="49"/>
      <c r="I28" s="49" t="s">
        <v>65</v>
      </c>
      <c r="J28" s="48"/>
      <c r="K28" s="50"/>
      <c r="L28" s="51"/>
      <c r="M28" s="52"/>
      <c r="N28" s="51"/>
      <c r="O28" s="53">
        <f>SUM(O29:O46)</f>
        <v>0</v>
      </c>
      <c r="P28" s="54"/>
      <c r="Q28" s="53">
        <f>SUBTOTAL(9,Q29:Q34)</f>
        <v>0</v>
      </c>
      <c r="R28" s="51"/>
      <c r="S28" s="53">
        <f>SUBTOTAL(9,S29:S34)</f>
        <v>4.8319999999999999</v>
      </c>
      <c r="T28" s="55"/>
      <c r="U28" s="53">
        <f>SUBTOTAL(9,U29:U34)</f>
        <v>0</v>
      </c>
      <c r="V28" s="53">
        <f>SUBTOTAL(9,V29:V34)</f>
        <v>0</v>
      </c>
      <c r="W28" s="56"/>
      <c r="X28" s="56"/>
    </row>
    <row r="29" spans="6:24" s="67" customFormat="1" ht="24" outlineLevel="2" x14ac:dyDescent="0.2">
      <c r="F29" s="58" t="s">
        <v>66</v>
      </c>
      <c r="G29" s="59" t="s">
        <v>31</v>
      </c>
      <c r="H29" s="60" t="s">
        <v>67</v>
      </c>
      <c r="I29" s="61" t="s">
        <v>68</v>
      </c>
      <c r="J29" s="59" t="s">
        <v>34</v>
      </c>
      <c r="K29" s="62">
        <v>10115</v>
      </c>
      <c r="L29" s="63">
        <v>0</v>
      </c>
      <c r="M29" s="64">
        <f>M18*2</f>
        <v>1208</v>
      </c>
      <c r="N29" s="65"/>
      <c r="O29" s="66">
        <f>M29*N29</f>
        <v>0</v>
      </c>
      <c r="P29" s="66"/>
      <c r="Q29" s="66">
        <f>M29*P29</f>
        <v>0</v>
      </c>
      <c r="R29" s="66">
        <v>4.0000000000000001E-3</v>
      </c>
      <c r="S29" s="66">
        <f>M29*R29</f>
        <v>4.8319999999999999</v>
      </c>
      <c r="T29" s="66">
        <v>21</v>
      </c>
      <c r="U29" s="66">
        <f>O29*T29/100</f>
        <v>0</v>
      </c>
      <c r="V29" s="66">
        <f>U29+O29</f>
        <v>0</v>
      </c>
      <c r="W29" s="66"/>
      <c r="X29" s="66" t="s">
        <v>35</v>
      </c>
    </row>
    <row r="30" spans="6:24" s="67" customFormat="1" ht="12" outlineLevel="2" x14ac:dyDescent="0.2">
      <c r="F30" s="68"/>
      <c r="G30" s="69"/>
      <c r="H30" s="70" t="s">
        <v>36</v>
      </c>
      <c r="I30" s="72" t="s">
        <v>69</v>
      </c>
      <c r="J30" s="72"/>
      <c r="K30" s="72"/>
      <c r="L30" s="72"/>
      <c r="M30" s="72"/>
      <c r="N30" s="72"/>
      <c r="O30" s="72"/>
      <c r="P30" s="73"/>
      <c r="Q30" s="74"/>
      <c r="R30" s="73"/>
      <c r="S30" s="74"/>
      <c r="T30" s="75"/>
      <c r="U30" s="75"/>
      <c r="V30" s="75"/>
      <c r="W30" s="76"/>
      <c r="X30" s="76"/>
    </row>
    <row r="31" spans="6:24" s="67" customFormat="1" ht="6" customHeight="1" outlineLevel="2" x14ac:dyDescent="0.2">
      <c r="F31" s="68"/>
      <c r="G31" s="69"/>
      <c r="H31" s="77"/>
      <c r="I31" s="78"/>
      <c r="J31" s="78"/>
      <c r="K31" s="78"/>
      <c r="L31" s="78"/>
      <c r="M31" s="79"/>
      <c r="N31" s="78"/>
      <c r="O31" s="78"/>
      <c r="P31" s="73"/>
      <c r="Q31" s="74"/>
      <c r="R31" s="73"/>
      <c r="S31" s="74"/>
      <c r="T31" s="75"/>
      <c r="U31" s="75"/>
      <c r="V31" s="75"/>
      <c r="W31" s="76"/>
      <c r="X31" s="76"/>
    </row>
    <row r="32" spans="6:24" s="67" customFormat="1" ht="6" customHeight="1" outlineLevel="2" x14ac:dyDescent="0.2">
      <c r="F32" s="68"/>
      <c r="G32" s="69"/>
      <c r="H32" s="77"/>
      <c r="I32" s="78"/>
      <c r="J32" s="78"/>
      <c r="K32" s="78"/>
      <c r="L32" s="78"/>
      <c r="M32" s="79"/>
      <c r="N32" s="78"/>
      <c r="O32" s="78"/>
      <c r="P32" s="73"/>
      <c r="Q32" s="74"/>
      <c r="R32" s="73"/>
      <c r="S32" s="74"/>
      <c r="T32" s="75"/>
      <c r="U32" s="75"/>
      <c r="V32" s="75"/>
      <c r="W32" s="76"/>
      <c r="X32" s="76"/>
    </row>
    <row r="33" spans="6:24" s="67" customFormat="1" ht="12" outlineLevel="2" x14ac:dyDescent="0.2">
      <c r="F33" s="58" t="s">
        <v>70</v>
      </c>
      <c r="G33" s="59" t="s">
        <v>31</v>
      </c>
      <c r="H33" s="60" t="s">
        <v>71</v>
      </c>
      <c r="I33" s="61" t="s">
        <v>72</v>
      </c>
      <c r="J33" s="59" t="s">
        <v>63</v>
      </c>
      <c r="K33" s="62">
        <v>12</v>
      </c>
      <c r="L33" s="63">
        <v>0</v>
      </c>
      <c r="M33" s="64">
        <v>48.5</v>
      </c>
      <c r="N33" s="65"/>
      <c r="O33" s="66">
        <f>M33*N33</f>
        <v>0</v>
      </c>
      <c r="P33" s="66"/>
      <c r="Q33" s="66">
        <f>M33*P33</f>
        <v>0</v>
      </c>
      <c r="R33" s="66"/>
      <c r="S33" s="66">
        <f>M33*R33</f>
        <v>0</v>
      </c>
      <c r="T33" s="66">
        <v>21</v>
      </c>
      <c r="U33" s="66">
        <f>O33*T33/100</f>
        <v>0</v>
      </c>
      <c r="V33" s="66">
        <f>U33+O33</f>
        <v>0</v>
      </c>
      <c r="W33" s="66"/>
      <c r="X33" s="66" t="s">
        <v>35</v>
      </c>
    </row>
    <row r="34" spans="6:24" s="67" customFormat="1" ht="12" outlineLevel="2" x14ac:dyDescent="0.2">
      <c r="F34" s="68"/>
      <c r="G34" s="69"/>
      <c r="H34" s="70" t="s">
        <v>36</v>
      </c>
      <c r="I34" s="72" t="s">
        <v>73</v>
      </c>
      <c r="J34" s="72"/>
      <c r="K34" s="72"/>
      <c r="L34" s="72"/>
      <c r="M34" s="72"/>
      <c r="N34" s="72"/>
      <c r="O34" s="72"/>
      <c r="P34" s="73"/>
      <c r="Q34" s="74"/>
      <c r="R34" s="73"/>
      <c r="S34" s="74"/>
      <c r="T34" s="75"/>
      <c r="U34" s="75"/>
      <c r="V34" s="75"/>
      <c r="W34" s="76"/>
      <c r="X34" s="76"/>
    </row>
    <row r="35" spans="6:24" s="67" customFormat="1" ht="12" outlineLevel="2" x14ac:dyDescent="0.2">
      <c r="F35" s="58" t="s">
        <v>74</v>
      </c>
      <c r="G35" s="59" t="s">
        <v>31</v>
      </c>
      <c r="H35" s="60" t="s">
        <v>75</v>
      </c>
      <c r="I35" s="61" t="s">
        <v>76</v>
      </c>
      <c r="J35" s="59" t="s">
        <v>77</v>
      </c>
      <c r="K35" s="62">
        <v>10115</v>
      </c>
      <c r="L35" s="63">
        <v>0</v>
      </c>
      <c r="M35" s="64">
        <f>(M16*2.56*0.11)+((M18-M16)*0.05*2.56)+(M13*0.4*1.9)</f>
        <v>434.81759999999997</v>
      </c>
      <c r="N35" s="65"/>
      <c r="O35" s="66">
        <f>M35*N35</f>
        <v>0</v>
      </c>
      <c r="P35" s="73"/>
      <c r="Q35" s="74"/>
      <c r="R35" s="73"/>
      <c r="S35" s="74"/>
      <c r="T35" s="75"/>
      <c r="U35" s="75"/>
      <c r="V35" s="75"/>
      <c r="W35" s="76"/>
      <c r="X35" s="66" t="s">
        <v>35</v>
      </c>
    </row>
    <row r="36" spans="6:24" s="67" customFormat="1" ht="12" outlineLevel="2" x14ac:dyDescent="0.2">
      <c r="F36" s="68"/>
      <c r="G36" s="69"/>
      <c r="H36" s="70" t="s">
        <v>36</v>
      </c>
      <c r="I36" s="72" t="s">
        <v>76</v>
      </c>
      <c r="J36" s="72"/>
      <c r="K36" s="72"/>
      <c r="L36" s="72"/>
      <c r="M36" s="72"/>
      <c r="N36" s="72"/>
      <c r="O36" s="72"/>
      <c r="P36" s="73"/>
      <c r="Q36" s="74"/>
      <c r="R36" s="73"/>
      <c r="S36" s="74"/>
      <c r="T36" s="75"/>
      <c r="U36" s="75"/>
      <c r="V36" s="75"/>
      <c r="W36" s="76"/>
      <c r="X36" s="76"/>
    </row>
    <row r="37" spans="6:24" s="67" customFormat="1" ht="24" outlineLevel="2" x14ac:dyDescent="0.2">
      <c r="F37" s="58" t="s">
        <v>78</v>
      </c>
      <c r="G37" s="59" t="s">
        <v>31</v>
      </c>
      <c r="H37" s="60" t="s">
        <v>79</v>
      </c>
      <c r="I37" s="61" t="s">
        <v>80</v>
      </c>
      <c r="J37" s="59" t="s">
        <v>77</v>
      </c>
      <c r="K37" s="62">
        <v>10115</v>
      </c>
      <c r="L37" s="63">
        <v>0</v>
      </c>
      <c r="M37" s="64">
        <f>M35*14</f>
        <v>6087.4463999999998</v>
      </c>
      <c r="N37" s="65"/>
      <c r="O37" s="66">
        <f>M37*N37</f>
        <v>0</v>
      </c>
      <c r="P37" s="73"/>
      <c r="Q37" s="74"/>
      <c r="R37" s="73"/>
      <c r="S37" s="74"/>
      <c r="T37" s="75"/>
      <c r="U37" s="75"/>
      <c r="V37" s="75"/>
      <c r="W37" s="76"/>
      <c r="X37" s="66" t="s">
        <v>35</v>
      </c>
    </row>
    <row r="38" spans="6:24" s="67" customFormat="1" ht="12" outlineLevel="2" x14ac:dyDescent="0.2">
      <c r="F38" s="68"/>
      <c r="G38" s="69"/>
      <c r="H38" s="70" t="s">
        <v>36</v>
      </c>
      <c r="I38" s="72" t="s">
        <v>81</v>
      </c>
      <c r="J38" s="72"/>
      <c r="K38" s="72"/>
      <c r="L38" s="72"/>
      <c r="M38" s="72"/>
      <c r="N38" s="72"/>
      <c r="O38" s="72"/>
      <c r="P38" s="73"/>
      <c r="Q38" s="74"/>
      <c r="R38" s="73"/>
      <c r="S38" s="74"/>
      <c r="T38" s="75"/>
      <c r="U38" s="75"/>
      <c r="V38" s="75"/>
      <c r="W38" s="76"/>
      <c r="X38" s="76"/>
    </row>
    <row r="39" spans="6:24" s="67" customFormat="1" ht="24" outlineLevel="2" x14ac:dyDescent="0.2">
      <c r="F39" s="58" t="s">
        <v>82</v>
      </c>
      <c r="G39" s="59" t="s">
        <v>31</v>
      </c>
      <c r="H39" s="60" t="s">
        <v>83</v>
      </c>
      <c r="I39" s="61" t="s">
        <v>84</v>
      </c>
      <c r="J39" s="59" t="s">
        <v>77</v>
      </c>
      <c r="K39" s="62">
        <v>10115</v>
      </c>
      <c r="L39" s="63">
        <v>0</v>
      </c>
      <c r="M39" s="64">
        <f>M13*0.4*1.9</f>
        <v>269.8</v>
      </c>
      <c r="N39" s="65"/>
      <c r="O39" s="66">
        <f>M39*N39</f>
        <v>0</v>
      </c>
      <c r="P39" s="73"/>
      <c r="Q39" s="74"/>
      <c r="R39" s="73"/>
      <c r="S39" s="74"/>
      <c r="T39" s="75"/>
      <c r="U39" s="75"/>
      <c r="V39" s="75"/>
      <c r="W39" s="76"/>
      <c r="X39" s="66" t="s">
        <v>35</v>
      </c>
    </row>
    <row r="40" spans="6:24" s="67" customFormat="1" ht="12" outlineLevel="2" x14ac:dyDescent="0.2">
      <c r="F40" s="68"/>
      <c r="G40" s="69"/>
      <c r="H40" s="70" t="s">
        <v>36</v>
      </c>
      <c r="I40" s="72" t="s">
        <v>84</v>
      </c>
      <c r="J40" s="72"/>
      <c r="K40" s="72"/>
      <c r="L40" s="72"/>
      <c r="M40" s="72"/>
      <c r="N40" s="72"/>
      <c r="O40" s="72"/>
      <c r="P40" s="73"/>
      <c r="Q40" s="74"/>
      <c r="R40" s="73"/>
      <c r="S40" s="74"/>
      <c r="T40" s="75"/>
      <c r="U40" s="75"/>
      <c r="V40" s="75"/>
      <c r="W40" s="76"/>
      <c r="X40" s="76"/>
    </row>
    <row r="41" spans="6:24" s="67" customFormat="1" ht="24" outlineLevel="2" x14ac:dyDescent="0.2">
      <c r="F41" s="58" t="s">
        <v>85</v>
      </c>
      <c r="G41" s="59" t="s">
        <v>31</v>
      </c>
      <c r="H41" s="60" t="s">
        <v>86</v>
      </c>
      <c r="I41" s="61" t="s">
        <v>87</v>
      </c>
      <c r="J41" s="59" t="s">
        <v>77</v>
      </c>
      <c r="K41" s="62">
        <v>10115</v>
      </c>
      <c r="L41" s="63">
        <v>0</v>
      </c>
      <c r="M41" s="64">
        <f>(M16*2.56*0.11)+((M18-M16)*0.05*2.56)</f>
        <v>165.01759999999999</v>
      </c>
      <c r="N41" s="65"/>
      <c r="O41" s="66">
        <f>M41*N41</f>
        <v>0</v>
      </c>
      <c r="P41" s="73"/>
      <c r="Q41" s="74"/>
      <c r="R41" s="73"/>
      <c r="S41" s="74"/>
      <c r="T41" s="75"/>
      <c r="U41" s="75"/>
      <c r="V41" s="75"/>
      <c r="W41" s="76"/>
      <c r="X41" s="66" t="s">
        <v>35</v>
      </c>
    </row>
    <row r="42" spans="6:24" s="67" customFormat="1" ht="12" outlineLevel="2" x14ac:dyDescent="0.2">
      <c r="F42" s="68"/>
      <c r="G42" s="69"/>
      <c r="H42" s="70" t="s">
        <v>36</v>
      </c>
      <c r="I42" s="72" t="s">
        <v>87</v>
      </c>
      <c r="J42" s="72"/>
      <c r="K42" s="72"/>
      <c r="L42" s="72"/>
      <c r="M42" s="72"/>
      <c r="N42" s="72"/>
      <c r="O42" s="72"/>
      <c r="P42" s="73"/>
      <c r="Q42" s="74"/>
      <c r="R42" s="73"/>
      <c r="S42" s="74"/>
      <c r="T42" s="75"/>
      <c r="U42" s="75"/>
      <c r="V42" s="75"/>
      <c r="W42" s="76"/>
      <c r="X42" s="76"/>
    </row>
    <row r="43" spans="6:24" s="67" customFormat="1" ht="12" outlineLevel="2" x14ac:dyDescent="0.2">
      <c r="F43" s="58" t="s">
        <v>88</v>
      </c>
      <c r="G43" s="59" t="s">
        <v>31</v>
      </c>
      <c r="H43" s="60" t="s">
        <v>89</v>
      </c>
      <c r="I43" s="61" t="s">
        <v>90</v>
      </c>
      <c r="J43" s="59" t="s">
        <v>91</v>
      </c>
      <c r="K43" s="62">
        <v>10115</v>
      </c>
      <c r="L43" s="63">
        <v>0</v>
      </c>
      <c r="M43" s="64">
        <v>1</v>
      </c>
      <c r="N43" s="65"/>
      <c r="O43" s="66">
        <f>M43*N43</f>
        <v>0</v>
      </c>
      <c r="P43" s="73"/>
      <c r="Q43" s="74"/>
      <c r="R43" s="73"/>
      <c r="S43" s="74"/>
      <c r="T43" s="75"/>
      <c r="U43" s="75"/>
      <c r="V43" s="75"/>
      <c r="W43" s="76"/>
      <c r="X43" s="66" t="s">
        <v>35</v>
      </c>
    </row>
    <row r="44" spans="6:24" s="67" customFormat="1" ht="12" outlineLevel="2" x14ac:dyDescent="0.2">
      <c r="F44" s="68"/>
      <c r="G44" s="69"/>
      <c r="H44" s="70" t="s">
        <v>36</v>
      </c>
      <c r="I44" s="72" t="s">
        <v>90</v>
      </c>
      <c r="J44" s="72"/>
      <c r="K44" s="72"/>
      <c r="L44" s="72"/>
      <c r="M44" s="72"/>
      <c r="N44" s="72"/>
      <c r="O44" s="72"/>
      <c r="P44" s="73"/>
      <c r="Q44" s="74"/>
      <c r="R44" s="73"/>
      <c r="S44" s="74"/>
      <c r="T44" s="75"/>
      <c r="U44" s="75"/>
      <c r="V44" s="75"/>
      <c r="W44" s="76"/>
      <c r="X44" s="76"/>
    </row>
    <row r="45" spans="6:24" s="67" customFormat="1" ht="24" outlineLevel="2" x14ac:dyDescent="0.2">
      <c r="F45" s="58" t="s">
        <v>92</v>
      </c>
      <c r="G45" s="59" t="s">
        <v>31</v>
      </c>
      <c r="H45" s="60" t="s">
        <v>93</v>
      </c>
      <c r="I45" s="61" t="s">
        <v>94</v>
      </c>
      <c r="J45" s="59" t="s">
        <v>77</v>
      </c>
      <c r="K45" s="62">
        <v>10115</v>
      </c>
      <c r="L45" s="63">
        <v>0</v>
      </c>
      <c r="M45" s="64">
        <f>(M23*0.2*2.1)+(M20*0.2*1.9)</f>
        <v>284</v>
      </c>
      <c r="N45" s="65"/>
      <c r="O45" s="66">
        <f>M45*N45</f>
        <v>0</v>
      </c>
      <c r="P45" s="73"/>
      <c r="Q45" s="74"/>
      <c r="R45" s="73"/>
      <c r="S45" s="74"/>
      <c r="T45" s="75"/>
      <c r="U45" s="75"/>
      <c r="V45" s="75"/>
      <c r="W45" s="76"/>
      <c r="X45" s="66" t="s">
        <v>35</v>
      </c>
    </row>
    <row r="46" spans="6:24" s="67" customFormat="1" ht="12" outlineLevel="2" x14ac:dyDescent="0.2">
      <c r="F46" s="68"/>
      <c r="G46" s="69"/>
      <c r="H46" s="70" t="s">
        <v>36</v>
      </c>
      <c r="I46" s="72" t="s">
        <v>95</v>
      </c>
      <c r="J46" s="72"/>
      <c r="K46" s="72"/>
      <c r="L46" s="72"/>
      <c r="M46" s="72"/>
      <c r="N46" s="72"/>
      <c r="O46" s="72"/>
      <c r="P46" s="73"/>
      <c r="Q46" s="74"/>
      <c r="R46" s="73"/>
      <c r="S46" s="74"/>
      <c r="T46" s="75"/>
      <c r="U46" s="75"/>
      <c r="V46" s="75"/>
      <c r="W46" s="76"/>
      <c r="X46" s="76"/>
    </row>
    <row r="47" spans="6:24" s="46" customFormat="1" ht="16.5" customHeight="1" outlineLevel="1" x14ac:dyDescent="0.2">
      <c r="F47" s="47"/>
      <c r="G47" s="48"/>
      <c r="H47" s="49"/>
      <c r="I47" s="49" t="s">
        <v>96</v>
      </c>
      <c r="J47" s="48"/>
      <c r="K47" s="50"/>
      <c r="L47" s="51"/>
      <c r="M47" s="52"/>
      <c r="N47" s="51"/>
      <c r="O47" s="53">
        <f>SUM(O48)</f>
        <v>0</v>
      </c>
      <c r="P47" s="54"/>
      <c r="Q47" s="53">
        <f>SUBTOTAL(9,Q48:Q48)</f>
        <v>0</v>
      </c>
      <c r="R47" s="51"/>
      <c r="S47" s="53">
        <f>SUBTOTAL(9,S48:S48)</f>
        <v>0</v>
      </c>
      <c r="T47" s="55"/>
      <c r="U47" s="53">
        <f>SUBTOTAL(9,U48:U48)</f>
        <v>0</v>
      </c>
      <c r="V47" s="53">
        <f>SUBTOTAL(9,V48:V48)</f>
        <v>0</v>
      </c>
      <c r="W47" s="56"/>
      <c r="X47" s="56"/>
    </row>
    <row r="48" spans="6:24" s="67" customFormat="1" ht="12" outlineLevel="2" x14ac:dyDescent="0.2">
      <c r="F48" s="58" t="s">
        <v>97</v>
      </c>
      <c r="G48" s="59" t="s">
        <v>98</v>
      </c>
      <c r="H48" s="60" t="s">
        <v>99</v>
      </c>
      <c r="I48" s="61" t="s">
        <v>100</v>
      </c>
      <c r="J48" s="59" t="s">
        <v>101</v>
      </c>
      <c r="K48" s="62">
        <v>1</v>
      </c>
      <c r="L48" s="63">
        <v>0</v>
      </c>
      <c r="M48" s="64">
        <v>1</v>
      </c>
      <c r="N48" s="65"/>
      <c r="O48" s="66">
        <f>M48*N48</f>
        <v>0</v>
      </c>
      <c r="P48" s="66"/>
      <c r="Q48" s="66">
        <f>M48*P48</f>
        <v>0</v>
      </c>
      <c r="R48" s="66"/>
      <c r="S48" s="66">
        <f>M48*R48</f>
        <v>0</v>
      </c>
      <c r="T48" s="66">
        <v>21</v>
      </c>
      <c r="U48" s="66">
        <f>O48*T48/100</f>
        <v>0</v>
      </c>
      <c r="V48" s="66">
        <f>U48+O48</f>
        <v>0</v>
      </c>
      <c r="W48" s="66"/>
      <c r="X48" s="66" t="s">
        <v>35</v>
      </c>
    </row>
    <row r="49" spans="6:24" s="46" customFormat="1" ht="16.5" customHeight="1" outlineLevel="1" x14ac:dyDescent="0.2">
      <c r="F49" s="47"/>
      <c r="G49" s="48"/>
      <c r="H49" s="49"/>
      <c r="I49" s="49" t="s">
        <v>102</v>
      </c>
      <c r="J49" s="48"/>
      <c r="K49" s="50"/>
      <c r="L49" s="51"/>
      <c r="M49" s="52"/>
      <c r="N49" s="51"/>
      <c r="O49" s="53">
        <f>SUM(O50)</f>
        <v>0</v>
      </c>
      <c r="P49" s="54"/>
      <c r="Q49" s="53">
        <f>SUBTOTAL(9,Q50:Q51)</f>
        <v>0</v>
      </c>
      <c r="R49" s="51"/>
      <c r="S49" s="53">
        <f>SUBTOTAL(9,S50:S51)</f>
        <v>0</v>
      </c>
      <c r="T49" s="55"/>
      <c r="U49" s="53">
        <f>SUBTOTAL(9,U50:U51)</f>
        <v>0</v>
      </c>
      <c r="V49" s="53">
        <f>SUBTOTAL(9,V50:V51)</f>
        <v>0</v>
      </c>
      <c r="W49" s="56"/>
      <c r="X49" s="56"/>
    </row>
    <row r="50" spans="6:24" s="67" customFormat="1" ht="12" outlineLevel="2" x14ac:dyDescent="0.2">
      <c r="F50" s="58" t="s">
        <v>103</v>
      </c>
      <c r="G50" s="59" t="s">
        <v>98</v>
      </c>
      <c r="H50" s="60" t="s">
        <v>104</v>
      </c>
      <c r="I50" s="61" t="s">
        <v>105</v>
      </c>
      <c r="J50" s="59" t="s">
        <v>101</v>
      </c>
      <c r="K50" s="62">
        <v>1</v>
      </c>
      <c r="L50" s="63">
        <v>0</v>
      </c>
      <c r="M50" s="64">
        <v>1</v>
      </c>
      <c r="N50" s="65"/>
      <c r="O50" s="66">
        <f>M50*N50</f>
        <v>0</v>
      </c>
      <c r="P50" s="66"/>
      <c r="Q50" s="66">
        <f>M50*P50</f>
        <v>0</v>
      </c>
      <c r="R50" s="66"/>
      <c r="S50" s="66">
        <f>M50*R50</f>
        <v>0</v>
      </c>
      <c r="T50" s="66">
        <v>21</v>
      </c>
      <c r="U50" s="66">
        <f>O50*T50/100</f>
        <v>0</v>
      </c>
      <c r="V50" s="66">
        <f>U50+O50</f>
        <v>0</v>
      </c>
      <c r="W50" s="66"/>
      <c r="X50" s="66" t="s">
        <v>35</v>
      </c>
    </row>
    <row r="51" spans="6:24" s="67" customFormat="1" ht="12" outlineLevel="2" x14ac:dyDescent="0.2">
      <c r="F51" s="68"/>
      <c r="G51" s="69"/>
      <c r="H51" s="70" t="s">
        <v>36</v>
      </c>
      <c r="I51" s="71" t="s">
        <v>106</v>
      </c>
      <c r="J51" s="72"/>
      <c r="K51" s="72"/>
      <c r="L51" s="72"/>
      <c r="M51" s="72"/>
      <c r="N51" s="72"/>
      <c r="O51" s="72"/>
      <c r="P51" s="73"/>
      <c r="Q51" s="74"/>
      <c r="R51" s="73"/>
      <c r="S51" s="74"/>
      <c r="T51" s="75"/>
      <c r="U51" s="75"/>
      <c r="V51" s="75"/>
      <c r="W51" s="76"/>
      <c r="X51" s="76"/>
    </row>
    <row r="52" spans="6:24" s="67" customFormat="1" ht="6" customHeight="1" outlineLevel="2" x14ac:dyDescent="0.2">
      <c r="F52" s="68"/>
      <c r="G52" s="69"/>
      <c r="H52" s="77"/>
      <c r="I52" s="78"/>
      <c r="J52" s="78"/>
      <c r="K52" s="78"/>
      <c r="L52" s="78"/>
      <c r="M52" s="79"/>
      <c r="N52" s="78"/>
      <c r="O52" s="78"/>
      <c r="P52" s="73"/>
      <c r="Q52" s="74"/>
      <c r="R52" s="73"/>
      <c r="S52" s="74"/>
      <c r="T52" s="75"/>
      <c r="U52" s="75"/>
      <c r="V52" s="75"/>
      <c r="W52" s="76"/>
      <c r="X52" s="76"/>
    </row>
    <row r="53" spans="6:24" s="80" customFormat="1" ht="12.75" customHeight="1" outlineLevel="2" x14ac:dyDescent="0.25">
      <c r="F53" s="81"/>
      <c r="G53" s="82"/>
      <c r="H53" s="82"/>
      <c r="I53" s="83"/>
      <c r="J53" s="82"/>
      <c r="K53" s="84"/>
      <c r="L53" s="85"/>
      <c r="M53" s="86"/>
      <c r="N53" s="85"/>
      <c r="O53" s="87"/>
      <c r="P53" s="88"/>
      <c r="Q53" s="85"/>
      <c r="R53" s="85"/>
      <c r="S53" s="85"/>
      <c r="T53" s="89" t="s">
        <v>107</v>
      </c>
      <c r="U53" s="85"/>
      <c r="V53" s="85"/>
      <c r="W53" s="85"/>
      <c r="X53" s="85"/>
    </row>
  </sheetData>
  <mergeCells count="17">
    <mergeCell ref="I40:O40"/>
    <mergeCell ref="I42:O42"/>
    <mergeCell ref="I44:O44"/>
    <mergeCell ref="I46:O46"/>
    <mergeCell ref="I51:O51"/>
    <mergeCell ref="I24:O24"/>
    <mergeCell ref="I27:O27"/>
    <mergeCell ref="I30:O30"/>
    <mergeCell ref="I34:O34"/>
    <mergeCell ref="I36:O36"/>
    <mergeCell ref="I38:O38"/>
    <mergeCell ref="I10:O10"/>
    <mergeCell ref="I12:O12"/>
    <mergeCell ref="I14:O14"/>
    <mergeCell ref="I17:O17"/>
    <mergeCell ref="I19:O19"/>
    <mergeCell ref="I21:O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Václavík</dc:creator>
  <cp:lastModifiedBy>Lukáš Václavík</cp:lastModifiedBy>
  <dcterms:created xsi:type="dcterms:W3CDTF">2020-11-30T07:16:12Z</dcterms:created>
  <dcterms:modified xsi:type="dcterms:W3CDTF">2020-11-30T07:17:45Z</dcterms:modified>
</cp:coreProperties>
</file>