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201" sheetId="3" r:id="rId3"/>
    <sheet name="DIO" sheetId="4" r:id="rId4"/>
  </sheets>
  <definedNames/>
  <calcPr fullCalcOnLoad="1"/>
</workbook>
</file>

<file path=xl/sharedStrings.xml><?xml version="1.0" encoding="utf-8"?>
<sst xmlns="http://schemas.openxmlformats.org/spreadsheetml/2006/main" count="822" uniqueCount="372">
  <si>
    <t>Soupis objektů s DPH</t>
  </si>
  <si>
    <t>Stavba:15 117 01 - Oprava mostu ev.č.1773-2 Šťáhlavice - Kornatice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</si>
  <si>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</si>
  <si>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</si>
  <si>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</si>
  <si>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</si>
  <si>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</si>
  <si>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</si>
  <si>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</si>
  <si>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</si>
  <si>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</si>
  <si>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</si>
  <si>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</si>
  <si>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</si>
  <si>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Pontex spol. s r.o.</t>
  </si>
  <si>
    <t>Příloha k formuláři pro ocenění nabídky</t>
  </si>
  <si>
    <t>Stavba</t>
  </si>
  <si>
    <t>číslo a název SO</t>
  </si>
  <si>
    <t>číslo a název rozpočtu:</t>
  </si>
  <si>
    <t>15 117 01</t>
  </si>
  <si>
    <t>Oprava mostu ev.č.1773-2 Šťáhlavice - Kornatice</t>
  </si>
  <si>
    <t>SO 000</t>
  </si>
  <si>
    <t>Všeobecné a ostatní náklady</t>
  </si>
  <si>
    <t>000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</si>
  <si>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</si>
  <si>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</si>
  <si>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</si>
  <si>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</si>
  <si>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</si>
  <si>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</si>
  <si>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</si>
  <si>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</si>
  <si>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</si>
  <si>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</si>
  <si>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</si>
  <si>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</si>
  <si>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</si>
  <si>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</si>
  <si>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</si>
  <si>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</si>
  <si>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</si>
  <si>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</si>
  <si>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</si>
  <si>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</si>
  <si>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</si>
  <si>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</si>
  <si>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2019_OTSKP</t>
  </si>
  <si>
    <t>00410R</t>
  </si>
  <si>
    <t/>
  </si>
  <si>
    <t>Vedlejší náklady
obsahují zejména náklady na:
- ztížené výrobní podmínky související s umístěním stavby, provozními nebo
dopravními omezeními
- uvedení stavbou dotčených ploch a staveništní dopravou dotčených komunikací
do původního nebo projektovaného stavu
- zajištění bezpečnosti při provádění stavby ve smyslu bezpečnosti práce a
ochrany životního prostředí
- likvidace přebytečného stavebního materiálu odpovídajícím způsobem
- péče o nepředané objekty a konstrukce stavby, jejich ošetřování
- nutný rozsah stavebního pojištění budovaného díla na předmětné stavbě a
pojištění odpovědnosti za škodu způsobenou dodavatelem třetí osobě
- zajištění bankovních garancí
- všechny další nutné náklady k řádnému a úplnému zhotovení předmětu díla
zřejmé ze zadávací dokumentace nebo místních podmínek</t>
  </si>
  <si>
    <t xml:space="preserve">KČ        </t>
  </si>
  <si>
    <t>00420R</t>
  </si>
  <si>
    <t>Ostatní náklady
obsahují zejména náklady na:
- úpravu příslušné dokumentace dle technologických postupů zhotovitele a dle při
provádění díla zjištěných skutečností
- zpracování Plánu havarijních opatření zařízení staveniště a mechanizace
- zpracování Plánu bezpečnosti a ochrany zdraví při práci na staveništi (dle § 15,
odst. 2 zákona č. 309/2006 Sb., kterým se upravují další požadavky BOZP)
- zpracování technologických postupů a plánů kontrol
- pasportizace stavbou dotčených ploch a objektů
- všechny další nutné činnosti k řádnému a úplnému zhotovení předmětu díla
zřejmé ze zadávací dokumentace nebo místních podmínek</t>
  </si>
  <si>
    <t>02910a</t>
  </si>
  <si>
    <t>OSTATNÍ POŽADAVKY - ZEMĚMĚŘIČSKÁ MĚŘENÍ
zaměření NK po odbourání stávajících konstrukcí</t>
  </si>
  <si>
    <t>02911Ra</t>
  </si>
  <si>
    <t>OSTATNÍ POŽADAVKY - GEODETICKÉ ZAMĚŘENÍ
Zaměření skutečného stavu po dokončení stavby vč.zákresu do katastrální mapy a její digitalizace</t>
  </si>
  <si>
    <t>02931R</t>
  </si>
  <si>
    <t>OSTATNÍ POŽADAVKY - ZPŘÍSTUPNĚNÍ NK A OCHRANA TOKU
zpřístupnění celé nosné konstrukce vč.spodního povrchu
ochrana toku po dobu stavby
kompletní provedení vč.zřízení, osazení, odstranění, zemních prací a úpravy podloží, uvedení do původního stavu</t>
  </si>
  <si>
    <t xml:space="preserve">kompl     </t>
  </si>
  <si>
    <t>1=1.000 [A]</t>
  </si>
  <si>
    <t>02940a</t>
  </si>
  <si>
    <t>OSTATNÍ POŽADAVKY - VYPRACOVÁNÍ DOKUMENTACE
VTD, TP</t>
  </si>
  <si>
    <t>02940b</t>
  </si>
  <si>
    <t>OSTATNÍ POŽADAVKY - VYPRACOVÁNÍ DOKUMENTACE
plán sledování a údržby mostu</t>
  </si>
  <si>
    <t>02941</t>
  </si>
  <si>
    <t>OSTATNÍ POŽADAVKY - FOTODOKUMENTACE</t>
  </si>
  <si>
    <t>02943</t>
  </si>
  <si>
    <t>OSTATNÍ POŽADAVKY - VYPRACOVÁNÍ RDS
vypracování RDS-Z-PDS</t>
  </si>
  <si>
    <t>02944</t>
  </si>
  <si>
    <t>OSTAT POŽADAVKY - DOKUMENTACE SKUTEČ PROVEDENÍ V DIGIT FORMĚ
skutečné provedení stavby - most</t>
  </si>
  <si>
    <t>02950</t>
  </si>
  <si>
    <t>OSTATNÍ POŽADAVKY - POSUDKY, KONTROLY, REVIZNÍ ZPRÁVY
výpočet zatížitelnosti</t>
  </si>
  <si>
    <t>02991</t>
  </si>
  <si>
    <t>OSTATNÍ POŽADAVKY - INFORMAČNÍ TABULE
provizorní dopravní značení - kompletní (ozn.stavby, pracovní doby, omluvné tabule)
vč.patních desek, sloupků, přemístění mezi etapami, kontroly úplnosti během výstavby, vč.odvozu</t>
  </si>
  <si>
    <t xml:space="preserve">KUS       </t>
  </si>
  <si>
    <t>6=6.000 [A]</t>
  </si>
  <si>
    <t>03100</t>
  </si>
  <si>
    <t>ZAŘÍZENÍ STAVENIŠTĚ
Vč.případného nájmu pozemku</t>
  </si>
  <si>
    <t>03170R</t>
  </si>
  <si>
    <t>OHRANIČENÍ STAVBY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</si>
  <si>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</si>
  <si>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</si>
  <si>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</si>
  <si>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</si>
  <si>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</si>
  <si>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</si>
  <si>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</si>
  <si>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201</t>
  </si>
  <si>
    <t>Most ev.č.1773-2</t>
  </si>
  <si>
    <t>201</t>
  </si>
  <si>
    <t>014102a</t>
  </si>
  <si>
    <t>POPLATKY ZA SKLÁDKU - zemina, kamenivo, kameny</t>
  </si>
  <si>
    <t xml:space="preserve">T         </t>
  </si>
  <si>
    <t>zemina 2,0*57,75=115.500 [A]
podklad vozovky 1,8*7,192=12.946 [C]
drn 2,0*0,2*48,0=19.200 [D]
Celkem: A+C+D=147.646 [E]</t>
  </si>
  <si>
    <t>014102b</t>
  </si>
  <si>
    <t>POPLATKY ZA SKLÁDKU - prostý beton</t>
  </si>
  <si>
    <t>podklad vozovky   2,3*5,67=13.041 [G]
betonové konstrukce   2,3*3,0=6.900 [E]
Celkem: G+E=19.941 [H]</t>
  </si>
  <si>
    <t>014102c</t>
  </si>
  <si>
    <t>POPLATKY ZA SKLÁDKU - železobeton a předpjatý beton</t>
  </si>
  <si>
    <t>železobetonové konstrukce 2,5*(33,026+8,122)=102.870 [A]</t>
  </si>
  <si>
    <t>014102d</t>
  </si>
  <si>
    <t>POPLATKY ZA SKLÁDKU - izolace</t>
  </si>
  <si>
    <t>izolace  146,955*0,01*2,3=3.380 [A]</t>
  </si>
  <si>
    <t>029412</t>
  </si>
  <si>
    <t>OSTATNÍ POŽADAVKY - VYPRACOVÁNÍ MOSTNÍHO LISTU</t>
  </si>
  <si>
    <t>02953</t>
  </si>
  <si>
    <t>OSTATNÍ POŽADAVKY - HLAVNÍ MOSTNÍ PROHLÍDKA
1.HMP</t>
  </si>
  <si>
    <t>Zemní práce</t>
  </si>
  <si>
    <t>11130</t>
  </si>
  <si>
    <t>SEJMUTÍ DRNU
včetně vodorovné dopravy  a uložení na skládku</t>
  </si>
  <si>
    <t xml:space="preserve">M2        </t>
  </si>
  <si>
    <t>4*4,0*3,0=48.000 [A]</t>
  </si>
  <si>
    <t>113328</t>
  </si>
  <si>
    <t>ODSTRAN PODKL VOZOVEK A CHODNÍKŮ Z KAMENIVA NESTMEL, ODVOZ DO 20KM
vč.odvozu na skládku a uložení</t>
  </si>
  <si>
    <t xml:space="preserve">M3        </t>
  </si>
  <si>
    <t>odhad tl. 200mmm
2*0,2*5,8*3,1=7.192 [A]</t>
  </si>
  <si>
    <t>113348</t>
  </si>
  <si>
    <t>ODSTRAN PODKL VOZOVEK A CHOD S CEM POJIVEM, ODVOZ DO 20KM
vč.odvozu na skládku a uložení</t>
  </si>
  <si>
    <t>odhad tl. 150mmm
2*0,15*5,4*3,5=5.670 [A]</t>
  </si>
  <si>
    <t>11372</t>
  </si>
  <si>
    <t>FRÉZOVÁNÍ VOZOVEK ASFALTOVÝCH
odfrézovaný materiál bude odvezen do skladu investora (Seč uBlovic)
odvoz je vykázán v samostatné položce</t>
  </si>
  <si>
    <t>most - odhad tl.90mm
0,09*4,65*30,3=12.681 [A]
předmostí
(0,05*6,9*4,8+0,07*5,9*4,9+0,08*4,9*5,1)=5.679 [B]
Celkem: A+B=18.360 [C]</t>
  </si>
  <si>
    <t>11372B</t>
  </si>
  <si>
    <t>FRÉZOVÁNÍ ZPEVNĚNÝCH PLOCH ASFALTOVÝCH - DOPRAVA
odvoz vč.naožení do 20km
sklad investora Seč u Blovic</t>
  </si>
  <si>
    <t xml:space="preserve">tkm       </t>
  </si>
  <si>
    <t>1,8*18,36*20=660.960 [A]</t>
  </si>
  <si>
    <t>113765</t>
  </si>
  <si>
    <t>FRÉZOVÁNÍ DRÁŽKY PRŮŘEZU DO 600MM2 V ASFALTOVÉ VOZOVCE</t>
  </si>
  <si>
    <t xml:space="preserve">M         </t>
  </si>
  <si>
    <t>navázání na stávající vozovku   2*5,0=10.000 [A]</t>
  </si>
  <si>
    <t>125738</t>
  </si>
  <si>
    <t>VYKOPÁVKY ZE ZEMNÍKŮ A SKLÁDEK TŘ. I, ODVOZ DO 20KM</t>
  </si>
  <si>
    <t>z meziskládky   52,5=52.500 [A]</t>
  </si>
  <si>
    <t>131731</t>
  </si>
  <si>
    <t>HLOUBENÍ JAM ZAPAŽ I NEPAŽ TŘ. I, ODVOZ DO 1KM
odvoz na meziskládku</t>
  </si>
  <si>
    <t>pro zpětný násyp svahů
2,1*2,5*(10,5-5,5)*2=52.500 [A]</t>
  </si>
  <si>
    <t>131738</t>
  </si>
  <si>
    <t>HLOUBENÍ JAM ZAPAŽ I NEPAŽ TŘ. I, ODVOZ DO 20KM
odvoz na skládku</t>
  </si>
  <si>
    <t>2,1*2,5*10,5*2=110.250 [A]
odpočet zeminy pro zpětný násyp svahů -52,5=-52.500 [B]
Celkem: A+B=57.750 [C]</t>
  </si>
  <si>
    <t>17110</t>
  </si>
  <si>
    <t>ULOŽENÍ SYPANINY DO NÁSYPŮ SE ZHUTNĚNÍM</t>
  </si>
  <si>
    <t>2,1*2,5*(10,5-5,5)*2=52.500 [A]</t>
  </si>
  <si>
    <t>17120</t>
  </si>
  <si>
    <t>ULOŽENÍ SYPANINY DO NÁSYPŮ A NA SKLÁDKY BEZ ZHUTNĚNÍ
skládka a meziskládka</t>
  </si>
  <si>
    <t>skládka 57,75=57.750 [A]
meziskládka  52,5=52.500 [B]
Celkem: A+B=110.250 [C]</t>
  </si>
  <si>
    <t>17290R</t>
  </si>
  <si>
    <t>ZŘÍZENÍ TĚSNĚNÍ Z JINÝCH MATERIÁLŮ
Těsnící vrstva - vodotěsná fólie vč.ochranných vrstev - viz TZ</t>
  </si>
  <si>
    <t>pod drenáží na podklad.betonu 1,2*2*10,0=24.000 [A]</t>
  </si>
  <si>
    <t>18222</t>
  </si>
  <si>
    <t>ROZPROSTŘENÍ ORNICE VE SVAHU V TL DO 0,15M</t>
  </si>
  <si>
    <t>18223R</t>
  </si>
  <si>
    <t>DODÁNÍ ORNICE</t>
  </si>
  <si>
    <t>0,15*48,0=7.200 [B]</t>
  </si>
  <si>
    <t>18241</t>
  </si>
  <si>
    <t>ZALOŽENÍ TRÁVNÍKU RUČNÍM VÝSEVEM</t>
  </si>
  <si>
    <t>Základy</t>
  </si>
  <si>
    <t>21263</t>
  </si>
  <si>
    <t>TRATIVODY KOMPLET Z TRUB Z PLAST HMOT DN DO 150MM
vč.výústního objektu</t>
  </si>
  <si>
    <t>2*14,0=28.000 [A]</t>
  </si>
  <si>
    <t>21341</t>
  </si>
  <si>
    <t>DRENÁŽNÍ VRSTVY Z PLASTBETONU (PLASTMALTY)</t>
  </si>
  <si>
    <t>odvodňovací proužky
0,04*0,15*29,7*2=0.356 [A]
přípočet u odvodňovačů
0,04*6*2*0,5*(0,5-0,15)=0.084 [B]
Celkem: A+B=0.440 [C]</t>
  </si>
  <si>
    <t>285392</t>
  </si>
  <si>
    <t>DODATEČNÉ KOTVENÍ VLEPENÍM BETONÁŘSKÉ VÝZTUŽE D DO 16MM DO VRTŮ
vč.vrtání, 10ks/m2 - otvory 16mm hl.0,25m, výztuž 12mm</t>
  </si>
  <si>
    <t>pro kotvené dobetonávky úlož.prahů
2*10*9,7*1,3=252.200 [A]</t>
  </si>
  <si>
    <t>285394</t>
  </si>
  <si>
    <t>DODATEČNÉ KOTVENÍ VLEPENÍM BETONÁŘSKÉ VÝZTUŽE D DO 25MM DO VRTŮ
vč.vrtání, 2ks/bm - otvory 30mm hl.0,5m, výztuž 25mm</t>
  </si>
  <si>
    <t>kotv.závěr zídek do úlož.prahů
2*10,0/0,5*2=80.000 [A]</t>
  </si>
  <si>
    <t>Svislé konstrukce</t>
  </si>
  <si>
    <t>31717</t>
  </si>
  <si>
    <t>KOVOVÉ KONSTRUKCE PRO KOTVENÍ ŘÍMSY</t>
  </si>
  <si>
    <t xml:space="preserve">KG        </t>
  </si>
  <si>
    <t>odhad 6kg/kus
2*30*6,0=360.000 [A]</t>
  </si>
  <si>
    <t>317325</t>
  </si>
  <si>
    <t>ŘÍMSY ZE ŽELEZOBETONU DO C30/37 (B37)
C30/37 -XF4 vč.bednění, výplně a těsnění pracovních a dilatačních spar, vč.izolací  proti zemní vlhkosti  zasypaných částí, vč.ochrany této izolace, vč.letopočtu vlysem</t>
  </si>
  <si>
    <t>2*(0,24*0,455+0,18*0,125)*30,725=8.093 [A]</t>
  </si>
  <si>
    <t>317365</t>
  </si>
  <si>
    <t>VÝZTUŽ ŘÍMS Z OCELI 10505</t>
  </si>
  <si>
    <t>odhad 150kg/m3
0,15*8,093=1.214 [A]</t>
  </si>
  <si>
    <t>333325</t>
  </si>
  <si>
    <t>MOSTNÍ OPĚRY A KŘÍDLA ZE ŽELEZOVÉHO BETONU DO C30/37 (B37)
C30/37 -XF4 vč.bednění, výplně a těsnění pracovních a dilatačních spar, opatření  povrchů  betonu  izolací  proti zemní vlhkosti (ALP + 2*ALN + geotextílie)</t>
  </si>
  <si>
    <t>závěrné zídky 
(0,1*0,325*5,66+0,4*(1,54*6,66+(1,54+0,5)/2*1,5*2))*2=11.021 [A]
0,16*0,5*9,66+0,235*0,5*9,66=1.908 [B]
dobetonávka pod ložisky
0,1*1,3*9,66*2=2.512 [C]
Celkem: A+B+C=15.441 [D]</t>
  </si>
  <si>
    <t>333365</t>
  </si>
  <si>
    <t>VÝZTUŽ MOSTNÍCH OPĚR A KŘÍDEL Z OCELI 10505</t>
  </si>
  <si>
    <t>odhad 220kg/m3 (mimo dobetonávku) a 40kg/m3 (dobetonávka)
0,22*(15,441-2,512)+0,04*2,512=2.945 [A]</t>
  </si>
  <si>
    <t>333366</t>
  </si>
  <si>
    <t>VÝZTUŽ MOSTNÍCH OPĚR A KŘÍDEL Z KARI SÍTÍ
KARI 8/100 - 8/100</t>
  </si>
  <si>
    <t>dobetonávka úlož.prahu
0,00799*1,3*9,66*2*1,3=0.261 [A]</t>
  </si>
  <si>
    <t>Vodorovné konstrukce</t>
  </si>
  <si>
    <t>421325</t>
  </si>
  <si>
    <t>MOSTNÍ NOSNÉ DESKOVÉ KONSTRUKCE ZE ŽELEZOBETONU C30/37
C30/37-XF2 vč.bednění, výplně a těsnění pracovních a dilatačních spar</t>
  </si>
  <si>
    <t>29,625*((0,145+0,185)/2*4,0+(0,145+0,176)/2*0,83*2+2*0,05*0,125)=27.816 [A]</t>
  </si>
  <si>
    <t>421365</t>
  </si>
  <si>
    <t>VÝZTUŽ MOSTNÍ DESKOVÉ KONSTRUKCE Z OCELI 10505
vč.vlepované výztuže</t>
  </si>
  <si>
    <t>odhad 200kg/m3
0,2*27,816=5.563 [A]</t>
  </si>
  <si>
    <t>42417a</t>
  </si>
  <si>
    <t>MOSTNÍ NOSNÍKY Z VÁLCOVANÝCH NOSNÍKŮ
spojování šrouby nebo nýty
vč.PKO</t>
  </si>
  <si>
    <t>nové díly - odhad hmotnosti
podélníky s trny
7*29,63*31*0,001*1,4=9.002 [A]
pásy příčníků
2*11*5,9*2*7,1*0,001*1,4=2.580 [B]
stěny podpor.příčníků
0,65*2*5,9*0,02*7,85*1,4=1.686 [C]
ztužení
7,8*10*2*11,9*0,001*1,4=2.599 [D]
Celkem: A+B+C+D=15.867 [E]</t>
  </si>
  <si>
    <t>425111</t>
  </si>
  <si>
    <t>SYNCHR ZVED MOST POLE ŠÍŘ DO 10M HMOT DO 200T NA VÝŠ DO 0,5M
kompletní provedení
pro repasi ložisek, úprava a sanace úložných prahů
vč.podepření, úpravy terénu, podkladních vrstev
vč.odstranění a uvedení do původního stavu</t>
  </si>
  <si>
    <t>komplet   1=1.000 [A]</t>
  </si>
  <si>
    <t>42840R</t>
  </si>
  <si>
    <t>MOSTNÍ LOŽISKA Z OCELI (OCELOLITINY) - REPASE
zdokumentování, očíslování, kompletní vyjmutí, repase - viz TZ, otryskání, PKO, znovuosazení</t>
  </si>
  <si>
    <t>2*2=4.000 [A]</t>
  </si>
  <si>
    <t>451311</t>
  </si>
  <si>
    <t>PODKL A VÝPLŇ VRSTVY Z PROST BET DO B12,5
C8/10 X0</t>
  </si>
  <si>
    <t>podklad.beton pod závěrnou zídkou
0,15*0,8*10,0*2=2.400 [A]</t>
  </si>
  <si>
    <t>451313</t>
  </si>
  <si>
    <t>PODKLADNÍ A VÝPLŇOVÉ VRSTVY Z PROSTÉHO BETONU C16/20
C16/20n - XF1</t>
  </si>
  <si>
    <t>pod dlažbou kamennou (viz pol. 465512)
4,0/0,2*0,1*1,1=2.200 [A]</t>
  </si>
  <si>
    <t>45860</t>
  </si>
  <si>
    <t>VÝPLŇ ZA OPĚRAMI A ZDMI Z MEZEROVITÉHO BETONU</t>
  </si>
  <si>
    <t>1,8*2,3*5,5*2=45.540 [A]</t>
  </si>
  <si>
    <t>46251</t>
  </si>
  <si>
    <t>ZÁHOZ Z LOMOVÉHO KAMENE
těžký kamenný zához - min.70kg, s proštěrkováním</t>
  </si>
  <si>
    <t>svahy koryta - doplnění
0,8*1,5*18,0*2=43.200 [A]</t>
  </si>
  <si>
    <t>465512</t>
  </si>
  <si>
    <t>DLAŽBY Z LOMOVÉHO KAMENE NA MC</t>
  </si>
  <si>
    <t>tl.200mm
0,2*1,0*10,0*2=4.000 [A]</t>
  </si>
  <si>
    <t>465513</t>
  </si>
  <si>
    <t>PŘEDLÁŽDĚNÍ DLAŽBY Z LOMOVÉHO KAMENE</t>
  </si>
  <si>
    <t>odhad 40% stávající dlažby
0,3*5,0*16,0*2*0,4=19.200 [A]</t>
  </si>
  <si>
    <t>Komunikace</t>
  </si>
  <si>
    <t>572121</t>
  </si>
  <si>
    <t>INFILTRAČNÍ POSTŘIK ASFALTOVÝ DO 1,0KG/M2
PIA 0,80 kg/m2</t>
  </si>
  <si>
    <t>viz ACP 
48,96=48.960 [A]</t>
  </si>
  <si>
    <t>572213</t>
  </si>
  <si>
    <t>SPOJOVACÍ POSTŘIK Z EMULZE DO 0,5KG/M2
PSE 0,3kg/m2</t>
  </si>
  <si>
    <t>viz ACO
202,193=202.193 [A]
viz ACL
56,84=56.840 [B]
Celkem: A+B=259.033 [C]</t>
  </si>
  <si>
    <t>574B44</t>
  </si>
  <si>
    <t>ASFALTOVÝ BETON PRO OBRUSNÉ VRSTVY MODIFIK ACO 11+, 11S TL. 50MM
ACO 11+ mod.</t>
  </si>
  <si>
    <t>most
4,5*(29,625+0,4*2)=136.913 [A]
předmostí
6,8*4,8*2=65.280 [B]
Celkem: A+B=202.193 [C]</t>
  </si>
  <si>
    <t>574C66</t>
  </si>
  <si>
    <t>ASFALTOVÝ BETON PRO LOŽNÍ VRSTVY ACL 16+, 16S TL. 70MM
ACL 16+</t>
  </si>
  <si>
    <t>předmostí  5,8*4,9*2=56.840 [A]</t>
  </si>
  <si>
    <t>574E76</t>
  </si>
  <si>
    <t>ASFALTOVÝ BETON PRO PODKLADNÍ VRSTVY ACP 16+, 16S TL. 80MM
ACP 16</t>
  </si>
  <si>
    <t>předmostí  4,8*5,1*2=48.960 [A]</t>
  </si>
  <si>
    <t>575C53</t>
  </si>
  <si>
    <t>LITÝ ASFALT MA IV (OCHRANA MOSTNÍ IZOLACE) 11 TL. 40MM</t>
  </si>
  <si>
    <t xml:space="preserve"> (4,5-2*0,15)*29,625+4,5*0,4*2=128.025 [A]</t>
  </si>
  <si>
    <t>Úpravy povrchů, podlahy, výplně otvorů</t>
  </si>
  <si>
    <t>62845</t>
  </si>
  <si>
    <t>SPÁROVÁNÍ STÁVAJÍCÍCH DLAŽEB CEMENT MALTOU</t>
  </si>
  <si>
    <t>odhad 60% stávající dlažby
5,0*16,0*2*0,6=96.000 [A]</t>
  </si>
  <si>
    <t>Přidružená stavební výroba</t>
  </si>
  <si>
    <t>711432</t>
  </si>
  <si>
    <t>IZOLACE MOSTOVEK POD ŘÍMSOU ASFALTOVÝMI PÁSY
ochrana izolace pod římsami</t>
  </si>
  <si>
    <t>na NK   2*0,75*29,63=44.445 [A]</t>
  </si>
  <si>
    <t>711442</t>
  </si>
  <si>
    <t>IZOLACE MOSTOVEK CELOPLOŠNÁ ASFALTOVÝMI PÁSY S PEČETÍCÍ VRSTVOU</t>
  </si>
  <si>
    <t>vč. přetažení na závěr.zídky a min.300mm pod drenáží
5,7*(29,63+2*(0,5+2,0+0,3))=200.811 [A]</t>
  </si>
  <si>
    <t>78312</t>
  </si>
  <si>
    <t>PROTIKOROZ OCHRANA OCEL KONSTR NÁTĚREM VÍCEVRST
včetně úpravy podkladu - očištění, odmaštění a odsolení</t>
  </si>
  <si>
    <t>stávající konstrukce - ponechávané části
pásy
(0,25*2+0,45*2)*2*29,63*1,3=107.853 [A]
svislice
(0,4*2+0,25*2)*3,2*11*1,3=59.488 [B]
diagonály
(0,25*8)*3,8*20*1,3=197.600 [C]
příčníky
(0,65*2+0,25*4)*5,9*11*1,3=194.051 [D]
Celkem: A+B+C+D=558.992 [E]</t>
  </si>
  <si>
    <t>78382</t>
  </si>
  <si>
    <t>NÁTĚRY BETON KONSTR TYP S2 (OS-B)</t>
  </si>
  <si>
    <t>kraje konzol NK   (0,23+0,1)*29,63*2=19.556 [A]</t>
  </si>
  <si>
    <t>78383</t>
  </si>
  <si>
    <t>NÁTĚRY BETON KONSTR TYP S4 (OS-C)</t>
  </si>
  <si>
    <t>římsy 
(0,15+0,15)*30,725*2=18.435 [A]</t>
  </si>
  <si>
    <t>Ostatní konstrukce a práce</t>
  </si>
  <si>
    <t>9112A3</t>
  </si>
  <si>
    <t>ZÁBRADLÍ MOSTNÍ S VODOR MADLY - DEMONTÁŽ S PŘESUNEM
vč.odvozu na místo určené investorem - 3 vodorovné pásnice připevněné k OK</t>
  </si>
  <si>
    <t>2*29,63=59.260 [A]</t>
  </si>
  <si>
    <t>9112B1</t>
  </si>
  <si>
    <t>ZÁBRADLÍ MOSTNÍ SE SVISLOU VÝPLNÍ - DODÁVKA A MONTÁŽ
zábradlí vč. připevnění ke konstrukci mostu, vč. PKO (madlo a výplň)</t>
  </si>
  <si>
    <t>9113A1</t>
  </si>
  <si>
    <t>SVODIDLO OCEL SILNIČ JEDNOSTR, ÚROVEŇ ZADRŽ N1, N2 - DODÁVKA A MONTÁŽ
svodidlo úroveň zadržení N2
kompletní dodávka a montáž</t>
  </si>
  <si>
    <t>2*50+2*30=160.000 [A]</t>
  </si>
  <si>
    <t>9113A3</t>
  </si>
  <si>
    <t>SVODIDLO OCEL SILNIČ JEDNOSTR, ÚROVEŇ ZADRŽ N1, N2 - DEMONTÁŽ S PŘESUNEM
odstranění stávajících svodidel
vč.odvozu a uložení dle pokynu investora</t>
  </si>
  <si>
    <t>91355</t>
  </si>
  <si>
    <t>EVIDENČNÍ ČÍSLO MOSTU</t>
  </si>
  <si>
    <t>914161</t>
  </si>
  <si>
    <t>DOPRAVNÍ ZNAČKY ZÁKLADNÍ VELIKOSTI HLINÍKOVÉ FÓLIE TŘ 1 - DODÁVKA A MONTÁŽ</t>
  </si>
  <si>
    <t>omezené zatížení + dodatk. značka + omezení rychlosti
2+2+2=6.000 [A]</t>
  </si>
  <si>
    <t>914163</t>
  </si>
  <si>
    <t>DOPRAVNÍ ZNAČKY ZÁKLADNÍ VELIKOSTI HLINÍKOVÉ FÓLIE TŘ 1 - DEMONTÁŽ
vč.odvozu na místo určené investorem</t>
  </si>
  <si>
    <t>2*3=6.000 [A]</t>
  </si>
  <si>
    <t>914931</t>
  </si>
  <si>
    <t>SLOUPKY A STOJKY DZ Z HLINÍK TRUBEK ZABETON DOD A MONTÁŽ</t>
  </si>
  <si>
    <t>914933</t>
  </si>
  <si>
    <t>SLOUPKY A STOJKY DZ Z HLINÍK TRUBEK ZABETON DEMONTÁŽ
vč.odvozu na místo určené investorem</t>
  </si>
  <si>
    <t>931325</t>
  </si>
  <si>
    <t>TĚSNĚNÍ DILATAČ SPAR ASF ZÁLIVKOU MODIFIK PRŮŘ DO 600MM2</t>
  </si>
  <si>
    <t>navázání na stáv.vozovku   2*5,0=10.000 [A]</t>
  </si>
  <si>
    <t>931326</t>
  </si>
  <si>
    <t>TĚSNĚNÍ DILATAČ SPAR ASF ZÁLIVKOU MODIFIK PRŮŘ DO 800MM2</t>
  </si>
  <si>
    <t>u říms spodní   29,63*4=118.520 [A]
u říms horní   30,73*2=61.460 [B]
u dilatací horní vrstva   4,5*4=18.000 [C]
Celkem: A+B+C=197.980 [D]</t>
  </si>
  <si>
    <t>93151</t>
  </si>
  <si>
    <t>MOSTNÍ ZÁVĚRY POVRCHOVÉ POSUN DO 60MM
lamelový závěr posun +-20mm
půdoryská délka</t>
  </si>
  <si>
    <t>5,66*2=11.320 [A]</t>
  </si>
  <si>
    <t>93650</t>
  </si>
  <si>
    <t>DROBNÉ DOPLŇK KONSTR KOVOVÉ
vč.PKO</t>
  </si>
  <si>
    <t>provizorní ztužení
2*5,7*2*18,7*1,5=639.540 [A]
2*7,5*2*11,9*1,5=535.500 [B]
vyvaření a opravy lokálně poškozených konstrukcí - odhad
3500=3 500.000 [C]
Celkem: A+B+C=4 675.040 [D]</t>
  </si>
  <si>
    <t>93650a</t>
  </si>
  <si>
    <t>DROBNÉ DOPLŇK KONSTR KOVOVÉ</t>
  </si>
  <si>
    <t>vyvaření a opravy lokálně poškozených konstrukcí - odhad
3500=3 500.000 [C]</t>
  </si>
  <si>
    <t>936541</t>
  </si>
  <si>
    <t>MOSTNÍ ODVODŇOVACÍ TRUBKA (POVRCHŮ IZOLACE) Z NEREZ OCELI
Kompletní vč. vyvedení pod most, u dilatač. závěrů vyvedení před úložné prahy</t>
  </si>
  <si>
    <t>odvodnění izolace  2*6=12.000 [A]</t>
  </si>
  <si>
    <t>938543</t>
  </si>
  <si>
    <t>OČIŠTĚNÍ BETON KONSTR OTRYSKÁNÍM TLAK VODOU DO 1000 BARŮ
vč.odstranění nesoudržných vrstev betonu</t>
  </si>
  <si>
    <t>horní povrch úlož.prahů po odbourání
2*1,3*9,6=24.960 [A]
úlož.prahy zezadu
2*0,55*9,6=10.560 [B]
Celkem: A+B=35.520 [C]</t>
  </si>
  <si>
    <t>938652</t>
  </si>
  <si>
    <t>OČIŠTĚNÍ OCEL KONSTR OTRYSKÁNÍM NA SUCHO KŘEMIČ PÍSKEM
odhalená výztuž</t>
  </si>
  <si>
    <t>viz nátěr vícevrstvý - pol.78312
558,992=558.992 [A]</t>
  </si>
  <si>
    <t>94890</t>
  </si>
  <si>
    <t>PODPĚRNÉ SKRUŽE - ZŘÍZENÍ A ODSTRANĚNÍ
dočasné podepření OK mostu</t>
  </si>
  <si>
    <t xml:space="preserve">M3OP      </t>
  </si>
  <si>
    <t>2*6,8*3,8*1,5=77.520 [A]</t>
  </si>
  <si>
    <t>966118</t>
  </si>
  <si>
    <t>BOURÁNÍ KONSTRUKCÍ Z BETON DÍLCŮ S ODVOZEM DO 20KM
vč.odvozu na skládku a uložení na skládce</t>
  </si>
  <si>
    <t>římsy
0,55*0,16*29,7*2=5.227 [A]
NK - odhad
0,2*4,8*29,7*0,75*1,3=27.799 [B]
Celkem: A+B=33.026 [C]</t>
  </si>
  <si>
    <t>966158</t>
  </si>
  <si>
    <t>BOURÁNÍ KONSTRUKCÍ Z PROST BETONU S ODVOZEM DO 20KM
vč.odvozu na skládku a uložení na skládce</t>
  </si>
  <si>
    <t>odhad   3,0=3.000 [A]</t>
  </si>
  <si>
    <t>966168</t>
  </si>
  <si>
    <t>BOURÁNÍ KONSTRUKCÍ ZE ŽELEZOBETONU S ODVOZEM DO 20KM
vč.odvozu na skládku a uložení na skládce
vč.ověření polohy kotev horních kabelů spojitosti u dilatace</t>
  </si>
  <si>
    <t>římsy na závěr.zídkách
0,55*0,2*0,3*4=0.132 [A]
závěrné zídky vč.horní části křídel - odhad
2*(0,3*(1,54*6,66+(1,54+0,5)/2*1,5*2))=7.990 [B]
Celkem: A+B=8.122 [C]</t>
  </si>
  <si>
    <t>966188</t>
  </si>
  <si>
    <t>DEMONTÁŽ KONSTRUKCÍ KOVOVÝCH S ODVOZEM DO 20KM
vč.odvozu na místo určené investorem</t>
  </si>
  <si>
    <t>viz pol.42417   15,867=15.867 [A]
provizorní ztužení
2*5,7*2*18,7*0,001*1,5=0.640 [C]
2*7,5*2*11,9*0,001*1,5=0.536 [B]
Celkem: A+C+B=17.043 [D]</t>
  </si>
  <si>
    <t>967188</t>
  </si>
  <si>
    <t>VYBOURÁNÍ ČÁSTÍ KONSTRUKCÍ KOVOVÝCH S ODVOZEM DO 20KM
vč.odvozu na místo určené investorem</t>
  </si>
  <si>
    <t>vyvaření a opravy lokálně poškozených konstrukcí - odhad
3,5=3.500 [C]</t>
  </si>
  <si>
    <t>96785</t>
  </si>
  <si>
    <t>VYBOURÁNÍ MOSTNÍCH DILATAČNÍCH ZÁVĚRŮ
vč.odvozu na skládku, uložení a poplatku za skládku, půdorysná délka</t>
  </si>
  <si>
    <t>podpovrchový   2*5,75=11.500 [A]</t>
  </si>
  <si>
    <t>97817</t>
  </si>
  <si>
    <t>ODSTRANĚNÍ MOSTNÍ IZOLACE
vč.odvozu na skládku, uložení za skládku</t>
  </si>
  <si>
    <t>(4,65+2*0,1)*30,3=146.955 [A]</t>
  </si>
  <si>
    <t>SO DIO</t>
  </si>
  <si>
    <t>Dopravně inženýrská opatření</t>
  </si>
  <si>
    <t>DIO</t>
  </si>
  <si>
    <t>113728</t>
  </si>
  <si>
    <t>FRÉZOVÁNÍ VOZOVEK ASFALTOVÝCH, ODVOZ DO 20KM
vč.odvozu na místo určené investorem</t>
  </si>
  <si>
    <t>oprava objízdných tras
odhad 200m2, tl.50mm
200*0,05=10.000 [A]</t>
  </si>
  <si>
    <t>577212</t>
  </si>
  <si>
    <t>VRSTVY PRO OBNOVU, OPRAVY - SPOJ POSTŘIK DO 0,5KG/M2</t>
  </si>
  <si>
    <t>oprava objízdných tras
odhad 200m2
200=200.000 [A]</t>
  </si>
  <si>
    <t>577401</t>
  </si>
  <si>
    <t>VRSTVY PRO OBNOVU A OPRAVY Z ASF BETONU ACO, ACL</t>
  </si>
  <si>
    <t>58910</t>
  </si>
  <si>
    <t>VÝPLŇ SPAR ASFALTEM</t>
  </si>
  <si>
    <t>oprava objízdných tras
odhad 2m na 1m2 opravované vozovky
2,0*200=400.000 [A]</t>
  </si>
  <si>
    <t>91400</t>
  </si>
  <si>
    <t>DOČASNÉ ZAKRYTÍ NEBO OTOČENÍ STÁVAJÍCÍCH DOPRAVNÍCH ZNAČEK</t>
  </si>
  <si>
    <t>odhad 10=10.000 [A]</t>
  </si>
  <si>
    <t>91400R</t>
  </si>
  <si>
    <t>DOČASNÁ ÚPRAVA STÁVAJÍCÍCH DOPRAVNÍCH ZNAČEK REFLEXNÍ PÁSKOU
úprava stávajících směrových tabulí - vyznačení dočasné neplatnosti oranžovou reflexní páskou</t>
  </si>
  <si>
    <t>914124</t>
  </si>
  <si>
    <t>DOPRAV ZNAČKY ZÁKLAD VEL OCEL FÓLIE TŘ 1 - DOD, MONT, DEMONT
Provizorní dopravní značení - kompletní
vč.patních desek, sloupků, příp.přemístění po etapách, kontroly úplnosti během výstavby, odvozu</t>
  </si>
  <si>
    <t>B1+E13+IS11b+IS11c+IP10a
2+2+3+4+2=13.000 [A]</t>
  </si>
  <si>
    <t>a</t>
  </si>
  <si>
    <t>DOPRAV ZNAČKY ZÁKLAD VEL OCEL FÓLIE TŘ 1 - DOD, MONT, DEMONT
REZERVA (pro případ dodatečných požadavků na DIO)
Položku možno čerpat na příkaz policie a se souhlasem TDI
Provizorní dopravní značení - kompletní
vč.patních desek, sloupků, příp.přemístění po etapách, kontroly úplnosti během výstavby, odvozu</t>
  </si>
  <si>
    <t>5=5.000 [A]</t>
  </si>
  <si>
    <t>914424</t>
  </si>
  <si>
    <t>DOPRAV ZNAČKY 100X150CM OCEL FÓLIE TŘ 1 - DOD, MONT, DEMONT
Provizorní dopravní značení - kompletní 
vč.patních desek, sloupků, příp.přemístění po etapách, kontroly úplnosti během výstavby, odvozu</t>
  </si>
  <si>
    <t>IS 11a   3=3.000 [A]</t>
  </si>
  <si>
    <t>DOPRAV ZNAČKY 100X150CM OCEL FÓLIE TŘ 1 - DOD, MONT, DEMONT
REZERVA (pro případ dodatečných požadavků na DIO)
Položku možno čerpat na příkaz policie a se souhlasem TDI
Provizorní dopravní značení - kompletní
vč.patních desek, sloupků, příp.přemístění po etapách, kontroly úplnosti během výstavby, odvozu</t>
  </si>
  <si>
    <t>informační tabule 1=1.000 [A]</t>
  </si>
  <si>
    <t>916124</t>
  </si>
  <si>
    <t>DOPRAV SVĚTLO VÝSTRAŽ SOUPRAVA 3KS - DOD, MONTÁŽ, DEMONTÁŽ
Provizorní dopravní značení - kompletní 
vč.příp.přemístění po etapách, kontroly úplnosti během výstavby, odvozu, vč.napájení</t>
  </si>
  <si>
    <t>na Z2 2=2.000 [A]</t>
  </si>
  <si>
    <t>916314</t>
  </si>
  <si>
    <t>DOPRAVNÍ ZÁBRANY Z2 S FÓLIÍ TŘ.1 - DODÁVKA, MONTÁŽ, DEMONTÁŽ
Provizorní dopravní značení - kompletní 
vč.patních desek, sloupků, příp.přemístění po etapách, kontroly úplnosti během výstavby, odvozu</t>
  </si>
  <si>
    <t>2=2.000 [A]</t>
  </si>
  <si>
    <t>919111</t>
  </si>
  <si>
    <t>ŘEZÁNÍ ASFALTOVÉHO KRYTU VOZOVEK TL DO 50MM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</si>
</sst>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pane ySplit="10" topLeftCell="A17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23</v>
      </c>
      <c r="B11" s="6" t="s">
        <v>22</v>
      </c>
      <c r="C11" s="10">
        <f>'000'!I43</f>
        <v>0</v>
      </c>
      <c r="D11" s="10">
        <f>'000'!P43</f>
        <v>0</v>
      </c>
      <c r="E11" s="10">
        <f>C11+D11</f>
        <v>0</v>
      </c>
    </row>
    <row r="12" spans="1:5" ht="12.75" customHeight="1">
      <c r="A12" s="6" t="s">
        <v>90</v>
      </c>
      <c r="B12" s="6" t="s">
        <v>89</v>
      </c>
      <c r="C12" s="10">
        <f>'201'!I200</f>
        <v>0</v>
      </c>
      <c r="D12" s="10">
        <f>'201'!P200</f>
        <v>0</v>
      </c>
      <c r="E12" s="10">
        <f>C12+D12</f>
        <v>0</v>
      </c>
    </row>
    <row r="13" spans="1:5" ht="12.75" customHeight="1">
      <c r="A13" s="6" t="s">
        <v>336</v>
      </c>
      <c r="B13" s="6" t="s">
        <v>335</v>
      </c>
      <c r="C13" s="10">
        <f>DIO!I55</f>
        <v>0</v>
      </c>
      <c r="D13" s="10">
        <f>DIO!P55</f>
        <v>0</v>
      </c>
      <c r="E13" s="10">
        <f>C13+D13</f>
        <v>0</v>
      </c>
    </row>
  </sheetData>
  <sheetProtection formatColumns="0"/>
  <hyperlinks>
    <hyperlink ref="A11" location="#'000'!A1" tooltip="Odkaz na stranku objektu [000]" display="000"/>
    <hyperlink ref="A12" location="#'201'!A1" tooltip="Odkaz na stranku objektu [201]" display="201"/>
    <hyperlink ref="A13" location="#'DIO'!A1" tooltip="Odkaz na stranku objektu [DIO]" display="DIO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23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191.25">
      <c r="A12" s="6">
        <v>1</v>
      </c>
      <c r="B12" s="6" t="s">
        <v>46</v>
      </c>
      <c r="C12" s="6" t="s">
        <v>47</v>
      </c>
      <c r="D12" s="6" t="s">
        <v>48</v>
      </c>
      <c r="E12" s="6" t="s">
        <v>49</v>
      </c>
      <c r="F12" s="6" t="s">
        <v>50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ht="140.25">
      <c r="A13" s="6">
        <v>2</v>
      </c>
      <c r="B13" s="6" t="s">
        <v>46</v>
      </c>
      <c r="C13" s="6" t="s">
        <v>51</v>
      </c>
      <c r="D13" s="6" t="s">
        <v>48</v>
      </c>
      <c r="E13" s="6" t="s">
        <v>52</v>
      </c>
      <c r="F13" s="6" t="s">
        <v>50</v>
      </c>
      <c r="G13" s="8">
        <v>1</v>
      </c>
      <c r="H13" s="11"/>
      <c r="I13" s="10">
        <f>ROUND((H13*G13),2)</f>
        <v>0</v>
      </c>
      <c r="O13">
        <f>rekapitulace!H8</f>
        <v>21</v>
      </c>
      <c r="P13">
        <f>O13/100*I13</f>
        <v>0</v>
      </c>
    </row>
    <row r="14" spans="1:16" ht="25.5">
      <c r="A14" s="6">
        <v>3</v>
      </c>
      <c r="B14" s="6" t="s">
        <v>46</v>
      </c>
      <c r="C14" s="6" t="s">
        <v>53</v>
      </c>
      <c r="D14" s="6" t="s">
        <v>48</v>
      </c>
      <c r="E14" s="6" t="s">
        <v>54</v>
      </c>
      <c r="F14" s="6" t="s">
        <v>50</v>
      </c>
      <c r="G14" s="8">
        <v>1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spans="1:16" ht="38.25">
      <c r="A15" s="6">
        <v>4</v>
      </c>
      <c r="B15" s="6" t="s">
        <v>46</v>
      </c>
      <c r="C15" s="6" t="s">
        <v>55</v>
      </c>
      <c r="D15" s="6" t="s">
        <v>48</v>
      </c>
      <c r="E15" s="6" t="s">
        <v>56</v>
      </c>
      <c r="F15" s="6" t="s">
        <v>50</v>
      </c>
      <c r="G15" s="8">
        <v>1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spans="1:16" ht="63.75">
      <c r="A16" s="6">
        <v>5</v>
      </c>
      <c r="B16" s="6" t="s">
        <v>46</v>
      </c>
      <c r="C16" s="6" t="s">
        <v>57</v>
      </c>
      <c r="D16" s="6" t="s">
        <v>48</v>
      </c>
      <c r="E16" s="6" t="s">
        <v>58</v>
      </c>
      <c r="F16" s="6" t="s">
        <v>59</v>
      </c>
      <c r="G16" s="8">
        <v>1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12.75">
      <c r="E17" s="12" t="s">
        <v>60</v>
      </c>
    </row>
    <row r="18" spans="1:16" ht="25.5">
      <c r="A18" s="6">
        <v>6</v>
      </c>
      <c r="B18" s="6" t="s">
        <v>46</v>
      </c>
      <c r="C18" s="6" t="s">
        <v>61</v>
      </c>
      <c r="D18" s="6" t="s">
        <v>48</v>
      </c>
      <c r="E18" s="6" t="s">
        <v>62</v>
      </c>
      <c r="F18" s="6" t="s">
        <v>50</v>
      </c>
      <c r="G18" s="8">
        <v>1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spans="1:16" ht="25.5">
      <c r="A19" s="6">
        <v>7</v>
      </c>
      <c r="B19" s="6" t="s">
        <v>46</v>
      </c>
      <c r="C19" s="6" t="s">
        <v>63</v>
      </c>
      <c r="D19" s="6" t="s">
        <v>48</v>
      </c>
      <c r="E19" s="6" t="s">
        <v>64</v>
      </c>
      <c r="F19" s="6" t="s">
        <v>50</v>
      </c>
      <c r="G19" s="8">
        <v>1</v>
      </c>
      <c r="H19" s="11"/>
      <c r="I19" s="10">
        <f>ROUND((H19*G19),2)</f>
        <v>0</v>
      </c>
      <c r="O19">
        <f>rekapitulace!H8</f>
        <v>21</v>
      </c>
      <c r="P19">
        <f>O19/100*I19</f>
        <v>0</v>
      </c>
    </row>
    <row r="20" spans="1:16" ht="12.75">
      <c r="A20" s="6">
        <v>8</v>
      </c>
      <c r="B20" s="6" t="s">
        <v>46</v>
      </c>
      <c r="C20" s="6" t="s">
        <v>65</v>
      </c>
      <c r="D20" s="6" t="s">
        <v>48</v>
      </c>
      <c r="E20" s="6" t="s">
        <v>66</v>
      </c>
      <c r="F20" s="6" t="s">
        <v>50</v>
      </c>
      <c r="G20" s="8">
        <v>1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spans="1:16" ht="25.5">
      <c r="A21" s="6">
        <v>9</v>
      </c>
      <c r="B21" s="6" t="s">
        <v>46</v>
      </c>
      <c r="C21" s="6" t="s">
        <v>67</v>
      </c>
      <c r="D21" s="6" t="s">
        <v>48</v>
      </c>
      <c r="E21" s="6" t="s">
        <v>68</v>
      </c>
      <c r="F21" s="6" t="s">
        <v>50</v>
      </c>
      <c r="G21" s="8">
        <v>1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60</v>
      </c>
    </row>
    <row r="23" spans="1:16" ht="25.5">
      <c r="A23" s="6">
        <v>10</v>
      </c>
      <c r="B23" s="6" t="s">
        <v>46</v>
      </c>
      <c r="C23" s="6" t="s">
        <v>69</v>
      </c>
      <c r="D23" s="6" t="s">
        <v>48</v>
      </c>
      <c r="E23" s="6" t="s">
        <v>70</v>
      </c>
      <c r="F23" s="6" t="s">
        <v>50</v>
      </c>
      <c r="G23" s="8">
        <v>1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12.75">
      <c r="E24" s="12" t="s">
        <v>60</v>
      </c>
    </row>
    <row r="25" spans="1:16" ht="25.5">
      <c r="A25" s="6">
        <v>11</v>
      </c>
      <c r="B25" s="6" t="s">
        <v>46</v>
      </c>
      <c r="C25" s="6" t="s">
        <v>71</v>
      </c>
      <c r="D25" s="6" t="s">
        <v>48</v>
      </c>
      <c r="E25" s="6" t="s">
        <v>72</v>
      </c>
      <c r="F25" s="6" t="s">
        <v>50</v>
      </c>
      <c r="G25" s="8">
        <v>1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12.75">
      <c r="E26" s="12" t="s">
        <v>60</v>
      </c>
    </row>
    <row r="27" spans="1:16" ht="51">
      <c r="A27" s="6">
        <v>12</v>
      </c>
      <c r="B27" s="6" t="s">
        <v>46</v>
      </c>
      <c r="C27" s="6" t="s">
        <v>73</v>
      </c>
      <c r="D27" s="6" t="s">
        <v>48</v>
      </c>
      <c r="E27" s="6" t="s">
        <v>74</v>
      </c>
      <c r="F27" s="6" t="s">
        <v>75</v>
      </c>
      <c r="G27" s="8">
        <v>6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76</v>
      </c>
    </row>
    <row r="29" spans="1:16" ht="25.5">
      <c r="A29" s="6">
        <v>13</v>
      </c>
      <c r="B29" s="6" t="s">
        <v>46</v>
      </c>
      <c r="C29" s="6" t="s">
        <v>77</v>
      </c>
      <c r="D29" s="6" t="s">
        <v>48</v>
      </c>
      <c r="E29" s="6" t="s">
        <v>78</v>
      </c>
      <c r="F29" s="6" t="s">
        <v>50</v>
      </c>
      <c r="G29" s="8">
        <v>1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12.75">
      <c r="E30" s="12" t="s">
        <v>60</v>
      </c>
    </row>
    <row r="31" spans="1:16" ht="12.75">
      <c r="A31" s="6">
        <v>14</v>
      </c>
      <c r="B31" s="6" t="s">
        <v>46</v>
      </c>
      <c r="C31" s="6" t="s">
        <v>79</v>
      </c>
      <c r="D31" s="6" t="s">
        <v>48</v>
      </c>
      <c r="E31" s="6" t="s">
        <v>80</v>
      </c>
      <c r="F31" s="6" t="s">
        <v>50</v>
      </c>
      <c r="G31" s="8">
        <v>1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spans="1:16" ht="12.75" customHeight="1">
      <c r="A32" s="13"/>
      <c r="B32" s="13"/>
      <c r="C32" s="13" t="s">
        <v>45</v>
      </c>
      <c r="D32" s="13"/>
      <c r="E32" s="13" t="s">
        <v>44</v>
      </c>
      <c r="F32" s="13"/>
      <c r="G32" s="13"/>
      <c r="H32" s="13"/>
      <c r="I32" s="13">
        <f>SUM(I12:I31)</f>
        <v>0</v>
      </c>
      <c r="P32">
        <f>ROUND(SUM(P12:P31),2)</f>
        <v>0</v>
      </c>
    </row>
    <row r="34" spans="1:16" ht="12.75" customHeight="1">
      <c r="A34" s="13"/>
      <c r="B34" s="13"/>
      <c r="C34" s="13"/>
      <c r="D34" s="13"/>
      <c r="E34" s="13" t="s">
        <v>81</v>
      </c>
      <c r="F34" s="13"/>
      <c r="G34" s="13"/>
      <c r="H34" s="13"/>
      <c r="I34" s="13">
        <f>+I32</f>
        <v>0</v>
      </c>
      <c r="P34">
        <f>+P32</f>
        <v>0</v>
      </c>
    </row>
    <row r="36" spans="1:9" ht="12.75" customHeight="1">
      <c r="A36" s="7" t="s">
        <v>82</v>
      </c>
      <c r="B36" s="7"/>
      <c r="C36" s="7"/>
      <c r="D36" s="7"/>
      <c r="E36" s="7"/>
      <c r="F36" s="7"/>
      <c r="G36" s="7"/>
      <c r="H36" s="7"/>
      <c r="I36" s="7"/>
    </row>
    <row r="37" spans="1:9" ht="12.75" customHeight="1">
      <c r="A37" s="7"/>
      <c r="B37" s="7"/>
      <c r="C37" s="7"/>
      <c r="D37" s="7"/>
      <c r="E37" s="7" t="s">
        <v>83</v>
      </c>
      <c r="F37" s="7"/>
      <c r="G37" s="7"/>
      <c r="H37" s="7"/>
      <c r="I37" s="7"/>
    </row>
    <row r="38" spans="1:16" ht="12.75" customHeight="1">
      <c r="A38" s="13"/>
      <c r="B38" s="13"/>
      <c r="C38" s="13"/>
      <c r="D38" s="13"/>
      <c r="E38" s="13" t="s">
        <v>84</v>
      </c>
      <c r="F38" s="13"/>
      <c r="G38" s="13"/>
      <c r="H38" s="13"/>
      <c r="I38" s="13">
        <v>0</v>
      </c>
      <c r="P38">
        <v>0</v>
      </c>
    </row>
    <row r="39" spans="1:9" ht="12.75" customHeight="1">
      <c r="A39" s="13"/>
      <c r="B39" s="13"/>
      <c r="C39" s="13"/>
      <c r="D39" s="13"/>
      <c r="E39" s="13" t="s">
        <v>85</v>
      </c>
      <c r="F39" s="13"/>
      <c r="G39" s="13"/>
      <c r="H39" s="13"/>
      <c r="I39" s="13"/>
    </row>
    <row r="40" spans="1:16" ht="12.75" customHeight="1">
      <c r="A40" s="13"/>
      <c r="B40" s="13"/>
      <c r="C40" s="13"/>
      <c r="D40" s="13"/>
      <c r="E40" s="13" t="s">
        <v>86</v>
      </c>
      <c r="F40" s="13"/>
      <c r="G40" s="13"/>
      <c r="H40" s="13"/>
      <c r="I40" s="13">
        <v>0</v>
      </c>
      <c r="P40">
        <v>0</v>
      </c>
    </row>
    <row r="41" spans="1:16" ht="12.75" customHeight="1">
      <c r="A41" s="13"/>
      <c r="B41" s="13"/>
      <c r="C41" s="13"/>
      <c r="D41" s="13"/>
      <c r="E41" s="13" t="s">
        <v>87</v>
      </c>
      <c r="F41" s="13"/>
      <c r="G41" s="13"/>
      <c r="H41" s="13"/>
      <c r="I41" s="13">
        <f>I38+I40</f>
        <v>0</v>
      </c>
      <c r="P41">
        <f>P38+P40</f>
        <v>0</v>
      </c>
    </row>
    <row r="43" spans="1:16" ht="12.75" customHeight="1">
      <c r="A43" s="13"/>
      <c r="B43" s="13"/>
      <c r="C43" s="13"/>
      <c r="D43" s="13"/>
      <c r="E43" s="13" t="s">
        <v>87</v>
      </c>
      <c r="F43" s="13"/>
      <c r="G43" s="13"/>
      <c r="H43" s="13"/>
      <c r="I43" s="13">
        <f>I34+I41</f>
        <v>0</v>
      </c>
      <c r="P43">
        <f>P34+P41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88</v>
      </c>
      <c r="D5" s="5"/>
      <c r="E5" s="5" t="s">
        <v>89</v>
      </c>
    </row>
    <row r="6" spans="1:5" ht="12.75" customHeight="1">
      <c r="A6" t="s">
        <v>18</v>
      </c>
      <c r="C6" s="5" t="s">
        <v>90</v>
      </c>
      <c r="D6" s="5"/>
      <c r="E6" s="5" t="s">
        <v>89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91</v>
      </c>
      <c r="D12" s="6" t="s">
        <v>48</v>
      </c>
      <c r="E12" s="6" t="s">
        <v>92</v>
      </c>
      <c r="F12" s="6" t="s">
        <v>93</v>
      </c>
      <c r="G12" s="8">
        <v>147.646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51">
      <c r="E13" s="12" t="s">
        <v>94</v>
      </c>
    </row>
    <row r="14" spans="1:16" ht="12.75">
      <c r="A14" s="6">
        <v>2</v>
      </c>
      <c r="B14" s="6" t="s">
        <v>46</v>
      </c>
      <c r="C14" s="6" t="s">
        <v>95</v>
      </c>
      <c r="D14" s="6" t="s">
        <v>48</v>
      </c>
      <c r="E14" s="6" t="s">
        <v>96</v>
      </c>
      <c r="F14" s="6" t="s">
        <v>93</v>
      </c>
      <c r="G14" s="8">
        <v>19.941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38.25">
      <c r="E15" s="12" t="s">
        <v>97</v>
      </c>
    </row>
    <row r="16" spans="1:16" ht="12.75">
      <c r="A16" s="6">
        <v>3</v>
      </c>
      <c r="B16" s="6" t="s">
        <v>46</v>
      </c>
      <c r="C16" s="6" t="s">
        <v>98</v>
      </c>
      <c r="D16" s="6" t="s">
        <v>48</v>
      </c>
      <c r="E16" s="6" t="s">
        <v>99</v>
      </c>
      <c r="F16" s="6" t="s">
        <v>93</v>
      </c>
      <c r="G16" s="8">
        <v>102.87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12.75">
      <c r="E17" s="12" t="s">
        <v>100</v>
      </c>
    </row>
    <row r="18" spans="1:16" ht="12.75">
      <c r="A18" s="6">
        <v>4</v>
      </c>
      <c r="B18" s="6" t="s">
        <v>46</v>
      </c>
      <c r="C18" s="6" t="s">
        <v>101</v>
      </c>
      <c r="D18" s="6" t="s">
        <v>48</v>
      </c>
      <c r="E18" s="6" t="s">
        <v>102</v>
      </c>
      <c r="F18" s="6" t="s">
        <v>93</v>
      </c>
      <c r="G18" s="8">
        <v>3.38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103</v>
      </c>
    </row>
    <row r="20" spans="1:16" ht="12.75">
      <c r="A20" s="6">
        <v>5</v>
      </c>
      <c r="B20" s="6" t="s">
        <v>46</v>
      </c>
      <c r="C20" s="6" t="s">
        <v>104</v>
      </c>
      <c r="D20" s="6" t="s">
        <v>48</v>
      </c>
      <c r="E20" s="6" t="s">
        <v>105</v>
      </c>
      <c r="F20" s="6" t="s">
        <v>75</v>
      </c>
      <c r="G20" s="8">
        <v>1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spans="1:16" ht="25.5">
      <c r="A21" s="6">
        <v>6</v>
      </c>
      <c r="B21" s="6" t="s">
        <v>46</v>
      </c>
      <c r="C21" s="6" t="s">
        <v>106</v>
      </c>
      <c r="D21" s="6" t="s">
        <v>48</v>
      </c>
      <c r="E21" s="6" t="s">
        <v>107</v>
      </c>
      <c r="F21" s="6" t="s">
        <v>75</v>
      </c>
      <c r="G21" s="8">
        <v>1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spans="1:16" ht="12.75" customHeight="1">
      <c r="A22" s="13"/>
      <c r="B22" s="13"/>
      <c r="C22" s="13" t="s">
        <v>45</v>
      </c>
      <c r="D22" s="13"/>
      <c r="E22" s="13" t="s">
        <v>44</v>
      </c>
      <c r="F22" s="13"/>
      <c r="G22" s="13"/>
      <c r="H22" s="13"/>
      <c r="I22" s="13">
        <f>SUM(I12:I21)</f>
        <v>0</v>
      </c>
      <c r="P22">
        <f>ROUND(SUM(P12:P21),2)</f>
        <v>0</v>
      </c>
    </row>
    <row r="24" spans="1:9" ht="12.75" customHeight="1">
      <c r="A24" s="7"/>
      <c r="B24" s="7"/>
      <c r="C24" s="7" t="s">
        <v>25</v>
      </c>
      <c r="D24" s="7"/>
      <c r="E24" s="7" t="s">
        <v>108</v>
      </c>
      <c r="F24" s="7"/>
      <c r="G24" s="9"/>
      <c r="H24" s="7"/>
      <c r="I24" s="9"/>
    </row>
    <row r="25" spans="1:16" ht="25.5">
      <c r="A25" s="6">
        <v>7</v>
      </c>
      <c r="B25" s="6" t="s">
        <v>46</v>
      </c>
      <c r="C25" s="6" t="s">
        <v>109</v>
      </c>
      <c r="D25" s="6" t="s">
        <v>48</v>
      </c>
      <c r="E25" s="6" t="s">
        <v>110</v>
      </c>
      <c r="F25" s="6" t="s">
        <v>111</v>
      </c>
      <c r="G25" s="8">
        <v>48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12.75">
      <c r="E26" s="12" t="s">
        <v>112</v>
      </c>
    </row>
    <row r="27" spans="1:16" ht="38.25">
      <c r="A27" s="6">
        <v>8</v>
      </c>
      <c r="B27" s="6" t="s">
        <v>46</v>
      </c>
      <c r="C27" s="6" t="s">
        <v>113</v>
      </c>
      <c r="D27" s="6" t="s">
        <v>48</v>
      </c>
      <c r="E27" s="6" t="s">
        <v>114</v>
      </c>
      <c r="F27" s="6" t="s">
        <v>115</v>
      </c>
      <c r="G27" s="8">
        <v>7.192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25.5">
      <c r="E28" s="12" t="s">
        <v>116</v>
      </c>
    </row>
    <row r="29" spans="1:16" ht="25.5">
      <c r="A29" s="6">
        <v>9</v>
      </c>
      <c r="B29" s="6" t="s">
        <v>46</v>
      </c>
      <c r="C29" s="6" t="s">
        <v>117</v>
      </c>
      <c r="D29" s="6" t="s">
        <v>48</v>
      </c>
      <c r="E29" s="6" t="s">
        <v>118</v>
      </c>
      <c r="F29" s="6" t="s">
        <v>115</v>
      </c>
      <c r="G29" s="8">
        <v>5.67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25.5">
      <c r="E30" s="12" t="s">
        <v>119</v>
      </c>
    </row>
    <row r="31" spans="1:16" ht="38.25">
      <c r="A31" s="6">
        <v>10</v>
      </c>
      <c r="B31" s="6" t="s">
        <v>46</v>
      </c>
      <c r="C31" s="6" t="s">
        <v>120</v>
      </c>
      <c r="D31" s="6" t="s">
        <v>48</v>
      </c>
      <c r="E31" s="6" t="s">
        <v>121</v>
      </c>
      <c r="F31" s="6" t="s">
        <v>115</v>
      </c>
      <c r="G31" s="8">
        <v>18.36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63.75">
      <c r="E32" s="12" t="s">
        <v>122</v>
      </c>
    </row>
    <row r="33" spans="1:16" ht="38.25">
      <c r="A33" s="6">
        <v>11</v>
      </c>
      <c r="B33" s="6" t="s">
        <v>46</v>
      </c>
      <c r="C33" s="6" t="s">
        <v>123</v>
      </c>
      <c r="D33" s="6" t="s">
        <v>48</v>
      </c>
      <c r="E33" s="6" t="s">
        <v>124</v>
      </c>
      <c r="F33" s="6" t="s">
        <v>125</v>
      </c>
      <c r="G33" s="8">
        <v>660.96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126</v>
      </c>
    </row>
    <row r="35" spans="1:16" ht="12.75">
      <c r="A35" s="6">
        <v>12</v>
      </c>
      <c r="B35" s="6" t="s">
        <v>46</v>
      </c>
      <c r="C35" s="6" t="s">
        <v>127</v>
      </c>
      <c r="D35" s="6" t="s">
        <v>48</v>
      </c>
      <c r="E35" s="6" t="s">
        <v>128</v>
      </c>
      <c r="F35" s="6" t="s">
        <v>129</v>
      </c>
      <c r="G35" s="8">
        <v>10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12.75">
      <c r="E36" s="12" t="s">
        <v>130</v>
      </c>
    </row>
    <row r="37" spans="1:16" ht="12.75">
      <c r="A37" s="6">
        <v>13</v>
      </c>
      <c r="B37" s="6" t="s">
        <v>46</v>
      </c>
      <c r="C37" s="6" t="s">
        <v>131</v>
      </c>
      <c r="D37" s="6" t="s">
        <v>48</v>
      </c>
      <c r="E37" s="6" t="s">
        <v>132</v>
      </c>
      <c r="F37" s="6" t="s">
        <v>115</v>
      </c>
      <c r="G37" s="8">
        <v>52.5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ht="12.75">
      <c r="E38" s="12" t="s">
        <v>133</v>
      </c>
    </row>
    <row r="39" spans="1:16" ht="25.5">
      <c r="A39" s="6">
        <v>14</v>
      </c>
      <c r="B39" s="6" t="s">
        <v>46</v>
      </c>
      <c r="C39" s="6" t="s">
        <v>134</v>
      </c>
      <c r="D39" s="6" t="s">
        <v>48</v>
      </c>
      <c r="E39" s="6" t="s">
        <v>135</v>
      </c>
      <c r="F39" s="6" t="s">
        <v>115</v>
      </c>
      <c r="G39" s="8">
        <v>52.5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25.5">
      <c r="E40" s="12" t="s">
        <v>136</v>
      </c>
    </row>
    <row r="41" spans="1:16" ht="25.5">
      <c r="A41" s="6">
        <v>15</v>
      </c>
      <c r="B41" s="6" t="s">
        <v>46</v>
      </c>
      <c r="C41" s="6" t="s">
        <v>137</v>
      </c>
      <c r="D41" s="6" t="s">
        <v>48</v>
      </c>
      <c r="E41" s="6" t="s">
        <v>138</v>
      </c>
      <c r="F41" s="6" t="s">
        <v>115</v>
      </c>
      <c r="G41" s="8">
        <v>57.75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38.25">
      <c r="E42" s="12" t="s">
        <v>139</v>
      </c>
    </row>
    <row r="43" spans="1:16" ht="12.75">
      <c r="A43" s="6">
        <v>16</v>
      </c>
      <c r="B43" s="6" t="s">
        <v>46</v>
      </c>
      <c r="C43" s="6" t="s">
        <v>140</v>
      </c>
      <c r="D43" s="6" t="s">
        <v>48</v>
      </c>
      <c r="E43" s="6" t="s">
        <v>141</v>
      </c>
      <c r="F43" s="6" t="s">
        <v>115</v>
      </c>
      <c r="G43" s="8">
        <v>52.5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12.75">
      <c r="E44" s="12" t="s">
        <v>142</v>
      </c>
    </row>
    <row r="45" spans="1:16" ht="25.5">
      <c r="A45" s="6">
        <v>17</v>
      </c>
      <c r="B45" s="6" t="s">
        <v>46</v>
      </c>
      <c r="C45" s="6" t="s">
        <v>143</v>
      </c>
      <c r="D45" s="6" t="s">
        <v>48</v>
      </c>
      <c r="E45" s="6" t="s">
        <v>144</v>
      </c>
      <c r="F45" s="6" t="s">
        <v>115</v>
      </c>
      <c r="G45" s="8">
        <v>110.25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38.25">
      <c r="E46" s="12" t="s">
        <v>145</v>
      </c>
    </row>
    <row r="47" spans="1:16" ht="25.5">
      <c r="A47" s="6">
        <v>18</v>
      </c>
      <c r="B47" s="6" t="s">
        <v>46</v>
      </c>
      <c r="C47" s="6" t="s">
        <v>146</v>
      </c>
      <c r="D47" s="6" t="s">
        <v>48</v>
      </c>
      <c r="E47" s="6" t="s">
        <v>147</v>
      </c>
      <c r="F47" s="6" t="s">
        <v>111</v>
      </c>
      <c r="G47" s="8">
        <v>24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12.75">
      <c r="E48" s="12" t="s">
        <v>148</v>
      </c>
    </row>
    <row r="49" spans="1:16" ht="12.75">
      <c r="A49" s="6">
        <v>19</v>
      </c>
      <c r="B49" s="6" t="s">
        <v>46</v>
      </c>
      <c r="C49" s="6" t="s">
        <v>149</v>
      </c>
      <c r="D49" s="6" t="s">
        <v>48</v>
      </c>
      <c r="E49" s="6" t="s">
        <v>150</v>
      </c>
      <c r="F49" s="6" t="s">
        <v>111</v>
      </c>
      <c r="G49" s="8">
        <v>48</v>
      </c>
      <c r="H49" s="11"/>
      <c r="I49" s="10">
        <f>ROUND((H49*G49),2)</f>
        <v>0</v>
      </c>
      <c r="O49">
        <f>rekapitulace!H8</f>
        <v>21</v>
      </c>
      <c r="P49">
        <f>O49/100*I49</f>
        <v>0</v>
      </c>
    </row>
    <row r="50" ht="12.75">
      <c r="E50" s="12" t="s">
        <v>112</v>
      </c>
    </row>
    <row r="51" spans="1:16" ht="12.75">
      <c r="A51" s="6">
        <v>20</v>
      </c>
      <c r="B51" s="6" t="s">
        <v>46</v>
      </c>
      <c r="C51" s="6" t="s">
        <v>151</v>
      </c>
      <c r="D51" s="6" t="s">
        <v>48</v>
      </c>
      <c r="E51" s="6" t="s">
        <v>152</v>
      </c>
      <c r="F51" s="6" t="s">
        <v>115</v>
      </c>
      <c r="G51" s="8">
        <v>7.2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153</v>
      </c>
    </row>
    <row r="53" spans="1:16" ht="12.75">
      <c r="A53" s="6">
        <v>21</v>
      </c>
      <c r="B53" s="6" t="s">
        <v>46</v>
      </c>
      <c r="C53" s="6" t="s">
        <v>154</v>
      </c>
      <c r="D53" s="6" t="s">
        <v>48</v>
      </c>
      <c r="E53" s="6" t="s">
        <v>155</v>
      </c>
      <c r="F53" s="6" t="s">
        <v>111</v>
      </c>
      <c r="G53" s="8">
        <v>48</v>
      </c>
      <c r="H53" s="11"/>
      <c r="I53" s="10">
        <f>ROUND((H53*G53),2)</f>
        <v>0</v>
      </c>
      <c r="O53">
        <f>rekapitulace!H8</f>
        <v>21</v>
      </c>
      <c r="P53">
        <f>O53/100*I53</f>
        <v>0</v>
      </c>
    </row>
    <row r="54" spans="1:16" ht="12.75" customHeight="1">
      <c r="A54" s="13"/>
      <c r="B54" s="13"/>
      <c r="C54" s="13" t="s">
        <v>25</v>
      </c>
      <c r="D54" s="13"/>
      <c r="E54" s="13" t="s">
        <v>108</v>
      </c>
      <c r="F54" s="13"/>
      <c r="G54" s="13"/>
      <c r="H54" s="13"/>
      <c r="I54" s="13">
        <f>SUM(I25:I53)</f>
        <v>0</v>
      </c>
      <c r="P54">
        <f>ROUND(SUM(P25:P53),2)</f>
        <v>0</v>
      </c>
    </row>
    <row r="56" spans="1:9" ht="12.75" customHeight="1">
      <c r="A56" s="7"/>
      <c r="B56" s="7"/>
      <c r="C56" s="7" t="s">
        <v>36</v>
      </c>
      <c r="D56" s="7"/>
      <c r="E56" s="7" t="s">
        <v>156</v>
      </c>
      <c r="F56" s="7"/>
      <c r="G56" s="9"/>
      <c r="H56" s="7"/>
      <c r="I56" s="9"/>
    </row>
    <row r="57" spans="1:16" ht="25.5">
      <c r="A57" s="6">
        <v>22</v>
      </c>
      <c r="B57" s="6" t="s">
        <v>46</v>
      </c>
      <c r="C57" s="6" t="s">
        <v>157</v>
      </c>
      <c r="D57" s="6" t="s">
        <v>48</v>
      </c>
      <c r="E57" s="6" t="s">
        <v>158</v>
      </c>
      <c r="F57" s="6" t="s">
        <v>129</v>
      </c>
      <c r="G57" s="8">
        <v>28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2.75">
      <c r="E58" s="12" t="s">
        <v>159</v>
      </c>
    </row>
    <row r="59" spans="1:16" ht="12.75">
      <c r="A59" s="6">
        <v>23</v>
      </c>
      <c r="B59" s="6" t="s">
        <v>46</v>
      </c>
      <c r="C59" s="6" t="s">
        <v>160</v>
      </c>
      <c r="D59" s="6" t="s">
        <v>48</v>
      </c>
      <c r="E59" s="6" t="s">
        <v>161</v>
      </c>
      <c r="F59" s="6" t="s">
        <v>115</v>
      </c>
      <c r="G59" s="8">
        <v>0.44</v>
      </c>
      <c r="H59" s="11"/>
      <c r="I59" s="10">
        <f>ROUND((H59*G59),2)</f>
        <v>0</v>
      </c>
      <c r="O59">
        <f>rekapitulace!H8</f>
        <v>21</v>
      </c>
      <c r="P59">
        <f>O59/100*I59</f>
        <v>0</v>
      </c>
    </row>
    <row r="60" ht="63.75">
      <c r="E60" s="12" t="s">
        <v>162</v>
      </c>
    </row>
    <row r="61" spans="1:16" ht="25.5">
      <c r="A61" s="6">
        <v>24</v>
      </c>
      <c r="B61" s="6" t="s">
        <v>46</v>
      </c>
      <c r="C61" s="6" t="s">
        <v>163</v>
      </c>
      <c r="D61" s="6" t="s">
        <v>48</v>
      </c>
      <c r="E61" s="6" t="s">
        <v>164</v>
      </c>
      <c r="F61" s="6" t="s">
        <v>75</v>
      </c>
      <c r="G61" s="8">
        <v>252.2</v>
      </c>
      <c r="H61" s="11"/>
      <c r="I61" s="10">
        <f>ROUND((H61*G61),2)</f>
        <v>0</v>
      </c>
      <c r="O61">
        <f>rekapitulace!H8</f>
        <v>21</v>
      </c>
      <c r="P61">
        <f>O61/100*I61</f>
        <v>0</v>
      </c>
    </row>
    <row r="62" ht="25.5">
      <c r="E62" s="12" t="s">
        <v>165</v>
      </c>
    </row>
    <row r="63" spans="1:16" ht="25.5">
      <c r="A63" s="6">
        <v>25</v>
      </c>
      <c r="B63" s="6" t="s">
        <v>46</v>
      </c>
      <c r="C63" s="6" t="s">
        <v>166</v>
      </c>
      <c r="D63" s="6" t="s">
        <v>48</v>
      </c>
      <c r="E63" s="6" t="s">
        <v>167</v>
      </c>
      <c r="F63" s="6" t="s">
        <v>75</v>
      </c>
      <c r="G63" s="8">
        <v>80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25.5">
      <c r="E64" s="12" t="s">
        <v>168</v>
      </c>
    </row>
    <row r="65" spans="1:16" ht="12.75" customHeight="1">
      <c r="A65" s="13"/>
      <c r="B65" s="13"/>
      <c r="C65" s="13" t="s">
        <v>36</v>
      </c>
      <c r="D65" s="13"/>
      <c r="E65" s="13" t="s">
        <v>156</v>
      </c>
      <c r="F65" s="13"/>
      <c r="G65" s="13"/>
      <c r="H65" s="13"/>
      <c r="I65" s="13">
        <f>SUM(I57:I64)</f>
        <v>0</v>
      </c>
      <c r="P65">
        <f>ROUND(SUM(P57:P64),2)</f>
        <v>0</v>
      </c>
    </row>
    <row r="67" spans="1:9" ht="12.75" customHeight="1">
      <c r="A67" s="7"/>
      <c r="B67" s="7"/>
      <c r="C67" s="7" t="s">
        <v>37</v>
      </c>
      <c r="D67" s="7"/>
      <c r="E67" s="7" t="s">
        <v>169</v>
      </c>
      <c r="F67" s="7"/>
      <c r="G67" s="9"/>
      <c r="H67" s="7"/>
      <c r="I67" s="9"/>
    </row>
    <row r="68" spans="1:16" ht="12.75">
      <c r="A68" s="6">
        <v>26</v>
      </c>
      <c r="B68" s="6" t="s">
        <v>46</v>
      </c>
      <c r="C68" s="6" t="s">
        <v>170</v>
      </c>
      <c r="D68" s="6" t="s">
        <v>48</v>
      </c>
      <c r="E68" s="6" t="s">
        <v>171</v>
      </c>
      <c r="F68" s="6" t="s">
        <v>172</v>
      </c>
      <c r="G68" s="8">
        <v>360</v>
      </c>
      <c r="H68" s="11"/>
      <c r="I68" s="10">
        <f>ROUND((H68*G68),2)</f>
        <v>0</v>
      </c>
      <c r="O68">
        <f>rekapitulace!H8</f>
        <v>21</v>
      </c>
      <c r="P68">
        <f>O68/100*I68</f>
        <v>0</v>
      </c>
    </row>
    <row r="69" ht="25.5">
      <c r="E69" s="12" t="s">
        <v>173</v>
      </c>
    </row>
    <row r="70" spans="1:16" ht="38.25">
      <c r="A70" s="6">
        <v>27</v>
      </c>
      <c r="B70" s="6" t="s">
        <v>46</v>
      </c>
      <c r="C70" s="6" t="s">
        <v>174</v>
      </c>
      <c r="D70" s="6" t="s">
        <v>48</v>
      </c>
      <c r="E70" s="6" t="s">
        <v>175</v>
      </c>
      <c r="F70" s="6" t="s">
        <v>115</v>
      </c>
      <c r="G70" s="8">
        <v>8.093</v>
      </c>
      <c r="H70" s="11"/>
      <c r="I70" s="10">
        <f>ROUND((H70*G70),2)</f>
        <v>0</v>
      </c>
      <c r="O70">
        <f>rekapitulace!H8</f>
        <v>21</v>
      </c>
      <c r="P70">
        <f>O70/100*I70</f>
        <v>0</v>
      </c>
    </row>
    <row r="71" ht="12.75">
      <c r="E71" s="12" t="s">
        <v>176</v>
      </c>
    </row>
    <row r="72" spans="1:16" ht="12.75">
      <c r="A72" s="6">
        <v>28</v>
      </c>
      <c r="B72" s="6" t="s">
        <v>46</v>
      </c>
      <c r="C72" s="6" t="s">
        <v>177</v>
      </c>
      <c r="D72" s="6" t="s">
        <v>48</v>
      </c>
      <c r="E72" s="6" t="s">
        <v>178</v>
      </c>
      <c r="F72" s="6" t="s">
        <v>93</v>
      </c>
      <c r="G72" s="8">
        <v>1.214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25.5">
      <c r="E73" s="12" t="s">
        <v>179</v>
      </c>
    </row>
    <row r="74" spans="1:16" ht="38.25">
      <c r="A74" s="6">
        <v>29</v>
      </c>
      <c r="B74" s="6" t="s">
        <v>46</v>
      </c>
      <c r="C74" s="6" t="s">
        <v>180</v>
      </c>
      <c r="D74" s="6" t="s">
        <v>48</v>
      </c>
      <c r="E74" s="6" t="s">
        <v>181</v>
      </c>
      <c r="F74" s="6" t="s">
        <v>115</v>
      </c>
      <c r="G74" s="8">
        <v>15.441</v>
      </c>
      <c r="H74" s="11"/>
      <c r="I74" s="10">
        <f>ROUND((H74*G74),2)</f>
        <v>0</v>
      </c>
      <c r="O74">
        <f>rekapitulace!H8</f>
        <v>21</v>
      </c>
      <c r="P74">
        <f>O74/100*I74</f>
        <v>0</v>
      </c>
    </row>
    <row r="75" ht="76.5">
      <c r="E75" s="12" t="s">
        <v>182</v>
      </c>
    </row>
    <row r="76" spans="1:16" ht="12.75">
      <c r="A76" s="6">
        <v>30</v>
      </c>
      <c r="B76" s="6" t="s">
        <v>46</v>
      </c>
      <c r="C76" s="6" t="s">
        <v>183</v>
      </c>
      <c r="D76" s="6" t="s">
        <v>48</v>
      </c>
      <c r="E76" s="6" t="s">
        <v>184</v>
      </c>
      <c r="F76" s="6" t="s">
        <v>93</v>
      </c>
      <c r="G76" s="8">
        <v>2.945</v>
      </c>
      <c r="H76" s="11"/>
      <c r="I76" s="10">
        <f>ROUND((H76*G76),2)</f>
        <v>0</v>
      </c>
      <c r="O76">
        <f>rekapitulace!H8</f>
        <v>21</v>
      </c>
      <c r="P76">
        <f>O76/100*I76</f>
        <v>0</v>
      </c>
    </row>
    <row r="77" ht="25.5">
      <c r="E77" s="12" t="s">
        <v>185</v>
      </c>
    </row>
    <row r="78" spans="1:16" ht="25.5">
      <c r="A78" s="6">
        <v>31</v>
      </c>
      <c r="B78" s="6" t="s">
        <v>46</v>
      </c>
      <c r="C78" s="6" t="s">
        <v>186</v>
      </c>
      <c r="D78" s="6" t="s">
        <v>48</v>
      </c>
      <c r="E78" s="6" t="s">
        <v>187</v>
      </c>
      <c r="F78" s="6" t="s">
        <v>93</v>
      </c>
      <c r="G78" s="8">
        <v>0.261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25.5">
      <c r="E79" s="12" t="s">
        <v>188</v>
      </c>
    </row>
    <row r="80" spans="1:16" ht="12.75" customHeight="1">
      <c r="A80" s="13"/>
      <c r="B80" s="13"/>
      <c r="C80" s="13" t="s">
        <v>37</v>
      </c>
      <c r="D80" s="13"/>
      <c r="E80" s="13" t="s">
        <v>169</v>
      </c>
      <c r="F80" s="13"/>
      <c r="G80" s="13"/>
      <c r="H80" s="13"/>
      <c r="I80" s="13">
        <f>SUM(I68:I79)</f>
        <v>0</v>
      </c>
      <c r="P80">
        <f>ROUND(SUM(P68:P79),2)</f>
        <v>0</v>
      </c>
    </row>
    <row r="82" spans="1:9" ht="12.75" customHeight="1">
      <c r="A82" s="7"/>
      <c r="B82" s="7"/>
      <c r="C82" s="7" t="s">
        <v>38</v>
      </c>
      <c r="D82" s="7"/>
      <c r="E82" s="7" t="s">
        <v>189</v>
      </c>
      <c r="F82" s="7"/>
      <c r="G82" s="9"/>
      <c r="H82" s="7"/>
      <c r="I82" s="9"/>
    </row>
    <row r="83" spans="1:16" ht="25.5">
      <c r="A83" s="6">
        <v>32</v>
      </c>
      <c r="B83" s="6" t="s">
        <v>46</v>
      </c>
      <c r="C83" s="6" t="s">
        <v>190</v>
      </c>
      <c r="D83" s="6" t="s">
        <v>48</v>
      </c>
      <c r="E83" s="6" t="s">
        <v>191</v>
      </c>
      <c r="F83" s="6" t="s">
        <v>115</v>
      </c>
      <c r="G83" s="8">
        <v>27.816</v>
      </c>
      <c r="H83" s="11"/>
      <c r="I83" s="10">
        <f>ROUND((H83*G83),2)</f>
        <v>0</v>
      </c>
      <c r="O83">
        <f>rekapitulace!H8</f>
        <v>21</v>
      </c>
      <c r="P83">
        <f>O83/100*I83</f>
        <v>0</v>
      </c>
    </row>
    <row r="84" ht="12.75">
      <c r="E84" s="12" t="s">
        <v>192</v>
      </c>
    </row>
    <row r="85" spans="1:16" ht="25.5">
      <c r="A85" s="6">
        <v>33</v>
      </c>
      <c r="B85" s="6" t="s">
        <v>46</v>
      </c>
      <c r="C85" s="6" t="s">
        <v>193</v>
      </c>
      <c r="D85" s="6" t="s">
        <v>48</v>
      </c>
      <c r="E85" s="6" t="s">
        <v>194</v>
      </c>
      <c r="F85" s="6" t="s">
        <v>93</v>
      </c>
      <c r="G85" s="8">
        <v>5.563</v>
      </c>
      <c r="H85" s="11"/>
      <c r="I85" s="10">
        <f>ROUND((H85*G85),2)</f>
        <v>0</v>
      </c>
      <c r="O85">
        <f>rekapitulace!H8</f>
        <v>21</v>
      </c>
      <c r="P85">
        <f>O85/100*I85</f>
        <v>0</v>
      </c>
    </row>
    <row r="86" ht="25.5">
      <c r="E86" s="12" t="s">
        <v>195</v>
      </c>
    </row>
    <row r="87" spans="1:16" ht="38.25">
      <c r="A87" s="6">
        <v>34</v>
      </c>
      <c r="B87" s="6" t="s">
        <v>46</v>
      </c>
      <c r="C87" s="6" t="s">
        <v>196</v>
      </c>
      <c r="D87" s="6" t="s">
        <v>48</v>
      </c>
      <c r="E87" s="6" t="s">
        <v>197</v>
      </c>
      <c r="F87" s="6" t="s">
        <v>93</v>
      </c>
      <c r="G87" s="8">
        <v>15.867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127.5">
      <c r="E88" s="12" t="s">
        <v>198</v>
      </c>
    </row>
    <row r="89" spans="1:16" ht="63.75">
      <c r="A89" s="6">
        <v>35</v>
      </c>
      <c r="B89" s="6" t="s">
        <v>46</v>
      </c>
      <c r="C89" s="6" t="s">
        <v>199</v>
      </c>
      <c r="D89" s="6" t="s">
        <v>48</v>
      </c>
      <c r="E89" s="6" t="s">
        <v>200</v>
      </c>
      <c r="F89" s="6" t="s">
        <v>75</v>
      </c>
      <c r="G89" s="8">
        <v>1</v>
      </c>
      <c r="H89" s="11"/>
      <c r="I89" s="10">
        <f>ROUND((H89*G89),2)</f>
        <v>0</v>
      </c>
      <c r="O89">
        <f>rekapitulace!H8</f>
        <v>21</v>
      </c>
      <c r="P89">
        <f>O89/100*I89</f>
        <v>0</v>
      </c>
    </row>
    <row r="90" ht="12.75">
      <c r="E90" s="12" t="s">
        <v>201</v>
      </c>
    </row>
    <row r="91" spans="1:16" ht="38.25">
      <c r="A91" s="6">
        <v>36</v>
      </c>
      <c r="B91" s="6" t="s">
        <v>46</v>
      </c>
      <c r="C91" s="6" t="s">
        <v>202</v>
      </c>
      <c r="D91" s="6" t="s">
        <v>48</v>
      </c>
      <c r="E91" s="6" t="s">
        <v>203</v>
      </c>
      <c r="F91" s="6" t="s">
        <v>75</v>
      </c>
      <c r="G91" s="8">
        <v>4</v>
      </c>
      <c r="H91" s="11"/>
      <c r="I91" s="10">
        <f>ROUND((H91*G91),2)</f>
        <v>0</v>
      </c>
      <c r="O91">
        <f>rekapitulace!H8</f>
        <v>21</v>
      </c>
      <c r="P91">
        <f>O91/100*I91</f>
        <v>0</v>
      </c>
    </row>
    <row r="92" ht="12.75">
      <c r="E92" s="12" t="s">
        <v>204</v>
      </c>
    </row>
    <row r="93" spans="1:16" ht="25.5">
      <c r="A93" s="6">
        <v>37</v>
      </c>
      <c r="B93" s="6" t="s">
        <v>46</v>
      </c>
      <c r="C93" s="6" t="s">
        <v>205</v>
      </c>
      <c r="D93" s="6" t="s">
        <v>48</v>
      </c>
      <c r="E93" s="6" t="s">
        <v>206</v>
      </c>
      <c r="F93" s="6" t="s">
        <v>115</v>
      </c>
      <c r="G93" s="8">
        <v>2.4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25.5">
      <c r="E94" s="12" t="s">
        <v>207</v>
      </c>
    </row>
    <row r="95" spans="1:16" ht="25.5">
      <c r="A95" s="6">
        <v>38</v>
      </c>
      <c r="B95" s="6" t="s">
        <v>46</v>
      </c>
      <c r="C95" s="6" t="s">
        <v>208</v>
      </c>
      <c r="D95" s="6" t="s">
        <v>48</v>
      </c>
      <c r="E95" s="6" t="s">
        <v>209</v>
      </c>
      <c r="F95" s="6" t="s">
        <v>115</v>
      </c>
      <c r="G95" s="8">
        <v>2.2</v>
      </c>
      <c r="H95" s="11"/>
      <c r="I95" s="10">
        <f>ROUND((H95*G95),2)</f>
        <v>0</v>
      </c>
      <c r="O95">
        <f>rekapitulace!H8</f>
        <v>21</v>
      </c>
      <c r="P95">
        <f>O95/100*I95</f>
        <v>0</v>
      </c>
    </row>
    <row r="96" ht="25.5">
      <c r="E96" s="12" t="s">
        <v>210</v>
      </c>
    </row>
    <row r="97" spans="1:16" ht="12.75">
      <c r="A97" s="6">
        <v>39</v>
      </c>
      <c r="B97" s="6" t="s">
        <v>46</v>
      </c>
      <c r="C97" s="6" t="s">
        <v>211</v>
      </c>
      <c r="D97" s="6" t="s">
        <v>48</v>
      </c>
      <c r="E97" s="6" t="s">
        <v>212</v>
      </c>
      <c r="F97" s="6" t="s">
        <v>115</v>
      </c>
      <c r="G97" s="8">
        <v>45.54</v>
      </c>
      <c r="H97" s="11"/>
      <c r="I97" s="10">
        <f>ROUND((H97*G97),2)</f>
        <v>0</v>
      </c>
      <c r="O97">
        <f>rekapitulace!H8</f>
        <v>21</v>
      </c>
      <c r="P97">
        <f>O97/100*I97</f>
        <v>0</v>
      </c>
    </row>
    <row r="98" ht="12.75">
      <c r="E98" s="12" t="s">
        <v>213</v>
      </c>
    </row>
    <row r="99" spans="1:16" ht="25.5">
      <c r="A99" s="6">
        <v>40</v>
      </c>
      <c r="B99" s="6" t="s">
        <v>46</v>
      </c>
      <c r="C99" s="6" t="s">
        <v>214</v>
      </c>
      <c r="D99" s="6" t="s">
        <v>48</v>
      </c>
      <c r="E99" s="6" t="s">
        <v>215</v>
      </c>
      <c r="F99" s="6" t="s">
        <v>115</v>
      </c>
      <c r="G99" s="8">
        <v>43.2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25.5">
      <c r="E100" s="12" t="s">
        <v>216</v>
      </c>
    </row>
    <row r="101" spans="1:16" ht="12.75">
      <c r="A101" s="6">
        <v>41</v>
      </c>
      <c r="B101" s="6" t="s">
        <v>46</v>
      </c>
      <c r="C101" s="6" t="s">
        <v>217</v>
      </c>
      <c r="D101" s="6" t="s">
        <v>48</v>
      </c>
      <c r="E101" s="6" t="s">
        <v>218</v>
      </c>
      <c r="F101" s="6" t="s">
        <v>115</v>
      </c>
      <c r="G101" s="8">
        <v>4</v>
      </c>
      <c r="H101" s="11"/>
      <c r="I101" s="10">
        <f>ROUND((H101*G101),2)</f>
        <v>0</v>
      </c>
      <c r="O101">
        <f>rekapitulace!H8</f>
        <v>21</v>
      </c>
      <c r="P101">
        <f>O101/100*I101</f>
        <v>0</v>
      </c>
    </row>
    <row r="102" ht="25.5">
      <c r="E102" s="12" t="s">
        <v>219</v>
      </c>
    </row>
    <row r="103" spans="1:16" ht="12.75">
      <c r="A103" s="6">
        <v>42</v>
      </c>
      <c r="B103" s="6" t="s">
        <v>46</v>
      </c>
      <c r="C103" s="6" t="s">
        <v>220</v>
      </c>
      <c r="D103" s="6" t="s">
        <v>48</v>
      </c>
      <c r="E103" s="6" t="s">
        <v>221</v>
      </c>
      <c r="F103" s="6" t="s">
        <v>115</v>
      </c>
      <c r="G103" s="8">
        <v>19.2</v>
      </c>
      <c r="H103" s="11"/>
      <c r="I103" s="10">
        <f>ROUND((H103*G103),2)</f>
        <v>0</v>
      </c>
      <c r="O103">
        <f>rekapitulace!H8</f>
        <v>21</v>
      </c>
      <c r="P103">
        <f>O103/100*I103</f>
        <v>0</v>
      </c>
    </row>
    <row r="104" ht="25.5">
      <c r="E104" s="12" t="s">
        <v>222</v>
      </c>
    </row>
    <row r="105" spans="1:16" ht="12.75" customHeight="1">
      <c r="A105" s="13"/>
      <c r="B105" s="13"/>
      <c r="C105" s="13" t="s">
        <v>38</v>
      </c>
      <c r="D105" s="13"/>
      <c r="E105" s="13" t="s">
        <v>189</v>
      </c>
      <c r="F105" s="13"/>
      <c r="G105" s="13"/>
      <c r="H105" s="13"/>
      <c r="I105" s="13">
        <f>SUM(I83:I104)</f>
        <v>0</v>
      </c>
      <c r="P105">
        <f>ROUND(SUM(P83:P104),2)</f>
        <v>0</v>
      </c>
    </row>
    <row r="107" spans="1:9" ht="12.75" customHeight="1">
      <c r="A107" s="7"/>
      <c r="B107" s="7"/>
      <c r="C107" s="7" t="s">
        <v>39</v>
      </c>
      <c r="D107" s="7"/>
      <c r="E107" s="7" t="s">
        <v>223</v>
      </c>
      <c r="F107" s="7"/>
      <c r="G107" s="9"/>
      <c r="H107" s="7"/>
      <c r="I107" s="9"/>
    </row>
    <row r="108" spans="1:16" ht="25.5">
      <c r="A108" s="6">
        <v>43</v>
      </c>
      <c r="B108" s="6" t="s">
        <v>46</v>
      </c>
      <c r="C108" s="6" t="s">
        <v>224</v>
      </c>
      <c r="D108" s="6" t="s">
        <v>48</v>
      </c>
      <c r="E108" s="6" t="s">
        <v>225</v>
      </c>
      <c r="F108" s="6" t="s">
        <v>111</v>
      </c>
      <c r="G108" s="8">
        <v>48.96</v>
      </c>
      <c r="H108" s="11"/>
      <c r="I108" s="10">
        <f>ROUND((H108*G108),2)</f>
        <v>0</v>
      </c>
      <c r="O108">
        <f>rekapitulace!H8</f>
        <v>21</v>
      </c>
      <c r="P108">
        <f>O108/100*I108</f>
        <v>0</v>
      </c>
    </row>
    <row r="109" ht="25.5">
      <c r="E109" s="12" t="s">
        <v>226</v>
      </c>
    </row>
    <row r="110" spans="1:16" ht="25.5">
      <c r="A110" s="6">
        <v>44</v>
      </c>
      <c r="B110" s="6" t="s">
        <v>46</v>
      </c>
      <c r="C110" s="6" t="s">
        <v>227</v>
      </c>
      <c r="D110" s="6" t="s">
        <v>48</v>
      </c>
      <c r="E110" s="6" t="s">
        <v>228</v>
      </c>
      <c r="F110" s="6" t="s">
        <v>111</v>
      </c>
      <c r="G110" s="8">
        <v>259.033</v>
      </c>
      <c r="H110" s="11"/>
      <c r="I110" s="10">
        <f>ROUND((H110*G110),2)</f>
        <v>0</v>
      </c>
      <c r="O110">
        <f>rekapitulace!H8</f>
        <v>21</v>
      </c>
      <c r="P110">
        <f>O110/100*I110</f>
        <v>0</v>
      </c>
    </row>
    <row r="111" ht="63.75">
      <c r="E111" s="12" t="s">
        <v>229</v>
      </c>
    </row>
    <row r="112" spans="1:16" ht="25.5">
      <c r="A112" s="6">
        <v>45</v>
      </c>
      <c r="B112" s="6" t="s">
        <v>46</v>
      </c>
      <c r="C112" s="6" t="s">
        <v>230</v>
      </c>
      <c r="D112" s="6" t="s">
        <v>48</v>
      </c>
      <c r="E112" s="6" t="s">
        <v>231</v>
      </c>
      <c r="F112" s="6" t="s">
        <v>111</v>
      </c>
      <c r="G112" s="8">
        <v>202.193</v>
      </c>
      <c r="H112" s="11"/>
      <c r="I112" s="10">
        <f>ROUND((H112*G112),2)</f>
        <v>0</v>
      </c>
      <c r="O112">
        <f>rekapitulace!H8</f>
        <v>21</v>
      </c>
      <c r="P112">
        <f>O112/100*I112</f>
        <v>0</v>
      </c>
    </row>
    <row r="113" ht="63.75">
      <c r="E113" s="12" t="s">
        <v>232</v>
      </c>
    </row>
    <row r="114" spans="1:16" ht="25.5">
      <c r="A114" s="6">
        <v>46</v>
      </c>
      <c r="B114" s="6" t="s">
        <v>46</v>
      </c>
      <c r="C114" s="6" t="s">
        <v>233</v>
      </c>
      <c r="D114" s="6" t="s">
        <v>48</v>
      </c>
      <c r="E114" s="6" t="s">
        <v>234</v>
      </c>
      <c r="F114" s="6" t="s">
        <v>111</v>
      </c>
      <c r="G114" s="8">
        <v>56.84</v>
      </c>
      <c r="H114" s="11"/>
      <c r="I114" s="10">
        <f>ROUND((H114*G114),2)</f>
        <v>0</v>
      </c>
      <c r="O114">
        <f>rekapitulace!H8</f>
        <v>21</v>
      </c>
      <c r="P114">
        <f>O114/100*I114</f>
        <v>0</v>
      </c>
    </row>
    <row r="115" ht="12.75">
      <c r="E115" s="12" t="s">
        <v>235</v>
      </c>
    </row>
    <row r="116" spans="1:16" ht="25.5">
      <c r="A116" s="6">
        <v>47</v>
      </c>
      <c r="B116" s="6" t="s">
        <v>46</v>
      </c>
      <c r="C116" s="6" t="s">
        <v>236</v>
      </c>
      <c r="D116" s="6" t="s">
        <v>48</v>
      </c>
      <c r="E116" s="6" t="s">
        <v>237</v>
      </c>
      <c r="F116" s="6" t="s">
        <v>111</v>
      </c>
      <c r="G116" s="8">
        <v>48.96</v>
      </c>
      <c r="H116" s="11"/>
      <c r="I116" s="10">
        <f>ROUND((H116*G116),2)</f>
        <v>0</v>
      </c>
      <c r="O116">
        <f>rekapitulace!H8</f>
        <v>21</v>
      </c>
      <c r="P116">
        <f>O116/100*I116</f>
        <v>0</v>
      </c>
    </row>
    <row r="117" ht="12.75">
      <c r="E117" s="12" t="s">
        <v>238</v>
      </c>
    </row>
    <row r="118" spans="1:16" ht="12.75">
      <c r="A118" s="6">
        <v>48</v>
      </c>
      <c r="B118" s="6" t="s">
        <v>46</v>
      </c>
      <c r="C118" s="6" t="s">
        <v>239</v>
      </c>
      <c r="D118" s="6" t="s">
        <v>48</v>
      </c>
      <c r="E118" s="6" t="s">
        <v>240</v>
      </c>
      <c r="F118" s="6" t="s">
        <v>111</v>
      </c>
      <c r="G118" s="8">
        <v>128.025</v>
      </c>
      <c r="H118" s="11"/>
      <c r="I118" s="10">
        <f>ROUND((H118*G118),2)</f>
        <v>0</v>
      </c>
      <c r="O118">
        <f>rekapitulace!H8</f>
        <v>21</v>
      </c>
      <c r="P118">
        <f>O118/100*I118</f>
        <v>0</v>
      </c>
    </row>
    <row r="119" ht="12.75">
      <c r="E119" s="12" t="s">
        <v>241</v>
      </c>
    </row>
    <row r="120" spans="1:16" ht="12.75" customHeight="1">
      <c r="A120" s="13"/>
      <c r="B120" s="13"/>
      <c r="C120" s="13" t="s">
        <v>39</v>
      </c>
      <c r="D120" s="13"/>
      <c r="E120" s="13" t="s">
        <v>223</v>
      </c>
      <c r="F120" s="13"/>
      <c r="G120" s="13"/>
      <c r="H120" s="13"/>
      <c r="I120" s="13">
        <f>SUM(I108:I119)</f>
        <v>0</v>
      </c>
      <c r="P120">
        <f>ROUND(SUM(P108:P119),2)</f>
        <v>0</v>
      </c>
    </row>
    <row r="122" spans="1:9" ht="12.75" customHeight="1">
      <c r="A122" s="7"/>
      <c r="B122" s="7"/>
      <c r="C122" s="7" t="s">
        <v>40</v>
      </c>
      <c r="D122" s="7"/>
      <c r="E122" s="7" t="s">
        <v>242</v>
      </c>
      <c r="F122" s="7"/>
      <c r="G122" s="9"/>
      <c r="H122" s="7"/>
      <c r="I122" s="9"/>
    </row>
    <row r="123" spans="1:16" ht="12.75">
      <c r="A123" s="6">
        <v>49</v>
      </c>
      <c r="B123" s="6" t="s">
        <v>46</v>
      </c>
      <c r="C123" s="6" t="s">
        <v>243</v>
      </c>
      <c r="D123" s="6" t="s">
        <v>48</v>
      </c>
      <c r="E123" s="6" t="s">
        <v>244</v>
      </c>
      <c r="F123" s="6" t="s">
        <v>111</v>
      </c>
      <c r="G123" s="8">
        <v>96</v>
      </c>
      <c r="H123" s="11"/>
      <c r="I123" s="10">
        <f>ROUND((H123*G123),2)</f>
        <v>0</v>
      </c>
      <c r="O123">
        <f>rekapitulace!H8</f>
        <v>21</v>
      </c>
      <c r="P123">
        <f>O123/100*I123</f>
        <v>0</v>
      </c>
    </row>
    <row r="124" ht="25.5">
      <c r="E124" s="12" t="s">
        <v>245</v>
      </c>
    </row>
    <row r="125" spans="1:16" ht="12.75" customHeight="1">
      <c r="A125" s="13"/>
      <c r="B125" s="13"/>
      <c r="C125" s="13" t="s">
        <v>40</v>
      </c>
      <c r="D125" s="13"/>
      <c r="E125" s="13" t="s">
        <v>242</v>
      </c>
      <c r="F125" s="13"/>
      <c r="G125" s="13"/>
      <c r="H125" s="13"/>
      <c r="I125" s="13">
        <f>SUM(I123:I124)</f>
        <v>0</v>
      </c>
      <c r="P125">
        <f>ROUND(SUM(P123:P124),2)</f>
        <v>0</v>
      </c>
    </row>
    <row r="127" spans="1:9" ht="12.75" customHeight="1">
      <c r="A127" s="7"/>
      <c r="B127" s="7"/>
      <c r="C127" s="7" t="s">
        <v>41</v>
      </c>
      <c r="D127" s="7"/>
      <c r="E127" s="7" t="s">
        <v>246</v>
      </c>
      <c r="F127" s="7"/>
      <c r="G127" s="9"/>
      <c r="H127" s="7"/>
      <c r="I127" s="9"/>
    </row>
    <row r="128" spans="1:16" ht="25.5">
      <c r="A128" s="6">
        <v>50</v>
      </c>
      <c r="B128" s="6" t="s">
        <v>46</v>
      </c>
      <c r="C128" s="6" t="s">
        <v>247</v>
      </c>
      <c r="D128" s="6" t="s">
        <v>48</v>
      </c>
      <c r="E128" s="6" t="s">
        <v>248</v>
      </c>
      <c r="F128" s="6" t="s">
        <v>111</v>
      </c>
      <c r="G128" s="8">
        <v>44.445</v>
      </c>
      <c r="H128" s="11"/>
      <c r="I128" s="10">
        <f>ROUND((H128*G128),2)</f>
        <v>0</v>
      </c>
      <c r="O128">
        <f>rekapitulace!H8</f>
        <v>21</v>
      </c>
      <c r="P128">
        <f>O128/100*I128</f>
        <v>0</v>
      </c>
    </row>
    <row r="129" ht="12.75">
      <c r="E129" s="12" t="s">
        <v>249</v>
      </c>
    </row>
    <row r="130" spans="1:16" ht="12.75">
      <c r="A130" s="6">
        <v>51</v>
      </c>
      <c r="B130" s="6" t="s">
        <v>46</v>
      </c>
      <c r="C130" s="6" t="s">
        <v>250</v>
      </c>
      <c r="D130" s="6" t="s">
        <v>48</v>
      </c>
      <c r="E130" s="6" t="s">
        <v>251</v>
      </c>
      <c r="F130" s="6" t="s">
        <v>111</v>
      </c>
      <c r="G130" s="8">
        <v>200.811</v>
      </c>
      <c r="H130" s="11"/>
      <c r="I130" s="10">
        <f>ROUND((H130*G130),2)</f>
        <v>0</v>
      </c>
      <c r="O130">
        <f>rekapitulace!H8</f>
        <v>21</v>
      </c>
      <c r="P130">
        <f>O130/100*I130</f>
        <v>0</v>
      </c>
    </row>
    <row r="131" ht="25.5">
      <c r="E131" s="12" t="s">
        <v>252</v>
      </c>
    </row>
    <row r="132" spans="1:16" ht="25.5">
      <c r="A132" s="6">
        <v>52</v>
      </c>
      <c r="B132" s="6" t="s">
        <v>46</v>
      </c>
      <c r="C132" s="6" t="s">
        <v>253</v>
      </c>
      <c r="D132" s="6" t="s">
        <v>48</v>
      </c>
      <c r="E132" s="6" t="s">
        <v>254</v>
      </c>
      <c r="F132" s="6" t="s">
        <v>111</v>
      </c>
      <c r="G132" s="8">
        <v>558.992</v>
      </c>
      <c r="H132" s="11"/>
      <c r="I132" s="10">
        <f>ROUND((H132*G132),2)</f>
        <v>0</v>
      </c>
      <c r="O132">
        <f>rekapitulace!H8</f>
        <v>21</v>
      </c>
      <c r="P132">
        <f>O132/100*I132</f>
        <v>0</v>
      </c>
    </row>
    <row r="133" ht="127.5">
      <c r="E133" s="12" t="s">
        <v>255</v>
      </c>
    </row>
    <row r="134" spans="1:16" ht="12.75">
      <c r="A134" s="6">
        <v>53</v>
      </c>
      <c r="B134" s="6" t="s">
        <v>46</v>
      </c>
      <c r="C134" s="6" t="s">
        <v>256</v>
      </c>
      <c r="D134" s="6" t="s">
        <v>48</v>
      </c>
      <c r="E134" s="6" t="s">
        <v>257</v>
      </c>
      <c r="F134" s="6" t="s">
        <v>111</v>
      </c>
      <c r="G134" s="8">
        <v>19.556</v>
      </c>
      <c r="H134" s="11"/>
      <c r="I134" s="10">
        <f>ROUND((H134*G134),2)</f>
        <v>0</v>
      </c>
      <c r="O134">
        <f>rekapitulace!H8</f>
        <v>21</v>
      </c>
      <c r="P134">
        <f>O134/100*I134</f>
        <v>0</v>
      </c>
    </row>
    <row r="135" ht="12.75">
      <c r="E135" s="12" t="s">
        <v>258</v>
      </c>
    </row>
    <row r="136" spans="1:16" ht="12.75">
      <c r="A136" s="6">
        <v>54</v>
      </c>
      <c r="B136" s="6" t="s">
        <v>46</v>
      </c>
      <c r="C136" s="6" t="s">
        <v>259</v>
      </c>
      <c r="D136" s="6" t="s">
        <v>48</v>
      </c>
      <c r="E136" s="6" t="s">
        <v>260</v>
      </c>
      <c r="F136" s="6" t="s">
        <v>111</v>
      </c>
      <c r="G136" s="8">
        <v>18.435</v>
      </c>
      <c r="H136" s="11"/>
      <c r="I136" s="10">
        <f>ROUND((H136*G136),2)</f>
        <v>0</v>
      </c>
      <c r="O136">
        <f>rekapitulace!H8</f>
        <v>21</v>
      </c>
      <c r="P136">
        <f>O136/100*I136</f>
        <v>0</v>
      </c>
    </row>
    <row r="137" ht="25.5">
      <c r="E137" s="12" t="s">
        <v>261</v>
      </c>
    </row>
    <row r="138" spans="1:16" ht="12.75" customHeight="1">
      <c r="A138" s="13"/>
      <c r="B138" s="13"/>
      <c r="C138" s="13" t="s">
        <v>41</v>
      </c>
      <c r="D138" s="13"/>
      <c r="E138" s="13" t="s">
        <v>246</v>
      </c>
      <c r="F138" s="13"/>
      <c r="G138" s="13"/>
      <c r="H138" s="13"/>
      <c r="I138" s="13">
        <f>SUM(I128:I137)</f>
        <v>0</v>
      </c>
      <c r="P138">
        <f>ROUND(SUM(P128:P137),2)</f>
        <v>0</v>
      </c>
    </row>
    <row r="140" spans="1:9" ht="12.75" customHeight="1">
      <c r="A140" s="7"/>
      <c r="B140" s="7"/>
      <c r="C140" s="7" t="s">
        <v>43</v>
      </c>
      <c r="D140" s="7"/>
      <c r="E140" s="7" t="s">
        <v>262</v>
      </c>
      <c r="F140" s="7"/>
      <c r="G140" s="9"/>
      <c r="H140" s="7"/>
      <c r="I140" s="9"/>
    </row>
    <row r="141" spans="1:16" ht="25.5">
      <c r="A141" s="6">
        <v>55</v>
      </c>
      <c r="B141" s="6" t="s">
        <v>46</v>
      </c>
      <c r="C141" s="6" t="s">
        <v>263</v>
      </c>
      <c r="D141" s="6" t="s">
        <v>48</v>
      </c>
      <c r="E141" s="6" t="s">
        <v>264</v>
      </c>
      <c r="F141" s="6" t="s">
        <v>129</v>
      </c>
      <c r="G141" s="8">
        <v>59.26</v>
      </c>
      <c r="H141" s="11"/>
      <c r="I141" s="10">
        <f>ROUND((H141*G141),2)</f>
        <v>0</v>
      </c>
      <c r="O141">
        <f>rekapitulace!H8</f>
        <v>21</v>
      </c>
      <c r="P141">
        <f>O141/100*I141</f>
        <v>0</v>
      </c>
    </row>
    <row r="142" ht="12.75">
      <c r="E142" s="12" t="s">
        <v>265</v>
      </c>
    </row>
    <row r="143" spans="1:16" ht="25.5">
      <c r="A143" s="6">
        <v>56</v>
      </c>
      <c r="B143" s="6" t="s">
        <v>46</v>
      </c>
      <c r="C143" s="6" t="s">
        <v>266</v>
      </c>
      <c r="D143" s="6" t="s">
        <v>48</v>
      </c>
      <c r="E143" s="6" t="s">
        <v>267</v>
      </c>
      <c r="F143" s="6" t="s">
        <v>129</v>
      </c>
      <c r="G143" s="8">
        <v>59.26</v>
      </c>
      <c r="H143" s="11"/>
      <c r="I143" s="10">
        <f>ROUND((H143*G143),2)</f>
        <v>0</v>
      </c>
      <c r="O143">
        <f>rekapitulace!H8</f>
        <v>21</v>
      </c>
      <c r="P143">
        <f>O143/100*I143</f>
        <v>0</v>
      </c>
    </row>
    <row r="144" ht="12.75">
      <c r="E144" s="12" t="s">
        <v>265</v>
      </c>
    </row>
    <row r="145" spans="1:16" ht="51">
      <c r="A145" s="6">
        <v>57</v>
      </c>
      <c r="B145" s="6" t="s">
        <v>46</v>
      </c>
      <c r="C145" s="6" t="s">
        <v>268</v>
      </c>
      <c r="D145" s="6" t="s">
        <v>48</v>
      </c>
      <c r="E145" s="6" t="s">
        <v>269</v>
      </c>
      <c r="F145" s="6" t="s">
        <v>129</v>
      </c>
      <c r="G145" s="8">
        <v>160</v>
      </c>
      <c r="H145" s="11"/>
      <c r="I145" s="10">
        <f>ROUND((H145*G145),2)</f>
        <v>0</v>
      </c>
      <c r="O145">
        <f>rekapitulace!H8</f>
        <v>21</v>
      </c>
      <c r="P145">
        <f>O145/100*I145</f>
        <v>0</v>
      </c>
    </row>
    <row r="146" ht="12.75">
      <c r="E146" s="12" t="s">
        <v>270</v>
      </c>
    </row>
    <row r="147" spans="1:16" ht="51">
      <c r="A147" s="6">
        <v>58</v>
      </c>
      <c r="B147" s="6" t="s">
        <v>46</v>
      </c>
      <c r="C147" s="6" t="s">
        <v>271</v>
      </c>
      <c r="D147" s="6" t="s">
        <v>48</v>
      </c>
      <c r="E147" s="6" t="s">
        <v>272</v>
      </c>
      <c r="F147" s="6" t="s">
        <v>129</v>
      </c>
      <c r="G147" s="8">
        <v>160</v>
      </c>
      <c r="H147" s="11"/>
      <c r="I147" s="10">
        <f>ROUND((H147*G147),2)</f>
        <v>0</v>
      </c>
      <c r="O147">
        <f>rekapitulace!H8</f>
        <v>21</v>
      </c>
      <c r="P147">
        <f>O147/100*I147</f>
        <v>0</v>
      </c>
    </row>
    <row r="148" ht="12.75">
      <c r="E148" s="12" t="s">
        <v>270</v>
      </c>
    </row>
    <row r="149" spans="1:16" ht="12.75">
      <c r="A149" s="6">
        <v>59</v>
      </c>
      <c r="B149" s="6" t="s">
        <v>46</v>
      </c>
      <c r="C149" s="6" t="s">
        <v>273</v>
      </c>
      <c r="D149" s="6" t="s">
        <v>48</v>
      </c>
      <c r="E149" s="6" t="s">
        <v>274</v>
      </c>
      <c r="F149" s="6" t="s">
        <v>75</v>
      </c>
      <c r="G149" s="8">
        <v>2</v>
      </c>
      <c r="H149" s="11"/>
      <c r="I149" s="10">
        <f>ROUND((H149*G149),2)</f>
        <v>0</v>
      </c>
      <c r="O149">
        <f>rekapitulace!H8</f>
        <v>21</v>
      </c>
      <c r="P149">
        <f>O149/100*I149</f>
        <v>0</v>
      </c>
    </row>
    <row r="150" spans="1:16" ht="25.5">
      <c r="A150" s="6">
        <v>60</v>
      </c>
      <c r="B150" s="6" t="s">
        <v>46</v>
      </c>
      <c r="C150" s="6" t="s">
        <v>275</v>
      </c>
      <c r="D150" s="6" t="s">
        <v>48</v>
      </c>
      <c r="E150" s="6" t="s">
        <v>276</v>
      </c>
      <c r="F150" s="6" t="s">
        <v>75</v>
      </c>
      <c r="G150" s="8">
        <v>6</v>
      </c>
      <c r="H150" s="11"/>
      <c r="I150" s="10">
        <f>ROUND((H150*G150),2)</f>
        <v>0</v>
      </c>
      <c r="O150">
        <f>rekapitulace!H8</f>
        <v>21</v>
      </c>
      <c r="P150">
        <f>O150/100*I150</f>
        <v>0</v>
      </c>
    </row>
    <row r="151" ht="25.5">
      <c r="E151" s="12" t="s">
        <v>277</v>
      </c>
    </row>
    <row r="152" spans="1:16" ht="25.5">
      <c r="A152" s="6">
        <v>61</v>
      </c>
      <c r="B152" s="6" t="s">
        <v>46</v>
      </c>
      <c r="C152" s="6" t="s">
        <v>278</v>
      </c>
      <c r="D152" s="6" t="s">
        <v>48</v>
      </c>
      <c r="E152" s="6" t="s">
        <v>279</v>
      </c>
      <c r="F152" s="6" t="s">
        <v>75</v>
      </c>
      <c r="G152" s="8">
        <v>6</v>
      </c>
      <c r="H152" s="11"/>
      <c r="I152" s="10">
        <f>ROUND((H152*G152),2)</f>
        <v>0</v>
      </c>
      <c r="O152">
        <f>rekapitulace!H8</f>
        <v>21</v>
      </c>
      <c r="P152">
        <f>O152/100*I152</f>
        <v>0</v>
      </c>
    </row>
    <row r="153" ht="12.75">
      <c r="E153" s="12" t="s">
        <v>280</v>
      </c>
    </row>
    <row r="154" spans="1:16" ht="12.75">
      <c r="A154" s="6">
        <v>62</v>
      </c>
      <c r="B154" s="6" t="s">
        <v>46</v>
      </c>
      <c r="C154" s="6" t="s">
        <v>281</v>
      </c>
      <c r="D154" s="6" t="s">
        <v>48</v>
      </c>
      <c r="E154" s="6" t="s">
        <v>282</v>
      </c>
      <c r="F154" s="6" t="s">
        <v>75</v>
      </c>
      <c r="G154" s="8">
        <v>4</v>
      </c>
      <c r="H154" s="11"/>
      <c r="I154" s="10">
        <f>ROUND((H154*G154),2)</f>
        <v>0</v>
      </c>
      <c r="O154">
        <f>rekapitulace!H8</f>
        <v>21</v>
      </c>
      <c r="P154">
        <f>O154/100*I154</f>
        <v>0</v>
      </c>
    </row>
    <row r="155" ht="12.75">
      <c r="E155" s="12" t="s">
        <v>204</v>
      </c>
    </row>
    <row r="156" spans="1:16" ht="25.5">
      <c r="A156" s="6">
        <v>63</v>
      </c>
      <c r="B156" s="6" t="s">
        <v>46</v>
      </c>
      <c r="C156" s="6" t="s">
        <v>283</v>
      </c>
      <c r="D156" s="6" t="s">
        <v>48</v>
      </c>
      <c r="E156" s="6" t="s">
        <v>284</v>
      </c>
      <c r="F156" s="6" t="s">
        <v>75</v>
      </c>
      <c r="G156" s="8">
        <v>2</v>
      </c>
      <c r="H156" s="11"/>
      <c r="I156" s="10">
        <f>ROUND((H156*G156),2)</f>
        <v>0</v>
      </c>
      <c r="O156">
        <f>rekapitulace!H8</f>
        <v>21</v>
      </c>
      <c r="P156">
        <f>O156/100*I156</f>
        <v>0</v>
      </c>
    </row>
    <row r="157" spans="1:16" ht="12.75">
      <c r="A157" s="6">
        <v>64</v>
      </c>
      <c r="B157" s="6" t="s">
        <v>46</v>
      </c>
      <c r="C157" s="6" t="s">
        <v>285</v>
      </c>
      <c r="D157" s="6" t="s">
        <v>48</v>
      </c>
      <c r="E157" s="6" t="s">
        <v>286</v>
      </c>
      <c r="F157" s="6" t="s">
        <v>129</v>
      </c>
      <c r="G157" s="8">
        <v>10</v>
      </c>
      <c r="H157" s="11"/>
      <c r="I157" s="10">
        <f>ROUND((H157*G157),2)</f>
        <v>0</v>
      </c>
      <c r="O157">
        <f>rekapitulace!H8</f>
        <v>21</v>
      </c>
      <c r="P157">
        <f>O157/100*I157</f>
        <v>0</v>
      </c>
    </row>
    <row r="158" ht="12.75">
      <c r="E158" s="12" t="s">
        <v>287</v>
      </c>
    </row>
    <row r="159" spans="1:16" ht="12.75">
      <c r="A159" s="6">
        <v>65</v>
      </c>
      <c r="B159" s="6" t="s">
        <v>46</v>
      </c>
      <c r="C159" s="6" t="s">
        <v>288</v>
      </c>
      <c r="D159" s="6" t="s">
        <v>48</v>
      </c>
      <c r="E159" s="6" t="s">
        <v>289</v>
      </c>
      <c r="F159" s="6" t="s">
        <v>129</v>
      </c>
      <c r="G159" s="8">
        <v>197.98</v>
      </c>
      <c r="H159" s="11"/>
      <c r="I159" s="10">
        <f>ROUND((H159*G159),2)</f>
        <v>0</v>
      </c>
      <c r="O159">
        <f>rekapitulace!H8</f>
        <v>21</v>
      </c>
      <c r="P159">
        <f>O159/100*I159</f>
        <v>0</v>
      </c>
    </row>
    <row r="160" ht="51">
      <c r="E160" s="12" t="s">
        <v>290</v>
      </c>
    </row>
    <row r="161" spans="1:16" ht="38.25">
      <c r="A161" s="6">
        <v>66</v>
      </c>
      <c r="B161" s="6" t="s">
        <v>46</v>
      </c>
      <c r="C161" s="6" t="s">
        <v>291</v>
      </c>
      <c r="D161" s="6" t="s">
        <v>48</v>
      </c>
      <c r="E161" s="6" t="s">
        <v>292</v>
      </c>
      <c r="F161" s="6" t="s">
        <v>129</v>
      </c>
      <c r="G161" s="8">
        <v>11.32</v>
      </c>
      <c r="H161" s="11"/>
      <c r="I161" s="10">
        <f>ROUND((H161*G161),2)</f>
        <v>0</v>
      </c>
      <c r="O161">
        <f>rekapitulace!H8</f>
        <v>21</v>
      </c>
      <c r="P161">
        <f>O161/100*I161</f>
        <v>0</v>
      </c>
    </row>
    <row r="162" ht="12.75">
      <c r="E162" s="12" t="s">
        <v>293</v>
      </c>
    </row>
    <row r="163" spans="1:16" ht="25.5">
      <c r="A163" s="6">
        <v>67</v>
      </c>
      <c r="B163" s="6" t="s">
        <v>46</v>
      </c>
      <c r="C163" s="6" t="s">
        <v>294</v>
      </c>
      <c r="D163" s="6" t="s">
        <v>48</v>
      </c>
      <c r="E163" s="6" t="s">
        <v>295</v>
      </c>
      <c r="F163" s="6" t="s">
        <v>172</v>
      </c>
      <c r="G163" s="8">
        <v>4675.04</v>
      </c>
      <c r="H163" s="11"/>
      <c r="I163" s="10">
        <f>ROUND((H163*G163),2)</f>
        <v>0</v>
      </c>
      <c r="O163">
        <f>rekapitulace!H8</f>
        <v>21</v>
      </c>
      <c r="P163">
        <f>O163/100*I163</f>
        <v>0</v>
      </c>
    </row>
    <row r="164" ht="76.5">
      <c r="E164" s="12" t="s">
        <v>296</v>
      </c>
    </row>
    <row r="165" spans="1:16" ht="12.75">
      <c r="A165" s="6">
        <v>68</v>
      </c>
      <c r="B165" s="6" t="s">
        <v>46</v>
      </c>
      <c r="C165" s="6" t="s">
        <v>297</v>
      </c>
      <c r="D165" s="6" t="s">
        <v>48</v>
      </c>
      <c r="E165" s="6" t="s">
        <v>298</v>
      </c>
      <c r="F165" s="6" t="s">
        <v>172</v>
      </c>
      <c r="G165" s="8">
        <v>3500</v>
      </c>
      <c r="H165" s="11"/>
      <c r="I165" s="10">
        <f>ROUND((H165*G165),2)</f>
        <v>0</v>
      </c>
      <c r="O165">
        <f>rekapitulace!H8</f>
        <v>21</v>
      </c>
      <c r="P165">
        <f>O165/100*I165</f>
        <v>0</v>
      </c>
    </row>
    <row r="166" ht="25.5">
      <c r="E166" s="12" t="s">
        <v>299</v>
      </c>
    </row>
    <row r="167" spans="1:16" ht="25.5">
      <c r="A167" s="6">
        <v>69</v>
      </c>
      <c r="B167" s="6" t="s">
        <v>46</v>
      </c>
      <c r="C167" s="6" t="s">
        <v>300</v>
      </c>
      <c r="D167" s="6" t="s">
        <v>48</v>
      </c>
      <c r="E167" s="6" t="s">
        <v>301</v>
      </c>
      <c r="F167" s="6" t="s">
        <v>75</v>
      </c>
      <c r="G167" s="8">
        <v>12</v>
      </c>
      <c r="H167" s="11"/>
      <c r="I167" s="10">
        <f>ROUND((H167*G167),2)</f>
        <v>0</v>
      </c>
      <c r="O167">
        <f>rekapitulace!H8</f>
        <v>21</v>
      </c>
      <c r="P167">
        <f>O167/100*I167</f>
        <v>0</v>
      </c>
    </row>
    <row r="168" ht="12.75">
      <c r="E168" s="12" t="s">
        <v>302</v>
      </c>
    </row>
    <row r="169" spans="1:16" ht="25.5">
      <c r="A169" s="6">
        <v>70</v>
      </c>
      <c r="B169" s="6" t="s">
        <v>46</v>
      </c>
      <c r="C169" s="6" t="s">
        <v>303</v>
      </c>
      <c r="D169" s="6" t="s">
        <v>48</v>
      </c>
      <c r="E169" s="6" t="s">
        <v>304</v>
      </c>
      <c r="F169" s="6" t="s">
        <v>111</v>
      </c>
      <c r="G169" s="8">
        <v>35.52</v>
      </c>
      <c r="H169" s="11"/>
      <c r="I169" s="10">
        <f>ROUND((H169*G169),2)</f>
        <v>0</v>
      </c>
      <c r="O169">
        <f>rekapitulace!H8</f>
        <v>21</v>
      </c>
      <c r="P169">
        <f>O169/100*I169</f>
        <v>0</v>
      </c>
    </row>
    <row r="170" ht="63.75">
      <c r="E170" s="12" t="s">
        <v>305</v>
      </c>
    </row>
    <row r="171" spans="1:16" ht="25.5">
      <c r="A171" s="6">
        <v>71</v>
      </c>
      <c r="B171" s="6" t="s">
        <v>46</v>
      </c>
      <c r="C171" s="6" t="s">
        <v>306</v>
      </c>
      <c r="D171" s="6" t="s">
        <v>48</v>
      </c>
      <c r="E171" s="6" t="s">
        <v>307</v>
      </c>
      <c r="F171" s="6" t="s">
        <v>111</v>
      </c>
      <c r="G171" s="8">
        <v>558.992</v>
      </c>
      <c r="H171" s="11"/>
      <c r="I171" s="10">
        <f>ROUND((H171*G171),2)</f>
        <v>0</v>
      </c>
      <c r="O171">
        <f>rekapitulace!H8</f>
        <v>21</v>
      </c>
      <c r="P171">
        <f>O171/100*I171</f>
        <v>0</v>
      </c>
    </row>
    <row r="172" ht="25.5">
      <c r="E172" s="12" t="s">
        <v>308</v>
      </c>
    </row>
    <row r="173" spans="1:16" ht="25.5">
      <c r="A173" s="6">
        <v>72</v>
      </c>
      <c r="B173" s="6" t="s">
        <v>46</v>
      </c>
      <c r="C173" s="6" t="s">
        <v>309</v>
      </c>
      <c r="D173" s="6" t="s">
        <v>48</v>
      </c>
      <c r="E173" s="6" t="s">
        <v>310</v>
      </c>
      <c r="F173" s="6" t="s">
        <v>311</v>
      </c>
      <c r="G173" s="8">
        <v>77.52</v>
      </c>
      <c r="H173" s="11"/>
      <c r="I173" s="10">
        <f>ROUND((H173*G173),2)</f>
        <v>0</v>
      </c>
      <c r="O173">
        <f>rekapitulace!H8</f>
        <v>21</v>
      </c>
      <c r="P173">
        <f>O173/100*I173</f>
        <v>0</v>
      </c>
    </row>
    <row r="174" ht="12.75">
      <c r="E174" s="12" t="s">
        <v>312</v>
      </c>
    </row>
    <row r="175" spans="1:16" ht="25.5">
      <c r="A175" s="6">
        <v>73</v>
      </c>
      <c r="B175" s="6" t="s">
        <v>46</v>
      </c>
      <c r="C175" s="6" t="s">
        <v>313</v>
      </c>
      <c r="D175" s="6" t="s">
        <v>48</v>
      </c>
      <c r="E175" s="6" t="s">
        <v>314</v>
      </c>
      <c r="F175" s="6" t="s">
        <v>115</v>
      </c>
      <c r="G175" s="8">
        <v>33.026</v>
      </c>
      <c r="H175" s="11"/>
      <c r="I175" s="10">
        <f>ROUND((H175*G175),2)</f>
        <v>0</v>
      </c>
      <c r="O175">
        <f>rekapitulace!H8</f>
        <v>21</v>
      </c>
      <c r="P175">
        <f>O175/100*I175</f>
        <v>0</v>
      </c>
    </row>
    <row r="176" ht="63.75">
      <c r="E176" s="12" t="s">
        <v>315</v>
      </c>
    </row>
    <row r="177" spans="1:16" ht="25.5">
      <c r="A177" s="6">
        <v>74</v>
      </c>
      <c r="B177" s="6" t="s">
        <v>46</v>
      </c>
      <c r="C177" s="6" t="s">
        <v>316</v>
      </c>
      <c r="D177" s="6" t="s">
        <v>48</v>
      </c>
      <c r="E177" s="6" t="s">
        <v>317</v>
      </c>
      <c r="F177" s="6" t="s">
        <v>115</v>
      </c>
      <c r="G177" s="8">
        <v>3</v>
      </c>
      <c r="H177" s="11"/>
      <c r="I177" s="10">
        <f>ROUND((H177*G177),2)</f>
        <v>0</v>
      </c>
      <c r="O177">
        <f>rekapitulace!H8</f>
        <v>21</v>
      </c>
      <c r="P177">
        <f>O177/100*I177</f>
        <v>0</v>
      </c>
    </row>
    <row r="178" ht="12.75">
      <c r="E178" s="12" t="s">
        <v>318</v>
      </c>
    </row>
    <row r="179" spans="1:16" ht="38.25">
      <c r="A179" s="6">
        <v>75</v>
      </c>
      <c r="B179" s="6" t="s">
        <v>46</v>
      </c>
      <c r="C179" s="6" t="s">
        <v>319</v>
      </c>
      <c r="D179" s="6" t="s">
        <v>48</v>
      </c>
      <c r="E179" s="6" t="s">
        <v>320</v>
      </c>
      <c r="F179" s="6" t="s">
        <v>115</v>
      </c>
      <c r="G179" s="8">
        <v>8.122</v>
      </c>
      <c r="H179" s="11"/>
      <c r="I179" s="10">
        <f>ROUND((H179*G179),2)</f>
        <v>0</v>
      </c>
      <c r="O179">
        <f>rekapitulace!H8</f>
        <v>21</v>
      </c>
      <c r="P179">
        <f>O179/100*I179</f>
        <v>0</v>
      </c>
    </row>
    <row r="180" ht="63.75">
      <c r="E180" s="12" t="s">
        <v>321</v>
      </c>
    </row>
    <row r="181" spans="1:16" ht="25.5">
      <c r="A181" s="6">
        <v>76</v>
      </c>
      <c r="B181" s="6" t="s">
        <v>46</v>
      </c>
      <c r="C181" s="6" t="s">
        <v>322</v>
      </c>
      <c r="D181" s="6" t="s">
        <v>48</v>
      </c>
      <c r="E181" s="6" t="s">
        <v>323</v>
      </c>
      <c r="F181" s="6" t="s">
        <v>93</v>
      </c>
      <c r="G181" s="8">
        <v>17.043</v>
      </c>
      <c r="H181" s="11"/>
      <c r="I181" s="10">
        <f>ROUND((H181*G181),2)</f>
        <v>0</v>
      </c>
      <c r="O181">
        <f>rekapitulace!H8</f>
        <v>21</v>
      </c>
      <c r="P181">
        <f>O181/100*I181</f>
        <v>0</v>
      </c>
    </row>
    <row r="182" ht="63.75">
      <c r="E182" s="12" t="s">
        <v>324</v>
      </c>
    </row>
    <row r="183" spans="1:16" ht="25.5">
      <c r="A183" s="6">
        <v>77</v>
      </c>
      <c r="B183" s="6" t="s">
        <v>46</v>
      </c>
      <c r="C183" s="6" t="s">
        <v>325</v>
      </c>
      <c r="D183" s="6" t="s">
        <v>48</v>
      </c>
      <c r="E183" s="6" t="s">
        <v>326</v>
      </c>
      <c r="F183" s="6" t="s">
        <v>93</v>
      </c>
      <c r="G183" s="8">
        <v>3.5</v>
      </c>
      <c r="H183" s="11"/>
      <c r="I183" s="10">
        <f>ROUND((H183*G183),2)</f>
        <v>0</v>
      </c>
      <c r="O183">
        <f>rekapitulace!H8</f>
        <v>21</v>
      </c>
      <c r="P183">
        <f>O183/100*I183</f>
        <v>0</v>
      </c>
    </row>
    <row r="184" ht="25.5">
      <c r="E184" s="12" t="s">
        <v>327</v>
      </c>
    </row>
    <row r="185" spans="1:16" ht="25.5">
      <c r="A185" s="6">
        <v>78</v>
      </c>
      <c r="B185" s="6" t="s">
        <v>46</v>
      </c>
      <c r="C185" s="6" t="s">
        <v>328</v>
      </c>
      <c r="D185" s="6" t="s">
        <v>48</v>
      </c>
      <c r="E185" s="6" t="s">
        <v>329</v>
      </c>
      <c r="F185" s="6" t="s">
        <v>129</v>
      </c>
      <c r="G185" s="8">
        <v>11.5</v>
      </c>
      <c r="H185" s="11"/>
      <c r="I185" s="10">
        <f>ROUND((H185*G185),2)</f>
        <v>0</v>
      </c>
      <c r="O185">
        <f>rekapitulace!H8</f>
        <v>21</v>
      </c>
      <c r="P185">
        <f>O185/100*I185</f>
        <v>0</v>
      </c>
    </row>
    <row r="186" ht="12.75">
      <c r="E186" s="12" t="s">
        <v>330</v>
      </c>
    </row>
    <row r="187" spans="1:16" ht="25.5">
      <c r="A187" s="6">
        <v>79</v>
      </c>
      <c r="B187" s="6" t="s">
        <v>46</v>
      </c>
      <c r="C187" s="6" t="s">
        <v>331</v>
      </c>
      <c r="D187" s="6" t="s">
        <v>48</v>
      </c>
      <c r="E187" s="6" t="s">
        <v>332</v>
      </c>
      <c r="F187" s="6" t="s">
        <v>111</v>
      </c>
      <c r="G187" s="8">
        <v>146.955</v>
      </c>
      <c r="H187" s="11"/>
      <c r="I187" s="10">
        <f>ROUND((H187*G187),2)</f>
        <v>0</v>
      </c>
      <c r="O187">
        <f>rekapitulace!H8</f>
        <v>21</v>
      </c>
      <c r="P187">
        <f>O187/100*I187</f>
        <v>0</v>
      </c>
    </row>
    <row r="188" ht="12.75">
      <c r="E188" s="12" t="s">
        <v>333</v>
      </c>
    </row>
    <row r="189" spans="1:16" ht="12.75" customHeight="1">
      <c r="A189" s="13"/>
      <c r="B189" s="13"/>
      <c r="C189" s="13" t="s">
        <v>43</v>
      </c>
      <c r="D189" s="13"/>
      <c r="E189" s="13" t="s">
        <v>262</v>
      </c>
      <c r="F189" s="13"/>
      <c r="G189" s="13"/>
      <c r="H189" s="13"/>
      <c r="I189" s="13">
        <f>SUM(I141:I188)</f>
        <v>0</v>
      </c>
      <c r="P189">
        <f>ROUND(SUM(P141:P188),2)</f>
        <v>0</v>
      </c>
    </row>
    <row r="191" spans="1:16" ht="12.75" customHeight="1">
      <c r="A191" s="13"/>
      <c r="B191" s="13"/>
      <c r="C191" s="13"/>
      <c r="D191" s="13"/>
      <c r="E191" s="13" t="s">
        <v>81</v>
      </c>
      <c r="F191" s="13"/>
      <c r="G191" s="13"/>
      <c r="H191" s="13"/>
      <c r="I191" s="13">
        <f>+I22+I54+I65+I80+I105+I120+I125+I138+I189</f>
        <v>0</v>
      </c>
      <c r="P191">
        <f>+P22+P54+P65+P80+P105+P120+P125+P138+P189</f>
        <v>0</v>
      </c>
    </row>
    <row r="193" spans="1:9" ht="12.75" customHeight="1">
      <c r="A193" s="7" t="s">
        <v>82</v>
      </c>
      <c r="B193" s="7"/>
      <c r="C193" s="7"/>
      <c r="D193" s="7"/>
      <c r="E193" s="7"/>
      <c r="F193" s="7"/>
      <c r="G193" s="7"/>
      <c r="H193" s="7"/>
      <c r="I193" s="7"/>
    </row>
    <row r="194" spans="1:9" ht="12.75" customHeight="1">
      <c r="A194" s="7"/>
      <c r="B194" s="7"/>
      <c r="C194" s="7"/>
      <c r="D194" s="7"/>
      <c r="E194" s="7" t="s">
        <v>83</v>
      </c>
      <c r="F194" s="7"/>
      <c r="G194" s="7"/>
      <c r="H194" s="7"/>
      <c r="I194" s="7"/>
    </row>
    <row r="195" spans="1:16" ht="12.75" customHeight="1">
      <c r="A195" s="13"/>
      <c r="B195" s="13"/>
      <c r="C195" s="13"/>
      <c r="D195" s="13"/>
      <c r="E195" s="13" t="s">
        <v>84</v>
      </c>
      <c r="F195" s="13"/>
      <c r="G195" s="13"/>
      <c r="H195" s="13"/>
      <c r="I195" s="13">
        <v>0</v>
      </c>
      <c r="P195">
        <v>0</v>
      </c>
    </row>
    <row r="196" spans="1:9" ht="12.75" customHeight="1">
      <c r="A196" s="13"/>
      <c r="B196" s="13"/>
      <c r="C196" s="13"/>
      <c r="D196" s="13"/>
      <c r="E196" s="13" t="s">
        <v>85</v>
      </c>
      <c r="F196" s="13"/>
      <c r="G196" s="13"/>
      <c r="H196" s="13"/>
      <c r="I196" s="13"/>
    </row>
    <row r="197" spans="1:16" ht="12.75" customHeight="1">
      <c r="A197" s="13"/>
      <c r="B197" s="13"/>
      <c r="C197" s="13"/>
      <c r="D197" s="13"/>
      <c r="E197" s="13" t="s">
        <v>86</v>
      </c>
      <c r="F197" s="13"/>
      <c r="G197" s="13"/>
      <c r="H197" s="13"/>
      <c r="I197" s="13">
        <v>0</v>
      </c>
      <c r="P197">
        <v>0</v>
      </c>
    </row>
    <row r="198" spans="1:16" ht="12.75" customHeight="1">
      <c r="A198" s="13"/>
      <c r="B198" s="13"/>
      <c r="C198" s="13"/>
      <c r="D198" s="13"/>
      <c r="E198" s="13" t="s">
        <v>87</v>
      </c>
      <c r="F198" s="13"/>
      <c r="G198" s="13"/>
      <c r="H198" s="13"/>
      <c r="I198" s="13">
        <f>I195+I197</f>
        <v>0</v>
      </c>
      <c r="P198">
        <f>P195+P197</f>
        <v>0</v>
      </c>
    </row>
    <row r="200" spans="1:16" ht="12.75" customHeight="1">
      <c r="A200" s="13"/>
      <c r="B200" s="13"/>
      <c r="C200" s="13"/>
      <c r="D200" s="13"/>
      <c r="E200" s="13" t="s">
        <v>87</v>
      </c>
      <c r="F200" s="13"/>
      <c r="G200" s="13"/>
      <c r="H200" s="13"/>
      <c r="I200" s="13">
        <f>I191+I198</f>
        <v>0</v>
      </c>
      <c r="P200">
        <f>P191+P198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334</v>
      </c>
      <c r="D5" s="5"/>
      <c r="E5" s="5" t="s">
        <v>335</v>
      </c>
    </row>
    <row r="6" spans="1:5" ht="12.75" customHeight="1">
      <c r="A6" t="s">
        <v>18</v>
      </c>
      <c r="C6" s="5" t="s">
        <v>336</v>
      </c>
      <c r="D6" s="5"/>
      <c r="E6" s="5" t="s">
        <v>335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25</v>
      </c>
      <c r="D11" s="7"/>
      <c r="E11" s="7" t="s">
        <v>108</v>
      </c>
      <c r="F11" s="7"/>
      <c r="G11" s="9"/>
      <c r="H11" s="7"/>
      <c r="I11" s="9"/>
    </row>
    <row r="12" spans="1:16" ht="25.5">
      <c r="A12" s="6">
        <v>1</v>
      </c>
      <c r="B12" s="6" t="s">
        <v>46</v>
      </c>
      <c r="C12" s="6" t="s">
        <v>337</v>
      </c>
      <c r="D12" s="6" t="s">
        <v>48</v>
      </c>
      <c r="E12" s="6" t="s">
        <v>338</v>
      </c>
      <c r="F12" s="6" t="s">
        <v>115</v>
      </c>
      <c r="G12" s="8">
        <v>10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8.25">
      <c r="E13" s="12" t="s">
        <v>339</v>
      </c>
    </row>
    <row r="14" spans="1:16" ht="12.75" customHeight="1">
      <c r="A14" s="13"/>
      <c r="B14" s="13"/>
      <c r="C14" s="13" t="s">
        <v>25</v>
      </c>
      <c r="D14" s="13"/>
      <c r="E14" s="13" t="s">
        <v>108</v>
      </c>
      <c r="F14" s="13"/>
      <c r="G14" s="13"/>
      <c r="H14" s="13"/>
      <c r="I14" s="13">
        <f>SUM(I12:I13)</f>
        <v>0</v>
      </c>
      <c r="P14">
        <f>ROUND(SUM(P12:P13),2)</f>
        <v>0</v>
      </c>
    </row>
    <row r="16" spans="1:9" ht="12.75" customHeight="1">
      <c r="A16" s="7"/>
      <c r="B16" s="7"/>
      <c r="C16" s="7" t="s">
        <v>39</v>
      </c>
      <c r="D16" s="7"/>
      <c r="E16" s="7" t="s">
        <v>223</v>
      </c>
      <c r="F16" s="7"/>
      <c r="G16" s="9"/>
      <c r="H16" s="7"/>
      <c r="I16" s="9"/>
    </row>
    <row r="17" spans="1:16" ht="12.75">
      <c r="A17" s="6">
        <v>2</v>
      </c>
      <c r="B17" s="6" t="s">
        <v>46</v>
      </c>
      <c r="C17" s="6" t="s">
        <v>340</v>
      </c>
      <c r="D17" s="6" t="s">
        <v>48</v>
      </c>
      <c r="E17" s="6" t="s">
        <v>341</v>
      </c>
      <c r="F17" s="6" t="s">
        <v>111</v>
      </c>
      <c r="G17" s="8">
        <v>200</v>
      </c>
      <c r="H17" s="11"/>
      <c r="I17" s="10">
        <f>ROUND((H17*G17),2)</f>
        <v>0</v>
      </c>
      <c r="O17">
        <f>rekapitulace!H8</f>
        <v>21</v>
      </c>
      <c r="P17">
        <f>O17/100*I17</f>
        <v>0</v>
      </c>
    </row>
    <row r="18" ht="38.25">
      <c r="E18" s="12" t="s">
        <v>342</v>
      </c>
    </row>
    <row r="19" spans="1:16" ht="12.75">
      <c r="A19" s="6">
        <v>3</v>
      </c>
      <c r="B19" s="6" t="s">
        <v>46</v>
      </c>
      <c r="C19" s="6" t="s">
        <v>343</v>
      </c>
      <c r="D19" s="6" t="s">
        <v>48</v>
      </c>
      <c r="E19" s="6" t="s">
        <v>344</v>
      </c>
      <c r="F19" s="6" t="s">
        <v>115</v>
      </c>
      <c r="G19" s="8">
        <v>10</v>
      </c>
      <c r="H19" s="11"/>
      <c r="I19" s="10">
        <f>ROUND((H19*G19),2)</f>
        <v>0</v>
      </c>
      <c r="O19">
        <f>rekapitulace!H8</f>
        <v>21</v>
      </c>
      <c r="P19">
        <f>O19/100*I19</f>
        <v>0</v>
      </c>
    </row>
    <row r="20" ht="38.25">
      <c r="E20" s="12" t="s">
        <v>339</v>
      </c>
    </row>
    <row r="21" spans="1:16" ht="12.75">
      <c r="A21" s="6">
        <v>4</v>
      </c>
      <c r="B21" s="6" t="s">
        <v>46</v>
      </c>
      <c r="C21" s="6" t="s">
        <v>345</v>
      </c>
      <c r="D21" s="6" t="s">
        <v>48</v>
      </c>
      <c r="E21" s="6" t="s">
        <v>346</v>
      </c>
      <c r="F21" s="6" t="s">
        <v>129</v>
      </c>
      <c r="G21" s="8">
        <v>400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38.25">
      <c r="E22" s="12" t="s">
        <v>347</v>
      </c>
    </row>
    <row r="23" spans="1:16" ht="12.75" customHeight="1">
      <c r="A23" s="13"/>
      <c r="B23" s="13"/>
      <c r="C23" s="13" t="s">
        <v>39</v>
      </c>
      <c r="D23" s="13"/>
      <c r="E23" s="13" t="s">
        <v>223</v>
      </c>
      <c r="F23" s="13"/>
      <c r="G23" s="13"/>
      <c r="H23" s="13"/>
      <c r="I23" s="13">
        <f>SUM(I17:I22)</f>
        <v>0</v>
      </c>
      <c r="P23">
        <f>ROUND(SUM(P17:P22),2)</f>
        <v>0</v>
      </c>
    </row>
    <row r="25" spans="1:9" ht="12.75" customHeight="1">
      <c r="A25" s="7"/>
      <c r="B25" s="7"/>
      <c r="C25" s="7" t="s">
        <v>43</v>
      </c>
      <c r="D25" s="7"/>
      <c r="E25" s="7" t="s">
        <v>262</v>
      </c>
      <c r="F25" s="7"/>
      <c r="G25" s="9"/>
      <c r="H25" s="7"/>
      <c r="I25" s="9"/>
    </row>
    <row r="26" spans="1:16" ht="12.75">
      <c r="A26" s="6">
        <v>5</v>
      </c>
      <c r="B26" s="6" t="s">
        <v>46</v>
      </c>
      <c r="C26" s="6" t="s">
        <v>348</v>
      </c>
      <c r="D26" s="6" t="s">
        <v>48</v>
      </c>
      <c r="E26" s="6" t="s">
        <v>349</v>
      </c>
      <c r="F26" s="6" t="s">
        <v>75</v>
      </c>
      <c r="G26" s="8">
        <v>10</v>
      </c>
      <c r="H26" s="11"/>
      <c r="I26" s="10">
        <f>ROUND((H26*G26),2)</f>
        <v>0</v>
      </c>
      <c r="O26">
        <f>rekapitulace!H8</f>
        <v>21</v>
      </c>
      <c r="P26">
        <f>O26/100*I26</f>
        <v>0</v>
      </c>
    </row>
    <row r="27" ht="12.75">
      <c r="E27" s="12" t="s">
        <v>350</v>
      </c>
    </row>
    <row r="28" spans="1:16" ht="38.25">
      <c r="A28" s="6">
        <v>6</v>
      </c>
      <c r="B28" s="6" t="s">
        <v>46</v>
      </c>
      <c r="C28" s="6" t="s">
        <v>351</v>
      </c>
      <c r="D28" s="6" t="s">
        <v>48</v>
      </c>
      <c r="E28" s="6" t="s">
        <v>352</v>
      </c>
      <c r="F28" s="6" t="s">
        <v>75</v>
      </c>
      <c r="G28" s="8">
        <v>10</v>
      </c>
      <c r="H28" s="11"/>
      <c r="I28" s="10">
        <f>ROUND((H28*G28),2)</f>
        <v>0</v>
      </c>
      <c r="O28">
        <f>rekapitulace!H8</f>
        <v>21</v>
      </c>
      <c r="P28">
        <f>O28/100*I28</f>
        <v>0</v>
      </c>
    </row>
    <row r="29" ht="12.75">
      <c r="E29" s="12" t="s">
        <v>350</v>
      </c>
    </row>
    <row r="30" spans="1:16" ht="51">
      <c r="A30" s="6">
        <v>7</v>
      </c>
      <c r="B30" s="6" t="s">
        <v>46</v>
      </c>
      <c r="C30" s="6" t="s">
        <v>353</v>
      </c>
      <c r="D30" s="6" t="s">
        <v>48</v>
      </c>
      <c r="E30" s="6" t="s">
        <v>354</v>
      </c>
      <c r="F30" s="6" t="s">
        <v>75</v>
      </c>
      <c r="G30" s="8">
        <v>13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25.5">
      <c r="E31" s="12" t="s">
        <v>355</v>
      </c>
    </row>
    <row r="32" spans="1:16" ht="76.5">
      <c r="A32" s="6">
        <v>8</v>
      </c>
      <c r="B32" s="6" t="s">
        <v>46</v>
      </c>
      <c r="C32" s="6" t="s">
        <v>353</v>
      </c>
      <c r="D32" s="6" t="s">
        <v>356</v>
      </c>
      <c r="E32" s="6" t="s">
        <v>357</v>
      </c>
      <c r="F32" s="6" t="s">
        <v>75</v>
      </c>
      <c r="G32" s="8">
        <v>5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ht="12.75">
      <c r="E33" s="12" t="s">
        <v>358</v>
      </c>
    </row>
    <row r="34" spans="1:16" ht="51">
      <c r="A34" s="6">
        <v>9</v>
      </c>
      <c r="B34" s="6" t="s">
        <v>46</v>
      </c>
      <c r="C34" s="6" t="s">
        <v>359</v>
      </c>
      <c r="D34" s="6" t="s">
        <v>48</v>
      </c>
      <c r="E34" s="6" t="s">
        <v>360</v>
      </c>
      <c r="F34" s="6" t="s">
        <v>75</v>
      </c>
      <c r="G34" s="8">
        <v>3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ht="12.75">
      <c r="E35" s="12" t="s">
        <v>361</v>
      </c>
    </row>
    <row r="36" spans="1:16" ht="76.5">
      <c r="A36" s="6">
        <v>10</v>
      </c>
      <c r="B36" s="6" t="s">
        <v>46</v>
      </c>
      <c r="C36" s="6" t="s">
        <v>359</v>
      </c>
      <c r="D36" s="6" t="s">
        <v>356</v>
      </c>
      <c r="E36" s="6" t="s">
        <v>362</v>
      </c>
      <c r="F36" s="6" t="s">
        <v>75</v>
      </c>
      <c r="G36" s="8">
        <v>1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363</v>
      </c>
    </row>
    <row r="38" spans="1:16" ht="38.25">
      <c r="A38" s="6">
        <v>11</v>
      </c>
      <c r="B38" s="6" t="s">
        <v>46</v>
      </c>
      <c r="C38" s="6" t="s">
        <v>364</v>
      </c>
      <c r="D38" s="6" t="s">
        <v>48</v>
      </c>
      <c r="E38" s="6" t="s">
        <v>365</v>
      </c>
      <c r="F38" s="6" t="s">
        <v>75</v>
      </c>
      <c r="G38" s="8">
        <v>2</v>
      </c>
      <c r="H38" s="11"/>
      <c r="I38" s="10">
        <f>ROUND((H38*G38),2)</f>
        <v>0</v>
      </c>
      <c r="O38">
        <f>rekapitulace!H8</f>
        <v>21</v>
      </c>
      <c r="P38">
        <f>O38/100*I38</f>
        <v>0</v>
      </c>
    </row>
    <row r="39" ht="12.75">
      <c r="E39" s="12" t="s">
        <v>366</v>
      </c>
    </row>
    <row r="40" spans="1:16" ht="51">
      <c r="A40" s="6">
        <v>12</v>
      </c>
      <c r="B40" s="6" t="s">
        <v>46</v>
      </c>
      <c r="C40" s="6" t="s">
        <v>367</v>
      </c>
      <c r="D40" s="6" t="s">
        <v>48</v>
      </c>
      <c r="E40" s="6" t="s">
        <v>368</v>
      </c>
      <c r="F40" s="6" t="s">
        <v>75</v>
      </c>
      <c r="G40" s="8">
        <v>2</v>
      </c>
      <c r="H40" s="11"/>
      <c r="I40" s="10">
        <f>ROUND((H40*G40),2)</f>
        <v>0</v>
      </c>
      <c r="O40">
        <f>rekapitulace!H8</f>
        <v>21</v>
      </c>
      <c r="P40">
        <f>O40/100*I40</f>
        <v>0</v>
      </c>
    </row>
    <row r="41" ht="12.75">
      <c r="E41" s="12" t="s">
        <v>369</v>
      </c>
    </row>
    <row r="42" spans="1:16" ht="12.75">
      <c r="A42" s="6">
        <v>13</v>
      </c>
      <c r="B42" s="6" t="s">
        <v>46</v>
      </c>
      <c r="C42" s="6" t="s">
        <v>370</v>
      </c>
      <c r="D42" s="6" t="s">
        <v>48</v>
      </c>
      <c r="E42" s="6" t="s">
        <v>371</v>
      </c>
      <c r="F42" s="6" t="s">
        <v>129</v>
      </c>
      <c r="G42" s="8">
        <v>400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38.25">
      <c r="E43" s="12" t="s">
        <v>347</v>
      </c>
    </row>
    <row r="44" spans="1:16" ht="12.75" customHeight="1">
      <c r="A44" s="13"/>
      <c r="B44" s="13"/>
      <c r="C44" s="13" t="s">
        <v>43</v>
      </c>
      <c r="D44" s="13"/>
      <c r="E44" s="13" t="s">
        <v>262</v>
      </c>
      <c r="F44" s="13"/>
      <c r="G44" s="13"/>
      <c r="H44" s="13"/>
      <c r="I44" s="13">
        <f>SUM(I26:I43)</f>
        <v>0</v>
      </c>
      <c r="P44">
        <f>ROUND(SUM(P26:P43),2)</f>
        <v>0</v>
      </c>
    </row>
    <row r="46" spans="1:16" ht="12.75" customHeight="1">
      <c r="A46" s="13"/>
      <c r="B46" s="13"/>
      <c r="C46" s="13"/>
      <c r="D46" s="13"/>
      <c r="E46" s="13" t="s">
        <v>81</v>
      </c>
      <c r="F46" s="13"/>
      <c r="G46" s="13"/>
      <c r="H46" s="13"/>
      <c r="I46" s="13">
        <f>+I14+I23+I44</f>
        <v>0</v>
      </c>
      <c r="P46">
        <f>+P14+P23+P44</f>
        <v>0</v>
      </c>
    </row>
    <row r="48" spans="1:9" ht="12.75" customHeight="1">
      <c r="A48" s="7" t="s">
        <v>82</v>
      </c>
      <c r="B48" s="7"/>
      <c r="C48" s="7"/>
      <c r="D48" s="7"/>
      <c r="E48" s="7"/>
      <c r="F48" s="7"/>
      <c r="G48" s="7"/>
      <c r="H48" s="7"/>
      <c r="I48" s="7"/>
    </row>
    <row r="49" spans="1:9" ht="12.75" customHeight="1">
      <c r="A49" s="7"/>
      <c r="B49" s="7"/>
      <c r="C49" s="7"/>
      <c r="D49" s="7"/>
      <c r="E49" s="7" t="s">
        <v>83</v>
      </c>
      <c r="F49" s="7"/>
      <c r="G49" s="7"/>
      <c r="H49" s="7"/>
      <c r="I49" s="7"/>
    </row>
    <row r="50" spans="1:16" ht="12.75" customHeight="1">
      <c r="A50" s="13"/>
      <c r="B50" s="13"/>
      <c r="C50" s="13"/>
      <c r="D50" s="13"/>
      <c r="E50" s="13" t="s">
        <v>84</v>
      </c>
      <c r="F50" s="13"/>
      <c r="G50" s="13"/>
      <c r="H50" s="13"/>
      <c r="I50" s="13">
        <v>0</v>
      </c>
      <c r="P50">
        <v>0</v>
      </c>
    </row>
    <row r="51" spans="1:9" ht="12.75" customHeight="1">
      <c r="A51" s="13"/>
      <c r="B51" s="13"/>
      <c r="C51" s="13"/>
      <c r="D51" s="13"/>
      <c r="E51" s="13" t="s">
        <v>85</v>
      </c>
      <c r="F51" s="13"/>
      <c r="G51" s="13"/>
      <c r="H51" s="13"/>
      <c r="I51" s="13"/>
    </row>
    <row r="52" spans="1:16" ht="12.75" customHeight="1">
      <c r="A52" s="13"/>
      <c r="B52" s="13"/>
      <c r="C52" s="13"/>
      <c r="D52" s="13"/>
      <c r="E52" s="13" t="s">
        <v>86</v>
      </c>
      <c r="F52" s="13"/>
      <c r="G52" s="13"/>
      <c r="H52" s="13"/>
      <c r="I52" s="13">
        <v>0</v>
      </c>
      <c r="P52">
        <v>0</v>
      </c>
    </row>
    <row r="53" spans="1:16" ht="12.75" customHeight="1">
      <c r="A53" s="13"/>
      <c r="B53" s="13"/>
      <c r="C53" s="13"/>
      <c r="D53" s="13"/>
      <c r="E53" s="13" t="s">
        <v>87</v>
      </c>
      <c r="F53" s="13"/>
      <c r="G53" s="13"/>
      <c r="H53" s="13"/>
      <c r="I53" s="13">
        <f>I50+I52</f>
        <v>0</v>
      </c>
      <c r="P53">
        <f>P50+P52</f>
        <v>0</v>
      </c>
    </row>
    <row r="55" spans="1:16" ht="12.75" customHeight="1">
      <c r="A55" s="13"/>
      <c r="B55" s="13"/>
      <c r="C55" s="13"/>
      <c r="D55" s="13"/>
      <c r="E55" s="13" t="s">
        <v>87</v>
      </c>
      <c r="F55" s="13"/>
      <c r="G55" s="13"/>
      <c r="H55" s="13"/>
      <c r="I55" s="13">
        <f>I46+I53</f>
        <v>0</v>
      </c>
      <c r="P55">
        <f>P46+P53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KPJ</cp:lastModifiedBy>
  <dcterms:modified xsi:type="dcterms:W3CDTF">2020-01-13T11:46:54Z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