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305" yWindow="-15" windowWidth="10230" windowHeight="8115"/>
  </bookViews>
  <sheets>
    <sheet name="Sortiment prádla" sheetId="1" r:id="rId1"/>
    <sheet name="Náklady manipulace" sheetId="3" state="hidden" r:id="rId2"/>
    <sheet name="Harmonogram svozů" sheetId="4" r:id="rId3"/>
    <sheet name="Nabídková cena" sheetId="5" r:id="rId4"/>
  </sheets>
  <definedNames>
    <definedName name="_xlnm.Print_Area" localSheetId="2">'Harmonogram svozů'!$B$2:$F$14</definedName>
    <definedName name="_xlnm.Print_Area" localSheetId="3">'Nabídková cena'!$B$2:$J$16</definedName>
    <definedName name="_xlnm.Print_Area" localSheetId="0">'Sortiment prádla'!$B$2:$E$14</definedName>
  </definedNames>
  <calcPr calcId="125725"/>
</workbook>
</file>

<file path=xl/calcChain.xml><?xml version="1.0" encoding="utf-8"?>
<calcChain xmlns="http://schemas.openxmlformats.org/spreadsheetml/2006/main">
  <c r="H13" i="5"/>
  <c r="H14"/>
  <c r="G13"/>
  <c r="G14"/>
  <c r="E13"/>
  <c r="E14"/>
  <c r="E12" i="1" l="1"/>
  <c r="E13"/>
  <c r="E14"/>
  <c r="E10" l="1"/>
  <c r="E11"/>
  <c r="G10" i="5" l="1"/>
  <c r="G11"/>
  <c r="G12"/>
  <c r="G15"/>
  <c r="G9"/>
  <c r="E10"/>
  <c r="H10" s="1"/>
  <c r="E11"/>
  <c r="H11" s="1"/>
  <c r="E12"/>
  <c r="H12" s="1"/>
  <c r="E15"/>
  <c r="H15" s="1"/>
  <c r="E9"/>
  <c r="H9" s="1"/>
  <c r="E9" i="1"/>
  <c r="E8"/>
  <c r="E7"/>
  <c r="I9" i="5" l="1"/>
  <c r="J9"/>
  <c r="G16" i="3" l="1"/>
  <c r="G10" s="1"/>
  <c r="F16"/>
  <c r="F10" s="1"/>
  <c r="E16"/>
  <c r="E10" s="1"/>
  <c r="D16"/>
  <c r="C16"/>
  <c r="C10"/>
  <c r="B16"/>
  <c r="H16" s="1"/>
  <c r="H10" s="1"/>
  <c r="H14"/>
  <c r="G13"/>
  <c r="E13"/>
  <c r="C13"/>
  <c r="G12"/>
  <c r="E12"/>
  <c r="C12"/>
  <c r="D10"/>
  <c r="H9"/>
  <c r="G9"/>
  <c r="F9"/>
  <c r="E9"/>
  <c r="D9"/>
  <c r="C9"/>
  <c r="B9"/>
  <c r="H7"/>
  <c r="H6"/>
  <c r="G6"/>
  <c r="F6"/>
  <c r="E6"/>
  <c r="D6"/>
  <c r="C6"/>
  <c r="B6"/>
  <c r="H5"/>
  <c r="B10"/>
</calcChain>
</file>

<file path=xl/sharedStrings.xml><?xml version="1.0" encoding="utf-8"?>
<sst xmlns="http://schemas.openxmlformats.org/spreadsheetml/2006/main" count="113" uniqueCount="78">
  <si>
    <t>Klatovy</t>
  </si>
  <si>
    <t>Domažlice</t>
  </si>
  <si>
    <t>Rokycany</t>
  </si>
  <si>
    <t>Stod</t>
  </si>
  <si>
    <t>Horažďovice</t>
  </si>
  <si>
    <t>Sv. Anna</t>
  </si>
  <si>
    <t>počet kg 2011</t>
  </si>
  <si>
    <t>na 1kg</t>
  </si>
  <si>
    <t>název nemocnice</t>
  </si>
  <si>
    <t>počet zaměstnanců zdrav.</t>
  </si>
  <si>
    <t>celkem ZHPK</t>
  </si>
  <si>
    <t>LC Union Rokycany</t>
  </si>
  <si>
    <t>Mabet Sušice</t>
  </si>
  <si>
    <t>Prádelna Nojala</t>
  </si>
  <si>
    <t>vlastní prádelna</t>
  </si>
  <si>
    <t>Velká Hleďsebe</t>
  </si>
  <si>
    <t>Prádelna</t>
  </si>
  <si>
    <t>počet lůžek</t>
  </si>
  <si>
    <t>Smlouva a ceník</t>
  </si>
  <si>
    <t>ano</t>
  </si>
  <si>
    <t>ne</t>
  </si>
  <si>
    <t>na praní za rok 2011 výpočtem</t>
  </si>
  <si>
    <t>kg prádla /lůžko/rok 2011</t>
  </si>
  <si>
    <t>na praní za rok 2011 fakturace - skutečnost</t>
  </si>
  <si>
    <t>Náklady na praní prádla v nemocnicích PK za rok 2011 (Kč bez DPH)</t>
  </si>
  <si>
    <t>kg prádla /zaměstnance/rok</t>
  </si>
  <si>
    <t>počet vypraných ks</t>
  </si>
  <si>
    <t>průměrná hmotnost 1 ks</t>
  </si>
  <si>
    <t>není známo - jen kg</t>
  </si>
  <si>
    <t>průměr za PK</t>
  </si>
  <si>
    <t>Kč/lůžko/rok 2011</t>
  </si>
  <si>
    <t>ks prádla/lůžko/rok 2011</t>
  </si>
  <si>
    <t>počet lůžkodnů/rok 2011</t>
  </si>
  <si>
    <t>72280 ks</t>
  </si>
  <si>
    <t>operační prádlo ks (kg)</t>
  </si>
  <si>
    <t>?</t>
  </si>
  <si>
    <t>5 000 kg</t>
  </si>
  <si>
    <t>Ještě není hotovo !</t>
  </si>
  <si>
    <t xml:space="preserve"> - pacientské prádlo (pyžama, župany atd.) </t>
  </si>
  <si>
    <t xml:space="preserve"> - personální (pláště, oděvy sester a lékařů atd.)</t>
  </si>
  <si>
    <t xml:space="preserve"> - operační prádlo (op. pláště, op. kalhoty, roušky atd.)</t>
  </si>
  <si>
    <t>za 1 rok</t>
  </si>
  <si>
    <t>za 4 roky</t>
  </si>
  <si>
    <t xml:space="preserve">Sortiment a množství a prádla v Kg </t>
  </si>
  <si>
    <t>Celkové množství prádla určeného k praní za 1 rok/4 roky v Kg</t>
  </si>
  <si>
    <t>Množství prádla v Kg za 4 roky</t>
  </si>
  <si>
    <t>Cena služeb za 1 Kg prádla (bez DPH)</t>
  </si>
  <si>
    <t>Cena služeb za 1 Kg prádla (s DPH)</t>
  </si>
  <si>
    <t>Sortiment</t>
  </si>
  <si>
    <t>Celkové množství prádla rozdělené podle sortimentu prádla:</t>
  </si>
  <si>
    <t>Celková nabídková cena za uvedený počet Kg za 4 roky (bez DPH)</t>
  </si>
  <si>
    <t>Celková nabídková cena za uvedený počet Kg za 4 roky (s DPH)</t>
  </si>
  <si>
    <t>Cena za uvedený počet Kg za 4 roky (bez DPH)</t>
  </si>
  <si>
    <t>Cena za uvedený počet Kg za 4 roky (s DPH)</t>
  </si>
  <si>
    <t>SVOZ ŠPINAVÉHO PRÁDLA</t>
  </si>
  <si>
    <t>DOVOZ ČISTÉHO PRÁDLA</t>
  </si>
  <si>
    <t>DEN</t>
  </si>
  <si>
    <t>HODINA</t>
  </si>
  <si>
    <t>MÍSTO KDE SE BUDE PRÁDLO PŘEDÁVAT</t>
  </si>
  <si>
    <t xml:space="preserve">Harmonogram svozů prádla </t>
  </si>
  <si>
    <t>pondělí, středa, pátek</t>
  </si>
  <si>
    <t>Pozn.: Uchazeč doplní cenu do sloupce "Cena služeb za 1 Kg prádla (bez DPH)", ostatní sloupce se automaticky dopočítají</t>
  </si>
  <si>
    <t>Centrum sociálních služeb Tachov, příspěvková organizace</t>
  </si>
  <si>
    <t xml:space="preserve"> - pracovní oděvy - kuchyně (kalhoty, trička, haleny, zástěry)</t>
  </si>
  <si>
    <t xml:space="preserve"> - vlastní prádlo klientů (ošacení, osobní prádlo, ručníky, povlečení, utěrky apod.)</t>
  </si>
  <si>
    <t xml:space="preserve"> - rovné prádlo (ložní, ručníky, utěrky, ubrusy atd.)</t>
  </si>
  <si>
    <t xml:space="preserve"> - ostatní prádlo (záclony, závěsy, přikrývky, polštáře, chrániče oděvů atd.)</t>
  </si>
  <si>
    <t>Centrum sociálních služeb Tachov, příspěvková organizace - DS Tachov, Panenská 2068, Tachov</t>
  </si>
  <si>
    <t>DS Tachov, Panenská 2068, Tachov - vstupní hala DS - přízemí</t>
  </si>
  <si>
    <t>Centrum sociálních služeb Tachov, příspěvková organizace - DS Kurojedy, Kurojedy 61, Bor</t>
  </si>
  <si>
    <t>Sortiment / Množství prádla (množství čistého suchého prádla uvedeno v Kg)</t>
  </si>
  <si>
    <t>Jednotková nabídková cena služeb za 1 Kg čistého suchého prádla bez DPH a s DPH</t>
  </si>
  <si>
    <t>9:00 - 11:00</t>
  </si>
  <si>
    <t>DS Kurojedy, Kurojedy 61, Bor - hospodářská budova, prádelna, přízemí</t>
  </si>
  <si>
    <t>Centrum sociálních služeb Tachov, příspěvková organizace - DS Panorama, U Penzionu 1711, Tachov</t>
  </si>
  <si>
    <t>DS Panorama, U Penzionu 1711, Tachov  - 1.PP – výdejna prádla</t>
  </si>
  <si>
    <t xml:space="preserve"> - vlastní prádlo klientů (košile, kalhoty, haleny, trika, ponožky, spodní prádlo, šaty, mikiny, svetry, tepláky, ručníky, povlečení, utěrky apod.)</t>
  </si>
  <si>
    <t>Část 6: Služby spojené s praním prádla pro Centrum sociálních služeb Tachov, příspěvková organizace</t>
  </si>
</sst>
</file>

<file path=xl/styles.xml><?xml version="1.0" encoding="utf-8"?>
<styleSheet xmlns="http://schemas.openxmlformats.org/spreadsheetml/2006/main">
  <numFmts count="4">
    <numFmt numFmtId="43" formatCode="_-* #,##0.00\ _K_č_-;\-* #,##0.00\ _K_č_-;_-* &quot;-&quot;??\ _K_č_-;_-@_-"/>
    <numFmt numFmtId="164" formatCode="0.0"/>
    <numFmt numFmtId="165" formatCode="#,##0.000"/>
    <numFmt numFmtId="166" formatCode="#,##0.00\ &quot;Kč&quot;"/>
  </numFmts>
  <fonts count="23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8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43" fontId="2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Border="1"/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 wrapText="1" shrinkToFit="1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left" vertical="center" wrapText="1" shrinkToFit="1"/>
    </xf>
    <xf numFmtId="4" fontId="5" fillId="0" borderId="10" xfId="0" applyNumberFormat="1" applyFont="1" applyFill="1" applyBorder="1" applyAlignment="1">
      <alignment vertical="center" wrapText="1" shrinkToFit="1"/>
    </xf>
    <xf numFmtId="0" fontId="1" fillId="0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164" fontId="4" fillId="0" borderId="13" xfId="0" applyNumberFormat="1" applyFont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left" vertical="center" wrapText="1" shrinkToFit="1"/>
    </xf>
    <xf numFmtId="4" fontId="5" fillId="2" borderId="14" xfId="0" applyNumberFormat="1" applyFont="1" applyFill="1" applyBorder="1" applyAlignment="1">
      <alignment horizontal="center" vertical="center" wrapText="1" shrinkToFit="1"/>
    </xf>
    <xf numFmtId="4" fontId="5" fillId="2" borderId="15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 wrapText="1" shrinkToFit="1"/>
    </xf>
    <xf numFmtId="4" fontId="4" fillId="0" borderId="17" xfId="0" applyNumberFormat="1" applyFont="1" applyFill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4" fontId="4" fillId="0" borderId="12" xfId="0" applyNumberFormat="1" applyFont="1" applyFill="1" applyBorder="1" applyAlignment="1">
      <alignment wrapText="1" shrinkToFit="1"/>
    </xf>
    <xf numFmtId="4" fontId="4" fillId="0" borderId="13" xfId="0" applyNumberFormat="1" applyFont="1" applyFill="1" applyBorder="1" applyAlignment="1">
      <alignment horizontal="center" vertical="center" wrapText="1" shrinkToFit="1"/>
    </xf>
    <xf numFmtId="4" fontId="4" fillId="3" borderId="18" xfId="0" applyNumberFormat="1" applyFont="1" applyFill="1" applyBorder="1" applyAlignment="1">
      <alignment horizontal="center" vertical="center" wrapText="1" shrinkToFit="1"/>
    </xf>
    <xf numFmtId="165" fontId="4" fillId="0" borderId="4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9" xfId="0" applyFont="1" applyFill="1" applyBorder="1" applyAlignment="1"/>
    <xf numFmtId="0" fontId="4" fillId="0" borderId="2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66" fontId="16" fillId="0" borderId="5" xfId="0" applyNumberFormat="1" applyFont="1" applyFill="1" applyBorder="1" applyAlignment="1">
      <alignment horizontal="center" vertical="center"/>
    </xf>
    <xf numFmtId="166" fontId="16" fillId="0" borderId="18" xfId="0" applyNumberFormat="1" applyFont="1" applyFill="1" applyBorder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5" fillId="4" borderId="3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 shrinkToFit="1"/>
    </xf>
    <xf numFmtId="0" fontId="7" fillId="0" borderId="0" xfId="0" applyFont="1" applyFill="1" applyBorder="1" applyAlignment="1">
      <alignment vertical="center" wrapText="1"/>
    </xf>
    <xf numFmtId="1" fontId="8" fillId="0" borderId="5" xfId="0" applyNumberFormat="1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left" vertical="center" wrapText="1"/>
    </xf>
    <xf numFmtId="0" fontId="22" fillId="0" borderId="42" xfId="0" applyFont="1" applyFill="1" applyBorder="1" applyAlignment="1">
      <alignment horizontal="left" vertical="center" wrapText="1"/>
    </xf>
    <xf numFmtId="1" fontId="5" fillId="0" borderId="22" xfId="0" applyNumberFormat="1" applyFont="1" applyFill="1" applyBorder="1" applyAlignment="1">
      <alignment horizontal="center" vertical="center"/>
    </xf>
    <xf numFmtId="3" fontId="12" fillId="0" borderId="39" xfId="0" applyNumberFormat="1" applyFont="1" applyFill="1" applyBorder="1" applyAlignment="1">
      <alignment horizontal="center" vertical="center"/>
    </xf>
    <xf numFmtId="1" fontId="8" fillId="0" borderId="1" xfId="2" applyNumberFormat="1" applyFont="1" applyFill="1" applyBorder="1" applyAlignment="1">
      <alignment horizontal="center" vertical="center"/>
    </xf>
    <xf numFmtId="1" fontId="8" fillId="0" borderId="3" xfId="2" applyNumberFormat="1" applyFont="1" applyFill="1" applyBorder="1" applyAlignment="1">
      <alignment horizontal="center" vertical="center"/>
    </xf>
    <xf numFmtId="0" fontId="22" fillId="0" borderId="36" xfId="0" applyFont="1" applyBorder="1" applyAlignment="1">
      <alignment horizontal="left" vertical="center" wrapText="1"/>
    </xf>
    <xf numFmtId="0" fontId="22" fillId="0" borderId="41" xfId="0" applyFont="1" applyBorder="1" applyAlignment="1">
      <alignment horizontal="left" vertical="center" wrapText="1"/>
    </xf>
    <xf numFmtId="49" fontId="22" fillId="0" borderId="41" xfId="0" applyNumberFormat="1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left" vertical="center" wrapText="1"/>
    </xf>
    <xf numFmtId="49" fontId="16" fillId="0" borderId="41" xfId="0" applyNumberFormat="1" applyFont="1" applyBorder="1" applyAlignment="1">
      <alignment horizontal="left" vertical="center" wrapText="1"/>
    </xf>
    <xf numFmtId="0" fontId="16" fillId="0" borderId="41" xfId="0" applyFont="1" applyFill="1" applyBorder="1" applyAlignment="1">
      <alignment horizontal="left" vertical="center" wrapText="1"/>
    </xf>
    <xf numFmtId="0" fontId="16" fillId="0" borderId="42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center" vertical="center" wrapText="1"/>
    </xf>
    <xf numFmtId="166" fontId="15" fillId="0" borderId="1" xfId="0" applyNumberFormat="1" applyFont="1" applyFill="1" applyBorder="1" applyAlignment="1">
      <alignment horizontal="center" vertical="center"/>
    </xf>
    <xf numFmtId="166" fontId="15" fillId="0" borderId="12" xfId="0" applyNumberFormat="1" applyFont="1" applyFill="1" applyBorder="1" applyAlignment="1">
      <alignment horizontal="center" vertical="center"/>
    </xf>
    <xf numFmtId="166" fontId="15" fillId="0" borderId="9" xfId="0" applyNumberFormat="1" applyFont="1" applyFill="1" applyBorder="1" applyAlignment="1">
      <alignment horizontal="center" vertical="center"/>
    </xf>
    <xf numFmtId="166" fontId="16" fillId="0" borderId="8" xfId="0" applyNumberFormat="1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/>
    </xf>
    <xf numFmtId="166" fontId="16" fillId="0" borderId="12" xfId="0" applyNumberFormat="1" applyFont="1" applyFill="1" applyBorder="1" applyAlignment="1">
      <alignment horizontal="center" vertical="center"/>
    </xf>
    <xf numFmtId="166" fontId="16" fillId="0" borderId="9" xfId="0" applyNumberFormat="1" applyFont="1" applyFill="1" applyBorder="1" applyAlignment="1">
      <alignment horizontal="center" vertical="center"/>
    </xf>
    <xf numFmtId="1" fontId="16" fillId="0" borderId="1" xfId="2" applyNumberFormat="1" applyFont="1" applyFill="1" applyBorder="1" applyAlignment="1">
      <alignment horizontal="center" vertical="center"/>
    </xf>
    <xf numFmtId="1" fontId="16" fillId="0" borderId="3" xfId="0" applyNumberFormat="1" applyFont="1" applyFill="1" applyBorder="1" applyAlignment="1">
      <alignment horizontal="center" vertical="center"/>
    </xf>
    <xf numFmtId="1" fontId="16" fillId="0" borderId="3" xfId="2" applyNumberFormat="1" applyFont="1" applyFill="1" applyBorder="1" applyAlignment="1">
      <alignment horizontal="center" vertical="center"/>
    </xf>
    <xf numFmtId="1" fontId="16" fillId="0" borderId="9" xfId="0" applyNumberFormat="1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left" vertical="center" wrapText="1"/>
    </xf>
    <xf numFmtId="0" fontId="5" fillId="5" borderId="47" xfId="0" applyFont="1" applyFill="1" applyBorder="1" applyAlignment="1">
      <alignment horizontal="left" vertical="center" wrapText="1"/>
    </xf>
    <xf numFmtId="0" fontId="5" fillId="5" borderId="48" xfId="0" applyFont="1" applyFill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textRotation="90" wrapText="1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40" xfId="0" applyFont="1" applyBorder="1" applyAlignment="1">
      <alignment horizontal="center" vertical="center" textRotation="90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19" fillId="0" borderId="35" xfId="0" applyFont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/>
    </xf>
    <xf numFmtId="0" fontId="18" fillId="4" borderId="25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/>
    <xf numFmtId="0" fontId="3" fillId="2" borderId="26" xfId="0" applyFont="1" applyFill="1" applyBorder="1" applyAlignment="1"/>
    <xf numFmtId="0" fontId="4" fillId="0" borderId="5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 shrinkToFit="1"/>
    </xf>
    <xf numFmtId="0" fontId="4" fillId="0" borderId="53" xfId="0" applyFont="1" applyBorder="1" applyAlignment="1">
      <alignment horizontal="center" vertical="center" wrapText="1" shrinkToFit="1"/>
    </xf>
    <xf numFmtId="0" fontId="4" fillId="0" borderId="57" xfId="0" applyFont="1" applyBorder="1" applyAlignment="1">
      <alignment horizontal="center" vertical="center" wrapText="1" shrinkToFit="1"/>
    </xf>
    <xf numFmtId="0" fontId="17" fillId="0" borderId="58" xfId="0" applyFont="1" applyBorder="1" applyAlignment="1">
      <alignment horizontal="center" vertical="center" wrapText="1" shrinkToFit="1"/>
    </xf>
    <xf numFmtId="0" fontId="17" fillId="0" borderId="59" xfId="0" applyFont="1" applyBorder="1" applyAlignment="1">
      <alignment horizontal="center" vertical="center" wrapText="1" shrinkToFit="1"/>
    </xf>
    <xf numFmtId="0" fontId="17" fillId="0" borderId="60" xfId="0" applyFont="1" applyBorder="1" applyAlignment="1">
      <alignment horizontal="center" vertical="center" wrapText="1" shrinkToFit="1"/>
    </xf>
    <xf numFmtId="0" fontId="5" fillId="4" borderId="25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textRotation="90" wrapText="1"/>
    </xf>
    <xf numFmtId="0" fontId="14" fillId="0" borderId="30" xfId="0" applyFont="1" applyBorder="1" applyAlignment="1">
      <alignment horizontal="center" vertical="center" textRotation="90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5" borderId="27" xfId="0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14" fillId="5" borderId="29" xfId="0" applyFont="1" applyFill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166" fontId="7" fillId="0" borderId="21" xfId="0" applyNumberFormat="1" applyFont="1" applyFill="1" applyBorder="1" applyAlignment="1">
      <alignment horizontal="center" vertical="center"/>
    </xf>
    <xf numFmtId="166" fontId="7" fillId="0" borderId="32" xfId="0" applyNumberFormat="1" applyFont="1" applyFill="1" applyBorder="1" applyAlignment="1">
      <alignment horizontal="center" vertical="center"/>
    </xf>
    <xf numFmtId="166" fontId="7" fillId="0" borderId="33" xfId="0" applyNumberFormat="1" applyFont="1" applyFill="1" applyBorder="1" applyAlignment="1">
      <alignment horizontal="center" vertical="center"/>
    </xf>
    <xf numFmtId="166" fontId="7" fillId="0" borderId="29" xfId="0" applyNumberFormat="1" applyFont="1" applyFill="1" applyBorder="1" applyAlignment="1">
      <alignment horizontal="center" vertical="center"/>
    </xf>
    <xf numFmtId="166" fontId="7" fillId="0" borderId="20" xfId="0" applyNumberFormat="1" applyFont="1" applyFill="1" applyBorder="1" applyAlignment="1">
      <alignment horizontal="center" vertical="center"/>
    </xf>
    <xf numFmtId="166" fontId="7" fillId="0" borderId="34" xfId="0" applyNumberFormat="1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</cellXfs>
  <cellStyles count="3">
    <cellStyle name="čárky" xfId="2" builtinId="3"/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19"/>
  <sheetViews>
    <sheetView tabSelected="1" zoomScaleNormal="100" workbookViewId="0">
      <selection activeCell="B2" sqref="B2:E2"/>
    </sheetView>
  </sheetViews>
  <sheetFormatPr defaultRowHeight="12.75"/>
  <cols>
    <col min="1" max="1" width="1" style="36" customWidth="1"/>
    <col min="2" max="2" width="8" style="36" customWidth="1"/>
    <col min="3" max="3" width="63.85546875" style="36" customWidth="1"/>
    <col min="4" max="5" width="15.5703125" style="36" customWidth="1"/>
    <col min="6" max="6" width="13.7109375" style="36" customWidth="1"/>
    <col min="7" max="7" width="15.42578125" style="36" bestFit="1" customWidth="1"/>
    <col min="8" max="16384" width="9.140625" style="36"/>
  </cols>
  <sheetData>
    <row r="1" spans="2:5" ht="5.25" customHeight="1">
      <c r="C1" s="37"/>
    </row>
    <row r="2" spans="2:5" s="54" customFormat="1" ht="18" customHeight="1" thickBot="1">
      <c r="B2" s="109" t="s">
        <v>77</v>
      </c>
      <c r="C2" s="109"/>
      <c r="D2" s="109"/>
      <c r="E2" s="109"/>
    </row>
    <row r="3" spans="2:5" ht="18" customHeight="1" thickBot="1">
      <c r="B3" s="112" t="s">
        <v>43</v>
      </c>
      <c r="C3" s="113"/>
      <c r="D3" s="113"/>
      <c r="E3" s="114"/>
    </row>
    <row r="4" spans="2:5" ht="6" customHeight="1" thickBot="1"/>
    <row r="5" spans="2:5" ht="49.5" customHeight="1" thickBot="1">
      <c r="B5" s="115"/>
      <c r="C5" s="116"/>
      <c r="D5" s="110" t="s">
        <v>62</v>
      </c>
      <c r="E5" s="111"/>
    </row>
    <row r="6" spans="2:5" ht="19.5" customHeight="1" thickBot="1">
      <c r="B6" s="105" t="s">
        <v>70</v>
      </c>
      <c r="C6" s="106"/>
      <c r="D6" s="44" t="s">
        <v>41</v>
      </c>
      <c r="E6" s="45" t="s">
        <v>42</v>
      </c>
    </row>
    <row r="7" spans="2:5" ht="19.5" customHeight="1" thickBot="1">
      <c r="B7" s="107" t="s">
        <v>44</v>
      </c>
      <c r="C7" s="108"/>
      <c r="D7" s="66">
        <v>88142</v>
      </c>
      <c r="E7" s="67">
        <f>D7*4</f>
        <v>352568</v>
      </c>
    </row>
    <row r="8" spans="2:5" ht="18" customHeight="1">
      <c r="B8" s="102" t="s">
        <v>49</v>
      </c>
      <c r="C8" s="70" t="s">
        <v>65</v>
      </c>
      <c r="D8" s="68">
        <v>26196</v>
      </c>
      <c r="E8" s="63">
        <f>D8*4</f>
        <v>104784</v>
      </c>
    </row>
    <row r="9" spans="2:5" ht="18" customHeight="1">
      <c r="B9" s="103"/>
      <c r="C9" s="71" t="s">
        <v>38</v>
      </c>
      <c r="D9" s="42">
        <v>0</v>
      </c>
      <c r="E9" s="40">
        <f t="shared" ref="E9:E13" si="0">D9*4</f>
        <v>0</v>
      </c>
    </row>
    <row r="10" spans="2:5" ht="18" customHeight="1">
      <c r="B10" s="103"/>
      <c r="C10" s="71" t="s">
        <v>39</v>
      </c>
      <c r="D10" s="69">
        <v>8746</v>
      </c>
      <c r="E10" s="40">
        <f t="shared" ref="E10" si="1">D10*4</f>
        <v>34984</v>
      </c>
    </row>
    <row r="11" spans="2:5" ht="18" customHeight="1">
      <c r="B11" s="103"/>
      <c r="C11" s="71" t="s">
        <v>40</v>
      </c>
      <c r="D11" s="42">
        <v>0</v>
      </c>
      <c r="E11" s="40">
        <f t="shared" si="0"/>
        <v>0</v>
      </c>
    </row>
    <row r="12" spans="2:5" ht="26.25" customHeight="1">
      <c r="B12" s="103"/>
      <c r="C12" s="72" t="s">
        <v>76</v>
      </c>
      <c r="D12" s="42">
        <v>47700</v>
      </c>
      <c r="E12" s="40">
        <f t="shared" si="0"/>
        <v>190800</v>
      </c>
    </row>
    <row r="13" spans="2:5" ht="18" customHeight="1">
      <c r="B13" s="103"/>
      <c r="C13" s="64" t="s">
        <v>66</v>
      </c>
      <c r="D13" s="42">
        <v>5500</v>
      </c>
      <c r="E13" s="40">
        <f t="shared" si="0"/>
        <v>22000</v>
      </c>
    </row>
    <row r="14" spans="2:5" ht="18" customHeight="1" thickBot="1">
      <c r="B14" s="104"/>
      <c r="C14" s="65" t="s">
        <v>63</v>
      </c>
      <c r="D14" s="43">
        <v>0</v>
      </c>
      <c r="E14" s="41">
        <f t="shared" ref="E14" si="2">D14*4</f>
        <v>0</v>
      </c>
    </row>
    <row r="16" spans="2:5">
      <c r="C16" s="39"/>
    </row>
    <row r="17" spans="3:3">
      <c r="C17" s="38"/>
    </row>
    <row r="18" spans="3:3">
      <c r="C18" s="38"/>
    </row>
    <row r="19" spans="3:3">
      <c r="C19" s="38"/>
    </row>
  </sheetData>
  <mergeCells count="7">
    <mergeCell ref="B8:B14"/>
    <mergeCell ref="B6:C6"/>
    <mergeCell ref="B7:C7"/>
    <mergeCell ref="B2:E2"/>
    <mergeCell ref="D5:E5"/>
    <mergeCell ref="B3:E3"/>
    <mergeCell ref="B5:C5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scale="96" orientation="portrait" horizontalDpi="300" verticalDpi="300" r:id="rId1"/>
  <headerFooter>
    <oddHeader xml:space="preserve">&amp;L&amp;"Arial,Obyčejné"&amp;10&amp;K01+048PŘÍLOHA č. 6 Zadávací dokumentace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zoomScaleNormal="100" workbookViewId="0">
      <selection activeCell="A6" sqref="A6"/>
    </sheetView>
  </sheetViews>
  <sheetFormatPr defaultRowHeight="15"/>
  <cols>
    <col min="1" max="1" width="26" customWidth="1"/>
    <col min="2" max="2" width="19.42578125" customWidth="1"/>
    <col min="3" max="3" width="17.85546875" customWidth="1"/>
    <col min="4" max="4" width="19" customWidth="1"/>
    <col min="5" max="5" width="17.7109375" customWidth="1"/>
    <col min="6" max="6" width="17.28515625" customWidth="1"/>
    <col min="7" max="7" width="18" customWidth="1"/>
    <col min="8" max="8" width="17.85546875" customWidth="1"/>
    <col min="9" max="9" width="12.7109375" customWidth="1"/>
    <col min="10" max="10" width="15.42578125" bestFit="1" customWidth="1"/>
  </cols>
  <sheetData>
    <row r="1" spans="1:9" ht="12.75" customHeight="1" thickBot="1">
      <c r="A1" s="1" t="s">
        <v>37</v>
      </c>
    </row>
    <row r="2" spans="1:9" ht="27" customHeight="1" thickBot="1">
      <c r="A2" s="117" t="s">
        <v>24</v>
      </c>
      <c r="B2" s="118"/>
      <c r="C2" s="118"/>
      <c r="D2" s="118"/>
      <c r="E2" s="118"/>
      <c r="F2" s="119"/>
      <c r="G2" s="119"/>
      <c r="H2" s="120"/>
      <c r="I2" s="2"/>
    </row>
    <row r="3" spans="1:9" ht="25.5" customHeight="1" thickBot="1">
      <c r="A3" s="16" t="s">
        <v>8</v>
      </c>
      <c r="B3" s="16" t="s">
        <v>0</v>
      </c>
      <c r="C3" s="16" t="s">
        <v>1</v>
      </c>
      <c r="D3" s="16" t="s">
        <v>2</v>
      </c>
      <c r="E3" s="16" t="s">
        <v>3</v>
      </c>
      <c r="F3" s="16" t="s">
        <v>5</v>
      </c>
      <c r="G3" s="16" t="s">
        <v>4</v>
      </c>
      <c r="H3" s="16" t="s">
        <v>10</v>
      </c>
      <c r="I3" s="2"/>
    </row>
    <row r="4" spans="1:9" ht="12.75" customHeight="1" thickBot="1">
      <c r="A4" s="33" t="s">
        <v>34</v>
      </c>
      <c r="B4" s="35" t="s">
        <v>35</v>
      </c>
      <c r="C4" s="35" t="s">
        <v>33</v>
      </c>
      <c r="D4" s="35" t="s">
        <v>35</v>
      </c>
      <c r="E4" s="35" t="s">
        <v>36</v>
      </c>
      <c r="F4" s="35" t="s">
        <v>20</v>
      </c>
      <c r="G4" s="35" t="s">
        <v>20</v>
      </c>
      <c r="H4" s="34"/>
      <c r="I4" s="2"/>
    </row>
    <row r="5" spans="1:9" ht="21.75" customHeight="1">
      <c r="A5" s="3" t="s">
        <v>9</v>
      </c>
      <c r="B5" s="4">
        <v>613</v>
      </c>
      <c r="C5" s="4">
        <v>262</v>
      </c>
      <c r="D5" s="4">
        <v>296</v>
      </c>
      <c r="E5" s="4">
        <v>279</v>
      </c>
      <c r="F5" s="4">
        <v>63</v>
      </c>
      <c r="G5" s="4">
        <v>104</v>
      </c>
      <c r="H5" s="10">
        <f>SUM(B5:G5)</f>
        <v>1617</v>
      </c>
      <c r="I5" s="2"/>
    </row>
    <row r="6" spans="1:9" ht="21.75" customHeight="1">
      <c r="A6" s="17" t="s">
        <v>25</v>
      </c>
      <c r="B6" s="18">
        <f t="shared" ref="B6:H6" si="0">B14/B5</f>
        <v>404.83360522022838</v>
      </c>
      <c r="C6" s="18">
        <f t="shared" si="0"/>
        <v>476.06106870229007</v>
      </c>
      <c r="D6" s="18">
        <f t="shared" si="0"/>
        <v>339.33445945945948</v>
      </c>
      <c r="E6" s="18">
        <f t="shared" si="0"/>
        <v>381.29390681003582</v>
      </c>
      <c r="F6" s="18">
        <f t="shared" si="0"/>
        <v>503.1904761904762</v>
      </c>
      <c r="G6" s="18">
        <f t="shared" si="0"/>
        <v>761.85576923076928</v>
      </c>
      <c r="H6" s="24">
        <f t="shared" si="0"/>
        <v>427.11750154607296</v>
      </c>
      <c r="I6" s="2" t="s">
        <v>29</v>
      </c>
    </row>
    <row r="7" spans="1:9" ht="18" customHeight="1">
      <c r="A7" s="5" t="s">
        <v>17</v>
      </c>
      <c r="B7" s="6">
        <v>343</v>
      </c>
      <c r="C7" s="6">
        <v>207</v>
      </c>
      <c r="D7" s="6">
        <v>181</v>
      </c>
      <c r="E7" s="6">
        <v>222</v>
      </c>
      <c r="F7" s="6">
        <v>100</v>
      </c>
      <c r="G7" s="6">
        <v>150</v>
      </c>
      <c r="H7" s="11">
        <f>SUM(B7:G7)</f>
        <v>1203</v>
      </c>
      <c r="I7" s="2"/>
    </row>
    <row r="8" spans="1:9" ht="18" customHeight="1">
      <c r="A8" s="5" t="s">
        <v>32</v>
      </c>
      <c r="B8" s="32"/>
      <c r="C8" s="32"/>
      <c r="D8" s="32"/>
      <c r="E8" s="32"/>
      <c r="F8" s="32"/>
      <c r="G8" s="32"/>
      <c r="H8" s="11"/>
      <c r="I8" s="2"/>
    </row>
    <row r="9" spans="1:9" ht="18" customHeight="1">
      <c r="A9" s="5" t="s">
        <v>22</v>
      </c>
      <c r="B9" s="18">
        <f t="shared" ref="B9:H9" si="1">B14/B7</f>
        <v>723.50728862973756</v>
      </c>
      <c r="C9" s="18">
        <f t="shared" si="1"/>
        <v>602.55072463768113</v>
      </c>
      <c r="D9" s="18">
        <f t="shared" si="1"/>
        <v>554.93370165745853</v>
      </c>
      <c r="E9" s="18">
        <f t="shared" si="1"/>
        <v>479.19369369369372</v>
      </c>
      <c r="F9" s="18">
        <f t="shared" si="1"/>
        <v>317.01</v>
      </c>
      <c r="G9" s="18">
        <f t="shared" si="1"/>
        <v>528.22</v>
      </c>
      <c r="H9" s="25">
        <f t="shared" si="1"/>
        <v>574.10556940980882</v>
      </c>
      <c r="I9" s="2" t="s">
        <v>29</v>
      </c>
    </row>
    <row r="10" spans="1:9" ht="18" customHeight="1">
      <c r="A10" s="5" t="s">
        <v>30</v>
      </c>
      <c r="B10" s="30">
        <f t="shared" ref="B10:H10" si="2">B16/B7</f>
        <v>12661.377551020409</v>
      </c>
      <c r="C10" s="30">
        <f t="shared" si="2"/>
        <v>7230.608695652174</v>
      </c>
      <c r="D10" s="30">
        <f t="shared" si="2"/>
        <v>9711.3397790055242</v>
      </c>
      <c r="E10" s="30">
        <f t="shared" si="2"/>
        <v>5942.0018018018027</v>
      </c>
      <c r="F10" s="30">
        <f t="shared" si="2"/>
        <v>4533.2430000000004</v>
      </c>
      <c r="G10" s="30">
        <f t="shared" si="2"/>
        <v>3697.54</v>
      </c>
      <c r="H10" s="25">
        <f t="shared" si="2"/>
        <v>8249.7262676641731</v>
      </c>
      <c r="I10" s="2" t="s">
        <v>29</v>
      </c>
    </row>
    <row r="11" spans="1:9" ht="14.25" customHeight="1">
      <c r="A11" s="5" t="s">
        <v>26</v>
      </c>
      <c r="B11" s="7" t="s">
        <v>28</v>
      </c>
      <c r="C11" s="8">
        <v>401140</v>
      </c>
      <c r="D11" s="7" t="s">
        <v>28</v>
      </c>
      <c r="E11" s="8">
        <v>191070</v>
      </c>
      <c r="F11" s="7" t="s">
        <v>28</v>
      </c>
      <c r="G11" s="7">
        <v>92366</v>
      </c>
      <c r="H11" s="31"/>
      <c r="I11" s="2"/>
    </row>
    <row r="12" spans="1:9" ht="14.25" customHeight="1">
      <c r="A12" s="5" t="s">
        <v>27</v>
      </c>
      <c r="B12" s="7"/>
      <c r="C12" s="29">
        <f>C14/C11</f>
        <v>0.3109338385601037</v>
      </c>
      <c r="D12" s="7"/>
      <c r="E12" s="29">
        <f>E14/E11</f>
        <v>0.55676453655728264</v>
      </c>
      <c r="F12" s="8"/>
      <c r="G12" s="29">
        <f>G14/G11</f>
        <v>0.85781564644999242</v>
      </c>
      <c r="H12" s="31"/>
      <c r="I12" s="2"/>
    </row>
    <row r="13" spans="1:9" ht="14.25" customHeight="1">
      <c r="A13" s="5" t="s">
        <v>31</v>
      </c>
      <c r="B13" s="7"/>
      <c r="C13" s="7">
        <f>C11/C7</f>
        <v>1937.8743961352657</v>
      </c>
      <c r="D13" s="7"/>
      <c r="E13" s="7">
        <f>E11/E7</f>
        <v>860.67567567567562</v>
      </c>
      <c r="F13" s="8"/>
      <c r="G13" s="7">
        <f>G11/G7</f>
        <v>615.77333333333331</v>
      </c>
      <c r="H13" s="31"/>
      <c r="I13" s="2"/>
    </row>
    <row r="14" spans="1:9" ht="24.75" customHeight="1">
      <c r="A14" s="5" t="s">
        <v>6</v>
      </c>
      <c r="B14" s="7">
        <v>248163</v>
      </c>
      <c r="C14" s="8">
        <v>124728</v>
      </c>
      <c r="D14" s="7">
        <v>100443</v>
      </c>
      <c r="E14" s="8">
        <v>106381</v>
      </c>
      <c r="F14" s="8">
        <v>31701</v>
      </c>
      <c r="G14" s="7">
        <v>79233</v>
      </c>
      <c r="H14" s="25">
        <f>SUM(B14:G14)</f>
        <v>690649</v>
      </c>
      <c r="I14" s="2"/>
    </row>
    <row r="15" spans="1:9" ht="19.5" customHeight="1">
      <c r="A15" s="26" t="s">
        <v>7</v>
      </c>
      <c r="B15" s="27">
        <v>17.5</v>
      </c>
      <c r="C15" s="27">
        <v>12</v>
      </c>
      <c r="D15" s="27">
        <v>17.5</v>
      </c>
      <c r="E15" s="27">
        <v>12.4</v>
      </c>
      <c r="F15" s="27">
        <v>14.3</v>
      </c>
      <c r="G15" s="27">
        <v>7</v>
      </c>
      <c r="H15" s="28"/>
      <c r="I15" s="9"/>
    </row>
    <row r="16" spans="1:9" ht="24.75" customHeight="1" thickBot="1">
      <c r="A16" s="14" t="s">
        <v>21</v>
      </c>
      <c r="B16" s="12">
        <f t="shared" ref="B16:G16" si="3">SUM(B14*B15)</f>
        <v>4342852.5</v>
      </c>
      <c r="C16" s="12">
        <f t="shared" si="3"/>
        <v>1496736</v>
      </c>
      <c r="D16" s="12">
        <f t="shared" si="3"/>
        <v>1757752.5</v>
      </c>
      <c r="E16" s="12">
        <f t="shared" si="3"/>
        <v>1319124.4000000001</v>
      </c>
      <c r="F16" s="12">
        <f t="shared" si="3"/>
        <v>453324.30000000005</v>
      </c>
      <c r="G16" s="12">
        <f t="shared" si="3"/>
        <v>554631</v>
      </c>
      <c r="H16" s="13">
        <f>SUM(B16:G16)</f>
        <v>9924420.7000000011</v>
      </c>
      <c r="I16" s="9"/>
    </row>
    <row r="17" spans="1:9" ht="24.75" customHeight="1" thickBot="1">
      <c r="A17" s="19" t="s">
        <v>23</v>
      </c>
      <c r="B17" s="20"/>
      <c r="C17" s="20"/>
      <c r="D17" s="20"/>
      <c r="E17" s="20"/>
      <c r="F17" s="20"/>
      <c r="G17" s="20"/>
      <c r="H17" s="21"/>
      <c r="I17" s="9"/>
    </row>
    <row r="18" spans="1:9" ht="24.75" customHeight="1" thickBot="1">
      <c r="A18" s="15" t="s">
        <v>16</v>
      </c>
      <c r="B18" s="22" t="s">
        <v>12</v>
      </c>
      <c r="C18" s="22" t="s">
        <v>12</v>
      </c>
      <c r="D18" s="22" t="s">
        <v>14</v>
      </c>
      <c r="E18" s="22" t="s">
        <v>11</v>
      </c>
      <c r="F18" s="22" t="s">
        <v>15</v>
      </c>
      <c r="G18" s="22" t="s">
        <v>13</v>
      </c>
      <c r="H18" s="23"/>
      <c r="I18" s="9"/>
    </row>
    <row r="19" spans="1:9" ht="15.75" thickBot="1">
      <c r="A19" s="15" t="s">
        <v>18</v>
      </c>
      <c r="B19" s="22" t="s">
        <v>19</v>
      </c>
      <c r="C19" s="22" t="s">
        <v>19</v>
      </c>
      <c r="D19" s="22" t="s">
        <v>20</v>
      </c>
      <c r="E19" s="22" t="s">
        <v>19</v>
      </c>
      <c r="F19" s="22" t="s">
        <v>20</v>
      </c>
      <c r="G19" s="22" t="s">
        <v>19</v>
      </c>
      <c r="H19" s="23"/>
    </row>
  </sheetData>
  <mergeCells count="1">
    <mergeCell ref="A2:H2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14"/>
  <sheetViews>
    <sheetView workbookViewId="0">
      <selection activeCell="B2" sqref="B2:F2"/>
    </sheetView>
  </sheetViews>
  <sheetFormatPr defaultRowHeight="12.75"/>
  <cols>
    <col min="1" max="1" width="1" style="54" customWidth="1"/>
    <col min="2" max="2" width="32.5703125" style="54" customWidth="1"/>
    <col min="3" max="3" width="19.7109375" style="54" customWidth="1"/>
    <col min="4" max="4" width="14.28515625" style="54" customWidth="1"/>
    <col min="5" max="5" width="19.7109375" style="54" customWidth="1"/>
    <col min="6" max="6" width="14.28515625" style="54" customWidth="1"/>
    <col min="7" max="7" width="17.85546875" style="54" customWidth="1"/>
    <col min="8" max="8" width="25.42578125" style="54" customWidth="1"/>
    <col min="9" max="9" width="18" style="54" customWidth="1"/>
    <col min="10" max="10" width="15.42578125" style="54" bestFit="1" customWidth="1"/>
    <col min="11" max="16384" width="9.140625" style="54"/>
  </cols>
  <sheetData>
    <row r="1" spans="2:15" ht="5.25" customHeight="1">
      <c r="B1" s="55"/>
    </row>
    <row r="2" spans="2:15" ht="18" customHeight="1" thickBot="1">
      <c r="B2" s="109" t="s">
        <v>77</v>
      </c>
      <c r="C2" s="109"/>
      <c r="D2" s="109"/>
      <c r="E2" s="109"/>
      <c r="F2" s="109"/>
      <c r="G2" s="56"/>
      <c r="H2" s="56"/>
      <c r="I2" s="55"/>
      <c r="J2" s="55"/>
      <c r="K2" s="55"/>
      <c r="L2" s="55"/>
      <c r="M2" s="55"/>
      <c r="N2" s="55"/>
      <c r="O2" s="55"/>
    </row>
    <row r="3" spans="2:15" s="55" customFormat="1" ht="18" customHeight="1" thickBot="1">
      <c r="B3" s="131" t="s">
        <v>59</v>
      </c>
      <c r="C3" s="132"/>
      <c r="D3" s="132"/>
      <c r="E3" s="132"/>
      <c r="F3" s="133"/>
      <c r="G3" s="62"/>
      <c r="H3" s="62"/>
    </row>
    <row r="4" spans="2:15" ht="5.25" customHeight="1" thickBot="1"/>
    <row r="5" spans="2:15" ht="12.75" customHeight="1">
      <c r="B5" s="55"/>
      <c r="C5" s="134" t="s">
        <v>54</v>
      </c>
      <c r="D5" s="135"/>
      <c r="E5" s="134" t="s">
        <v>55</v>
      </c>
      <c r="F5" s="135"/>
      <c r="G5" s="58"/>
      <c r="H5" s="58"/>
    </row>
    <row r="6" spans="2:15" ht="12.75" customHeight="1" thickBot="1">
      <c r="B6" s="55"/>
      <c r="C6" s="57" t="s">
        <v>56</v>
      </c>
      <c r="D6" s="53" t="s">
        <v>57</v>
      </c>
      <c r="E6" s="57" t="s">
        <v>56</v>
      </c>
      <c r="F6" s="53" t="s">
        <v>57</v>
      </c>
      <c r="G6" s="58"/>
      <c r="H6" s="58"/>
    </row>
    <row r="7" spans="2:15" ht="42.75" customHeight="1">
      <c r="B7" s="93" t="s">
        <v>67</v>
      </c>
      <c r="C7" s="96" t="s">
        <v>60</v>
      </c>
      <c r="D7" s="97" t="s">
        <v>72</v>
      </c>
      <c r="E7" s="96" t="s">
        <v>60</v>
      </c>
      <c r="F7" s="97" t="s">
        <v>72</v>
      </c>
      <c r="G7" s="59"/>
      <c r="H7" s="59"/>
    </row>
    <row r="8" spans="2:15" ht="54" customHeight="1">
      <c r="B8" s="94" t="s">
        <v>74</v>
      </c>
      <c r="C8" s="98" t="s">
        <v>60</v>
      </c>
      <c r="D8" s="99" t="s">
        <v>72</v>
      </c>
      <c r="E8" s="98" t="s">
        <v>60</v>
      </c>
      <c r="F8" s="99" t="s">
        <v>72</v>
      </c>
      <c r="G8" s="60"/>
      <c r="H8" s="60"/>
    </row>
    <row r="9" spans="2:15" ht="42.75" customHeight="1" thickBot="1">
      <c r="B9" s="95" t="s">
        <v>69</v>
      </c>
      <c r="C9" s="100" t="s">
        <v>60</v>
      </c>
      <c r="D9" s="101" t="s">
        <v>72</v>
      </c>
      <c r="E9" s="100" t="s">
        <v>60</v>
      </c>
      <c r="F9" s="101" t="s">
        <v>72</v>
      </c>
      <c r="G9" s="61"/>
      <c r="H9" s="61"/>
    </row>
    <row r="10" spans="2:15" ht="5.25" customHeight="1" thickBot="1"/>
    <row r="11" spans="2:15" ht="12.75" customHeight="1" thickBot="1">
      <c r="B11" s="58"/>
      <c r="C11" s="105" t="s">
        <v>58</v>
      </c>
      <c r="D11" s="130"/>
      <c r="E11" s="130"/>
      <c r="F11" s="106"/>
    </row>
    <row r="12" spans="2:15" ht="12.75" customHeight="1">
      <c r="B12" s="136" t="s">
        <v>62</v>
      </c>
      <c r="C12" s="121" t="s">
        <v>68</v>
      </c>
      <c r="D12" s="122"/>
      <c r="E12" s="122"/>
      <c r="F12" s="123"/>
    </row>
    <row r="13" spans="2:15" ht="12.75" customHeight="1">
      <c r="B13" s="137"/>
      <c r="C13" s="124" t="s">
        <v>75</v>
      </c>
      <c r="D13" s="125"/>
      <c r="E13" s="125"/>
      <c r="F13" s="126"/>
    </row>
    <row r="14" spans="2:15" ht="12.75" customHeight="1" thickBot="1">
      <c r="B14" s="138"/>
      <c r="C14" s="127" t="s">
        <v>73</v>
      </c>
      <c r="D14" s="128"/>
      <c r="E14" s="128"/>
      <c r="F14" s="129"/>
    </row>
  </sheetData>
  <mergeCells count="9">
    <mergeCell ref="C12:F12"/>
    <mergeCell ref="C13:F13"/>
    <mergeCell ref="C14:F14"/>
    <mergeCell ref="C11:F11"/>
    <mergeCell ref="B2:F2"/>
    <mergeCell ref="B3:F3"/>
    <mergeCell ref="C5:D5"/>
    <mergeCell ref="E5:F5"/>
    <mergeCell ref="B12:B14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headerFooter>
    <oddHeader xml:space="preserve">&amp;L&amp;"Arial,Obyčejné"&amp;10&amp;K01+048PŘÍLOHA č. 6 Zadávací dokumentace 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6"/>
  <sheetViews>
    <sheetView topLeftCell="B1" zoomScaleNormal="100" workbookViewId="0">
      <selection activeCell="B2" sqref="B2:J2"/>
    </sheetView>
  </sheetViews>
  <sheetFormatPr defaultRowHeight="11.25"/>
  <cols>
    <col min="1" max="1" width="1" style="48" customWidth="1"/>
    <col min="2" max="2" width="8.7109375" style="48" customWidth="1"/>
    <col min="3" max="3" width="56.42578125" style="48" customWidth="1"/>
    <col min="4" max="5" width="14.85546875" style="48" customWidth="1"/>
    <col min="6" max="6" width="12.42578125" style="48" customWidth="1"/>
    <col min="7" max="8" width="17.7109375" style="48" customWidth="1"/>
    <col min="9" max="10" width="19.7109375" style="48" customWidth="1"/>
    <col min="11" max="11" width="13.7109375" style="48" customWidth="1"/>
    <col min="12" max="12" width="15.42578125" style="48" bestFit="1" customWidth="1"/>
    <col min="13" max="16384" width="9.140625" style="48"/>
  </cols>
  <sheetData>
    <row r="1" spans="2:10" ht="5.25" customHeight="1">
      <c r="C1" s="49"/>
    </row>
    <row r="2" spans="2:10" ht="18" customHeight="1" thickBot="1">
      <c r="B2" s="147" t="s">
        <v>77</v>
      </c>
      <c r="C2" s="147"/>
      <c r="D2" s="147"/>
      <c r="E2" s="147"/>
      <c r="F2" s="147"/>
      <c r="G2" s="147"/>
      <c r="H2" s="147"/>
      <c r="I2" s="147"/>
      <c r="J2" s="147"/>
    </row>
    <row r="3" spans="2:10" ht="18" customHeight="1" thickBot="1">
      <c r="B3" s="112" t="s">
        <v>71</v>
      </c>
      <c r="C3" s="113"/>
      <c r="D3" s="113"/>
      <c r="E3" s="113"/>
      <c r="F3" s="113"/>
      <c r="G3" s="113"/>
      <c r="H3" s="113"/>
      <c r="I3" s="113"/>
      <c r="J3" s="114"/>
    </row>
    <row r="4" spans="2:10" ht="6" customHeight="1"/>
    <row r="5" spans="2:10" ht="18" customHeight="1">
      <c r="B5" s="154" t="s">
        <v>61</v>
      </c>
      <c r="C5" s="154"/>
      <c r="D5" s="154"/>
      <c r="E5" s="154"/>
      <c r="F5" s="154"/>
      <c r="G5" s="154"/>
      <c r="H5" s="154"/>
      <c r="I5" s="154"/>
      <c r="J5" s="154"/>
    </row>
    <row r="6" spans="2:10" ht="6" customHeight="1" thickBot="1"/>
    <row r="7" spans="2:10" ht="15" customHeight="1" thickBot="1">
      <c r="B7" s="144" t="s">
        <v>62</v>
      </c>
      <c r="C7" s="145"/>
      <c r="D7" s="145"/>
      <c r="E7" s="145"/>
      <c r="F7" s="145"/>
      <c r="G7" s="145"/>
      <c r="H7" s="145"/>
      <c r="I7" s="145"/>
      <c r="J7" s="146"/>
    </row>
    <row r="8" spans="2:10" ht="40.5" customHeight="1" thickBot="1">
      <c r="B8" s="139" t="s">
        <v>48</v>
      </c>
      <c r="C8" s="140"/>
      <c r="D8" s="78" t="s">
        <v>46</v>
      </c>
      <c r="E8" s="46" t="s">
        <v>47</v>
      </c>
      <c r="F8" s="83" t="s">
        <v>45</v>
      </c>
      <c r="G8" s="85" t="s">
        <v>52</v>
      </c>
      <c r="H8" s="46" t="s">
        <v>53</v>
      </c>
      <c r="I8" s="84" t="s">
        <v>50</v>
      </c>
      <c r="J8" s="47" t="s">
        <v>51</v>
      </c>
    </row>
    <row r="9" spans="2:10" ht="15" customHeight="1">
      <c r="B9" s="141" t="s">
        <v>49</v>
      </c>
      <c r="C9" s="73" t="s">
        <v>65</v>
      </c>
      <c r="D9" s="79">
        <v>0</v>
      </c>
      <c r="E9" s="50">
        <f>D9*1.21</f>
        <v>0</v>
      </c>
      <c r="F9" s="89">
        <v>104784</v>
      </c>
      <c r="G9" s="86">
        <f>D9*F9</f>
        <v>0</v>
      </c>
      <c r="H9" s="50">
        <f>E9*F9</f>
        <v>0</v>
      </c>
      <c r="I9" s="151">
        <f>SUM(G9:G15)</f>
        <v>0</v>
      </c>
      <c r="J9" s="148">
        <f>SUM(H9:H15)</f>
        <v>0</v>
      </c>
    </row>
    <row r="10" spans="2:10" ht="15" customHeight="1">
      <c r="B10" s="142"/>
      <c r="C10" s="74" t="s">
        <v>38</v>
      </c>
      <c r="D10" s="80">
        <v>0</v>
      </c>
      <c r="E10" s="51">
        <f t="shared" ref="E10:E15" si="0">D10*1.21</f>
        <v>0</v>
      </c>
      <c r="F10" s="90">
        <v>0</v>
      </c>
      <c r="G10" s="87">
        <f t="shared" ref="G10:G15" si="1">D10*F10</f>
        <v>0</v>
      </c>
      <c r="H10" s="51">
        <f t="shared" ref="H10:H15" si="2">E10*F10</f>
        <v>0</v>
      </c>
      <c r="I10" s="152"/>
      <c r="J10" s="149"/>
    </row>
    <row r="11" spans="2:10" ht="15" customHeight="1">
      <c r="B11" s="142"/>
      <c r="C11" s="74" t="s">
        <v>39</v>
      </c>
      <c r="D11" s="80">
        <v>0</v>
      </c>
      <c r="E11" s="51">
        <f t="shared" si="0"/>
        <v>0</v>
      </c>
      <c r="F11" s="91">
        <v>34984</v>
      </c>
      <c r="G11" s="87">
        <f t="shared" si="1"/>
        <v>0</v>
      </c>
      <c r="H11" s="51">
        <f t="shared" si="2"/>
        <v>0</v>
      </c>
      <c r="I11" s="152"/>
      <c r="J11" s="149"/>
    </row>
    <row r="12" spans="2:10" ht="15" customHeight="1">
      <c r="B12" s="142"/>
      <c r="C12" s="74" t="s">
        <v>40</v>
      </c>
      <c r="D12" s="80">
        <v>0</v>
      </c>
      <c r="E12" s="51">
        <f t="shared" si="0"/>
        <v>0</v>
      </c>
      <c r="F12" s="90">
        <v>0</v>
      </c>
      <c r="G12" s="87">
        <f t="shared" si="1"/>
        <v>0</v>
      </c>
      <c r="H12" s="51">
        <f t="shared" si="2"/>
        <v>0</v>
      </c>
      <c r="I12" s="152"/>
      <c r="J12" s="149"/>
    </row>
    <row r="13" spans="2:10" ht="15" customHeight="1">
      <c r="B13" s="142"/>
      <c r="C13" s="75" t="s">
        <v>64</v>
      </c>
      <c r="D13" s="80">
        <v>0</v>
      </c>
      <c r="E13" s="51">
        <f t="shared" si="0"/>
        <v>0</v>
      </c>
      <c r="F13" s="90">
        <v>190800</v>
      </c>
      <c r="G13" s="87">
        <f t="shared" si="1"/>
        <v>0</v>
      </c>
      <c r="H13" s="51">
        <f t="shared" si="2"/>
        <v>0</v>
      </c>
      <c r="I13" s="152"/>
      <c r="J13" s="149"/>
    </row>
    <row r="14" spans="2:10" ht="15" customHeight="1">
      <c r="B14" s="142"/>
      <c r="C14" s="76" t="s">
        <v>66</v>
      </c>
      <c r="D14" s="80">
        <v>0</v>
      </c>
      <c r="E14" s="51">
        <f t="shared" si="0"/>
        <v>0</v>
      </c>
      <c r="F14" s="90">
        <v>22000</v>
      </c>
      <c r="G14" s="87">
        <f t="shared" si="1"/>
        <v>0</v>
      </c>
      <c r="H14" s="51">
        <f t="shared" si="2"/>
        <v>0</v>
      </c>
      <c r="I14" s="152"/>
      <c r="J14" s="149"/>
    </row>
    <row r="15" spans="2:10" ht="15" customHeight="1" thickBot="1">
      <c r="B15" s="143"/>
      <c r="C15" s="77" t="s">
        <v>63</v>
      </c>
      <c r="D15" s="81">
        <v>0</v>
      </c>
      <c r="E15" s="82">
        <f t="shared" si="0"/>
        <v>0</v>
      </c>
      <c r="F15" s="92">
        <v>0</v>
      </c>
      <c r="G15" s="88">
        <f t="shared" si="1"/>
        <v>0</v>
      </c>
      <c r="H15" s="82">
        <f t="shared" si="2"/>
        <v>0</v>
      </c>
      <c r="I15" s="153"/>
      <c r="J15" s="150"/>
    </row>
    <row r="16" spans="2:10" ht="5.25" customHeight="1">
      <c r="G16" s="52"/>
    </row>
  </sheetData>
  <mergeCells count="8">
    <mergeCell ref="B8:C8"/>
    <mergeCell ref="B9:B15"/>
    <mergeCell ref="B7:J7"/>
    <mergeCell ref="B2:J2"/>
    <mergeCell ref="B3:J3"/>
    <mergeCell ref="J9:J15"/>
    <mergeCell ref="I9:I15"/>
    <mergeCell ref="B5:J5"/>
  </mergeCells>
  <pageMargins left="0.23622047244094491" right="0.23622047244094491" top="0.74803149606299213" bottom="0.35433070866141736" header="0.31496062992125984" footer="0.31496062992125984"/>
  <pageSetup paperSize="9" scale="78" orientation="landscape" r:id="rId1"/>
  <headerFooter>
    <oddHeader xml:space="preserve">&amp;L&amp;"Arial,Obyčejné"&amp;10&amp;K01+047PŘÍLOHA č. 6 Zadávací dokumentace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Sortiment prádla</vt:lpstr>
      <vt:lpstr>Náklady manipulace</vt:lpstr>
      <vt:lpstr>Harmonogram svozů</vt:lpstr>
      <vt:lpstr>Nabídková cena</vt:lpstr>
      <vt:lpstr>'Harmonogram svozů'!Oblast_tisku</vt:lpstr>
      <vt:lpstr>'Nabídková cena'!Oblast_tisku</vt:lpstr>
      <vt:lpstr>'Sortiment prádla'!Oblast_tisku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Lucie Bouzková</cp:lastModifiedBy>
  <cp:lastPrinted>2013-06-04T05:46:45Z</cp:lastPrinted>
  <dcterms:created xsi:type="dcterms:W3CDTF">2012-08-03T09:55:04Z</dcterms:created>
  <dcterms:modified xsi:type="dcterms:W3CDTF">2013-10-02T15:24:47Z</dcterms:modified>
</cp:coreProperties>
</file>