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19425" windowHeight="10425" activeTab="0"/>
  </bookViews>
  <sheets>
    <sheet name="REKAPITULACE" sheetId="1" r:id="rId1"/>
  </sheets>
  <definedNames>
    <definedName name="_xlnm.Print_Area" localSheetId="0">'REKAPITULACE'!$A$1:$G$35</definedName>
  </definedNames>
  <calcPr calcId="191029"/>
  <extLst/>
</workbook>
</file>

<file path=xl/sharedStrings.xml><?xml version="1.0" encoding="utf-8"?>
<sst xmlns="http://schemas.openxmlformats.org/spreadsheetml/2006/main" count="37" uniqueCount="36">
  <si>
    <t>Stavba:</t>
  </si>
  <si>
    <t>Cena bez DPH</t>
  </si>
  <si>
    <t>DPH (21%)</t>
  </si>
  <si>
    <t>Investor 1:</t>
  </si>
  <si>
    <t>Investor 2:</t>
  </si>
  <si>
    <t>SPRÁVA A ÚDRŽBA SILNIC PLZEŇSKÉHO KRAJE, PŘÍSPĚVKOVÁ ORGANIZACE (SÚSPK, p.o.)</t>
  </si>
  <si>
    <t>Uchazeč:</t>
  </si>
  <si>
    <t>Cena vč. DPH</t>
  </si>
  <si>
    <t>CELKEM DLE INVESTORŮ I. A II. ETAPA VČ. OSTATNÍCH A VEDLEJŠÍCH NÁKLADŮ</t>
  </si>
  <si>
    <t>Popis položky</t>
  </si>
  <si>
    <t xml:space="preserve">CELKEM </t>
  </si>
  <si>
    <t xml:space="preserve">CELKEM odměna za služby TDS v Kč bez DPH </t>
  </si>
  <si>
    <t>ROZPIS ODMĚNY ZA SLUŽBY TDS</t>
  </si>
  <si>
    <t>II/229 Kožlany – průtah (dokončení)</t>
  </si>
  <si>
    <t>MĚSTO KOŽLANY</t>
  </si>
  <si>
    <t>PD:</t>
  </si>
  <si>
    <r>
      <t xml:space="preserve">Předpoklad doby realizace stavby, v rozsahu PD, je po částech a ve více stavebních obdobích následovně:  
a) STAVEBNÍ PRÁCE 13 MĚSÍCŮ </t>
    </r>
    <r>
      <rPr>
        <sz val="7"/>
        <color theme="1"/>
        <rFont val="Calibri"/>
        <family val="2"/>
        <scheme val="minor"/>
      </rPr>
      <t>(přerušení stavebních prací v souladu se smlouvou o dílo se zhotovitelem stavebních prací se do doby plnění TDS nezapočítává)</t>
    </r>
    <r>
      <rPr>
        <sz val="8"/>
        <color theme="1"/>
        <rFont val="Calibri"/>
        <family val="2"/>
        <scheme val="minor"/>
      </rPr>
      <t xml:space="preserve">
b) PŘÍPRAVA A VYHODNOCENÍ DOKONČENÝCH STAVEBNÍCH PRACÍ 2 MĚSÍCE;</t>
    </r>
  </si>
  <si>
    <r>
      <t xml:space="preserve">SÚSPK, p.o. </t>
    </r>
    <r>
      <rPr>
        <b/>
        <i/>
        <sz val="8"/>
        <color theme="1"/>
        <rFont val="Calibri"/>
        <family val="2"/>
        <scheme val="minor"/>
      </rPr>
      <t>(poměr 70%)</t>
    </r>
  </si>
  <si>
    <r>
      <t>Město Kožlany</t>
    </r>
    <r>
      <rPr>
        <b/>
        <i/>
        <sz val="8"/>
        <color theme="1"/>
        <rFont val="Calibri"/>
        <family val="2"/>
        <scheme val="minor"/>
      </rPr>
      <t xml:space="preserve"> (poměr 30%)</t>
    </r>
  </si>
  <si>
    <t>TDS</t>
  </si>
  <si>
    <r>
      <t xml:space="preserve">DSP datum 12/2016 a PDPS datum 11/2018 zpracovaná: Ing. Kamilem Hrbkem, ČKAIT: 0008357, IČO: 04389131, </t>
    </r>
    <r>
      <rPr>
        <i/>
        <sz val="7"/>
        <color theme="1"/>
        <rFont val="Calibri"/>
        <family val="2"/>
        <scheme val="minor"/>
      </rPr>
      <t>(dále jen "PD")</t>
    </r>
  </si>
  <si>
    <t>Kč/hod.
bez DPH</t>
  </si>
  <si>
    <t>https://ezak.cnpk.cz/contract_display_7125.html</t>
  </si>
  <si>
    <t>Předpokládaný počet hodin*</t>
  </si>
  <si>
    <t>Investor č. 1 a 2. společně dále také jako "objednatel"</t>
  </si>
  <si>
    <r>
      <t xml:space="preserve">Související informace a PD ke stavební zakázce - </t>
    </r>
    <r>
      <rPr>
        <b/>
        <sz val="7"/>
        <color theme="1"/>
        <rFont val="Calibri"/>
        <family val="2"/>
        <scheme val="minor"/>
      </rPr>
      <t>podklady pro stanovení odměny TDS:</t>
    </r>
  </si>
  <si>
    <t>Popis plnění</t>
  </si>
  <si>
    <t>Vyplnil:</t>
  </si>
  <si>
    <t>Stavební náklad (dle PD):</t>
  </si>
  <si>
    <t>Odměna je rozpočtena mezi jednotlivé investory následovně a to v poměru jak si investoři určili při společném zadání veřejné zakázky:</t>
  </si>
  <si>
    <r>
      <t xml:space="preserve">Nabízená jednotková cena (odměna) za výkon služeb TDS, vč. dopravy:
</t>
    </r>
    <r>
      <rPr>
        <sz val="8"/>
        <color theme="1"/>
        <rFont val="Calibri"/>
        <family val="2"/>
        <scheme val="minor"/>
      </rPr>
      <t>V SOULADU S DOSTUPNÝMI PODKLADY A TÍMTO ROZPISE (VČETNĚ NÁVRHU PŘÍSLUŠNÉ SMLOUVY ZAJIŠTĚNÍ ČINNOSTI TECHNICKÉHO DOZORU STAVEBNÍKA)</t>
    </r>
  </si>
  <si>
    <t>74 110 000,- Kč bez DPH</t>
  </si>
  <si>
    <t>Hodinová sazba je stanovena jako odměna za řádný výkon všech činností spojených s prováděním služeb technického dozoru stavebníka (TDS) v rozsahu stavby a stavebního povolení. Cena je paušální a obsahuje veškerou činnost výkonu služeb TDS, včetně nákladů na dopravu a dobu dopravy na místo stavby (nebo jednání), dále je stanovena na základě SMLOUVY O ZAJIŠTĚNÍ ČINNOSTI TECHNICKÉHO DOZORU STAVEBNÍKA předložené objednatelem/investorem stavby v poptávkovém řízení.</t>
  </si>
  <si>
    <t>Jedná se zejména o vedení kontrolních dnů stavby a vyhotovení zápisů, fyzická kontrola stavebních prací a odsouhlasení soupisu provedených prací jako podklad pro fakturaci jednotlivým objednatelům, přejímky a odsouhlasení provedených konstrukcí jednotlivých stavebních objektů v průběhy stavby a jejich kontrola v souladu s KZP, TePř, atd., převzetí dokončeného díla jako celku.
Dále jednání spojená s průběhem stavby a jejím dokončením jako jsou zejména a mimo jiné: projednání a odsouhlasení KZP, vedení  kontrolních dnů stavby, projednání a odsouhlasení případných změn vyskytnutých při realizaci stavebních prací relevantních k předmětu díla anebo  záměru objednatele, konzultace s objednatelem, účast a příprava při kolaudaci a  předčasném užívání dokončené části stavby nebo jejím uvedení do zkušebního provozu, jednání se správci inženýrských sítí atd. vedení dalších jednání v průběhu stavby vztahujících se k předmětu díla.)
---
(13+2) * 4 * 4 * 4= 960 hodin</t>
  </si>
  <si>
    <r>
      <t xml:space="preserve">* Jedná se o orientačný počet hodin pro stanovení výše odměny na základě PD, předpokládané doby výstavby a stavebních nákladů. Předpokládaná doba stavby v jedné sezóně je 13 měsíců s průměrnou četností kontroly stavby ze strany TDS 4x za týden po cca 4 hod. vč. dopravy. Dále se předpokládá činnost TDS v době trvání 2 měsíce při představební přípravě jako je projednání a odsouhlasení KZP, DIO, TePř a pod. a vyhodnocení dokončené stavby s kontrolou závěrečné zprávy zhotovitele a účast při kolaudaci stavby a nebo předčasném užívání stavby nebo její části. V odhadovaném počtu hodin nejsou započteny mimořádná jednání, která lze odhadovat do 10% předpokládaného počtu hodin a náklad na ně si uchazeč rozprotře do jednotkové ceny.
** Fakturace bude prováděna v souladu s uzavřenou smlouvou o poskytnutí služeb TDS a na základě platebního kalendáře vystaveného v souladu s touto smlouvou. 
</t>
    </r>
    <r>
      <rPr>
        <b/>
        <i/>
        <sz val="8"/>
        <color theme="1"/>
        <rFont val="Calibri"/>
        <family val="2"/>
        <scheme val="minor"/>
      </rPr>
      <t>Výše uvedená odměna CELKEM je sestavena podle předpokládané doby realizace stavby (viz výše) v souvislosti s rozsahem stavby dle PD. Odměnu lze měnit pouze v souladu s jednotlivými ustanoveními příslušné smlouvy - viz Vyhrazené změny smlouvy.</t>
    </r>
  </si>
  <si>
    <t>PK dopravní s.r.o., Lidická 811, 438 01 Žatec, IČ 04166205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</si>
</sst>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/>
      <top style="thick"/>
      <bottom style="thick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ck"/>
      <top style="thick"/>
      <bottom style="thick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/>
      <top style="thick"/>
      <bottom style="thick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1">
    <xf numFmtId="0" fontId="0" fillId="0" borderId="0" xfId="0"/>
    <xf numFmtId="9" fontId="5" fillId="0" borderId="0" xfId="0" applyNumberFormat="1" applyFont="1" applyAlignment="1" applyProtection="1">
      <alignment horizontal="center"/>
      <protection/>
    </xf>
    <xf numFmtId="0" fontId="5" fillId="0" borderId="0" xfId="0" applyFont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9" fontId="7" fillId="0" borderId="0" xfId="0" applyNumberFormat="1" applyFont="1" applyAlignment="1" applyProtection="1">
      <alignment horizontal="center" wrapText="1"/>
      <protection/>
    </xf>
    <xf numFmtId="0" fontId="7" fillId="0" borderId="0" xfId="0" applyFont="1" applyAlignment="1" applyProtection="1">
      <alignment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" xfId="0" applyFont="1" applyFill="1" applyBorder="1" applyProtection="1">
      <protection/>
    </xf>
    <xf numFmtId="0" fontId="9" fillId="0" borderId="1" xfId="0" applyFont="1" applyFill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0" fontId="4" fillId="0" borderId="0" xfId="0" applyFont="1" applyProtection="1">
      <protection/>
    </xf>
    <xf numFmtId="4" fontId="8" fillId="2" borderId="2" xfId="0" applyNumberFormat="1" applyFont="1" applyFill="1" applyBorder="1" applyAlignment="1" applyProtection="1">
      <alignment horizontal="center" vertical="center" wrapText="1"/>
      <protection/>
    </xf>
    <xf numFmtId="4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6" xfId="0" applyNumberFormat="1" applyFont="1" applyFill="1" applyBorder="1" applyAlignment="1" applyProtection="1">
      <alignment vertical="center" wrapText="1"/>
      <protection/>
    </xf>
    <xf numFmtId="4" fontId="6" fillId="0" borderId="7" xfId="0" applyNumberFormat="1" applyFont="1" applyFill="1" applyBorder="1" applyAlignment="1" applyProtection="1">
      <alignment vertical="center" wrapText="1"/>
      <protection/>
    </xf>
    <xf numFmtId="4" fontId="6" fillId="0" borderId="8" xfId="0" applyNumberFormat="1" applyFont="1" applyFill="1" applyBorder="1" applyAlignment="1" applyProtection="1">
      <alignment vertical="center" wrapText="1"/>
      <protection/>
    </xf>
    <xf numFmtId="4" fontId="6" fillId="0" borderId="9" xfId="0" applyNumberFormat="1" applyFont="1" applyFill="1" applyBorder="1" applyAlignment="1" applyProtection="1">
      <alignment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9" fontId="16" fillId="0" borderId="0" xfId="0" applyNumberFormat="1" applyFont="1" applyAlignment="1" applyProtection="1">
      <alignment horizontal="center"/>
      <protection/>
    </xf>
    <xf numFmtId="0" fontId="16" fillId="0" borderId="0" xfId="0" applyFont="1" applyProtection="1">
      <protection/>
    </xf>
    <xf numFmtId="0" fontId="17" fillId="0" borderId="0" xfId="0" applyFont="1" applyAlignment="1" applyProtection="1">
      <alignment vertical="center" wrapText="1"/>
      <protection/>
    </xf>
    <xf numFmtId="4" fontId="2" fillId="2" borderId="10" xfId="0" applyNumberFormat="1" applyFont="1" applyFill="1" applyBorder="1" applyAlignment="1" applyProtection="1">
      <alignment vertical="center"/>
      <protection/>
    </xf>
    <xf numFmtId="4" fontId="2" fillId="2" borderId="11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/>
      <protection/>
    </xf>
    <xf numFmtId="4" fontId="11" fillId="0" borderId="6" xfId="0" applyNumberFormat="1" applyFont="1" applyFill="1" applyBorder="1" applyAlignment="1" applyProtection="1">
      <alignment vertical="center" wrapText="1"/>
      <protection/>
    </xf>
    <xf numFmtId="4" fontId="11" fillId="0" borderId="8" xfId="0" applyNumberFormat="1" applyFont="1" applyFill="1" applyBorder="1" applyAlignment="1" applyProtection="1">
      <alignment vertical="center" wrapText="1"/>
      <protection/>
    </xf>
    <xf numFmtId="4" fontId="11" fillId="2" borderId="13" xfId="0" applyNumberFormat="1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20" fillId="0" borderId="14" xfId="20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11" fillId="3" borderId="14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justify" vertical="justify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15" fillId="2" borderId="18" xfId="0" applyFont="1" applyFill="1" applyBorder="1" applyAlignment="1" applyProtection="1">
      <alignment horizontal="left" vertical="center"/>
      <protection/>
    </xf>
    <xf numFmtId="0" fontId="15" fillId="2" borderId="13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 applyProtection="1">
      <alignment horizontal="justify" vertical="top" wrapText="1"/>
      <protection/>
    </xf>
    <xf numFmtId="0" fontId="8" fillId="2" borderId="25" xfId="0" applyFont="1" applyFill="1" applyBorder="1" applyAlignment="1" applyProtection="1">
      <alignment horizontal="left" vertical="center"/>
      <protection/>
    </xf>
    <xf numFmtId="0" fontId="8" fillId="2" borderId="26" xfId="0" applyFont="1" applyFill="1" applyBorder="1" applyAlignment="1" applyProtection="1">
      <alignment horizontal="left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8" fillId="4" borderId="28" xfId="0" applyFont="1" applyFill="1" applyBorder="1" applyAlignment="1" applyProtection="1">
      <alignment horizontal="center" vertical="center" wrapText="1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justify" vertical="center" wrapText="1"/>
      <protection/>
    </xf>
    <xf numFmtId="0" fontId="7" fillId="0" borderId="23" xfId="0" applyFont="1" applyBorder="1" applyAlignment="1" applyProtection="1">
      <alignment horizontal="justify" vertical="center" wrapText="1"/>
      <protection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0" fontId="8" fillId="4" borderId="26" xfId="0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49" fontId="7" fillId="0" borderId="22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4" fontId="8" fillId="4" borderId="31" xfId="0" applyNumberFormat="1" applyFont="1" applyFill="1" applyBorder="1" applyAlignment="1" applyProtection="1">
      <alignment horizontal="center" vertical="center" wrapText="1"/>
      <protection/>
    </xf>
    <xf numFmtId="4" fontId="8" fillId="4" borderId="32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Border="1" applyAlignment="1" applyProtection="1">
      <alignment horizontal="center" vertical="center" wrapText="1"/>
      <protection/>
    </xf>
    <xf numFmtId="1" fontId="7" fillId="0" borderId="33" xfId="0" applyNumberFormat="1" applyFont="1" applyBorder="1" applyAlignment="1" applyProtection="1">
      <alignment horizontal="center" vertical="center" wrapText="1"/>
      <protection/>
    </xf>
    <xf numFmtId="164" fontId="2" fillId="0" borderId="20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15" xfId="0" applyFont="1" applyFill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8" fillId="0" borderId="1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9" fillId="2" borderId="14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15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15" xfId="0" applyFont="1" applyFill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zak.cnpk.cz/contract_display_7125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abSelected="1" zoomScale="130" zoomScaleNormal="130" workbookViewId="0" topLeftCell="A1">
      <selection activeCell="D12" sqref="D12:G12"/>
    </sheetView>
  </sheetViews>
  <sheetFormatPr defaultColWidth="9.140625" defaultRowHeight="15"/>
  <cols>
    <col min="1" max="1" width="8.8515625" style="3" customWidth="1"/>
    <col min="2" max="2" width="3.421875" style="3" customWidth="1"/>
    <col min="3" max="3" width="4.421875" style="3" customWidth="1"/>
    <col min="4" max="4" width="37.421875" style="3" customWidth="1"/>
    <col min="5" max="5" width="10.7109375" style="3" customWidth="1"/>
    <col min="6" max="6" width="10.421875" style="3" customWidth="1"/>
    <col min="7" max="7" width="12.7109375" style="3" customWidth="1"/>
    <col min="8" max="8" width="1.28515625" style="5" customWidth="1"/>
    <col min="9" max="16384" width="9.140625" style="3" customWidth="1"/>
  </cols>
  <sheetData>
    <row r="1" spans="1:8" s="2" customFormat="1" ht="14.25" customHeight="1">
      <c r="A1" s="92" t="s">
        <v>0</v>
      </c>
      <c r="B1" s="93"/>
      <c r="C1" s="94"/>
      <c r="D1" s="104" t="s">
        <v>13</v>
      </c>
      <c r="E1" s="105"/>
      <c r="F1" s="105"/>
      <c r="G1" s="106"/>
      <c r="H1" s="1"/>
    </row>
    <row r="2" spans="1:8" s="2" customFormat="1" ht="14.25" customHeight="1">
      <c r="A2" s="113"/>
      <c r="B2" s="114"/>
      <c r="C2" s="115"/>
      <c r="D2" s="104" t="s">
        <v>12</v>
      </c>
      <c r="E2" s="105"/>
      <c r="F2" s="105"/>
      <c r="G2" s="106"/>
      <c r="H2" s="1"/>
    </row>
    <row r="3" spans="1:8" s="2" customFormat="1" ht="4.5" customHeight="1">
      <c r="A3" s="11"/>
      <c r="B3" s="12"/>
      <c r="C3" s="12"/>
      <c r="D3" s="12"/>
      <c r="E3" s="12"/>
      <c r="F3" s="12"/>
      <c r="G3" s="12"/>
      <c r="H3" s="1"/>
    </row>
    <row r="4" spans="1:8" s="2" customFormat="1" ht="12" customHeight="1">
      <c r="A4" s="110" t="s">
        <v>3</v>
      </c>
      <c r="B4" s="111"/>
      <c r="C4" s="112"/>
      <c r="D4" s="101" t="s">
        <v>5</v>
      </c>
      <c r="E4" s="102"/>
      <c r="F4" s="102"/>
      <c r="G4" s="103"/>
      <c r="H4" s="1"/>
    </row>
    <row r="5" spans="1:8" s="2" customFormat="1" ht="12" customHeight="1">
      <c r="A5" s="110" t="s">
        <v>4</v>
      </c>
      <c r="B5" s="111"/>
      <c r="C5" s="112"/>
      <c r="D5" s="101" t="s">
        <v>14</v>
      </c>
      <c r="E5" s="102"/>
      <c r="F5" s="102"/>
      <c r="G5" s="103"/>
      <c r="H5" s="1"/>
    </row>
    <row r="6" spans="1:8" s="2" customFormat="1" ht="12" customHeight="1">
      <c r="A6" s="116" t="s">
        <v>24</v>
      </c>
      <c r="B6" s="116"/>
      <c r="C6" s="116"/>
      <c r="D6" s="116"/>
      <c r="E6" s="116"/>
      <c r="F6" s="116"/>
      <c r="G6" s="116"/>
      <c r="H6" s="1"/>
    </row>
    <row r="7" spans="1:8" s="2" customFormat="1" ht="4.5" customHeight="1">
      <c r="A7" s="17"/>
      <c r="B7" s="24"/>
      <c r="C7" s="24"/>
      <c r="D7" s="24"/>
      <c r="E7" s="24"/>
      <c r="F7" s="24"/>
      <c r="G7" s="24"/>
      <c r="H7" s="1"/>
    </row>
    <row r="8" spans="1:8" s="2" customFormat="1" ht="12" customHeight="1">
      <c r="A8" s="110" t="s">
        <v>15</v>
      </c>
      <c r="B8" s="111"/>
      <c r="C8" s="112"/>
      <c r="D8" s="98" t="s">
        <v>20</v>
      </c>
      <c r="E8" s="99"/>
      <c r="F8" s="99"/>
      <c r="G8" s="100"/>
      <c r="H8" s="1"/>
    </row>
    <row r="9" spans="1:8" s="2" customFormat="1" ht="4.5" customHeight="1">
      <c r="A9" s="37"/>
      <c r="B9" s="35"/>
      <c r="C9" s="35"/>
      <c r="D9" s="35"/>
      <c r="E9" s="35"/>
      <c r="F9" s="35"/>
      <c r="G9" s="35"/>
      <c r="H9" s="1"/>
    </row>
    <row r="10" spans="1:8" s="2" customFormat="1" ht="12" customHeight="1">
      <c r="A10" s="107" t="s">
        <v>28</v>
      </c>
      <c r="B10" s="108"/>
      <c r="C10" s="109"/>
      <c r="D10" s="95" t="s">
        <v>31</v>
      </c>
      <c r="E10" s="96"/>
      <c r="F10" s="96"/>
      <c r="G10" s="97"/>
      <c r="H10" s="1"/>
    </row>
    <row r="11" spans="1:8" s="2" customFormat="1" ht="4.5" customHeight="1">
      <c r="A11" s="36"/>
      <c r="B11" s="37"/>
      <c r="C11" s="37"/>
      <c r="D11" s="34"/>
      <c r="E11" s="34"/>
      <c r="F11" s="34"/>
      <c r="G11" s="34"/>
      <c r="H11" s="1"/>
    </row>
    <row r="12" spans="1:8" s="2" customFormat="1" ht="37.5" customHeight="1">
      <c r="A12" s="41" t="s">
        <v>25</v>
      </c>
      <c r="B12" s="42"/>
      <c r="C12" s="43"/>
      <c r="D12" s="44" t="s">
        <v>22</v>
      </c>
      <c r="E12" s="45"/>
      <c r="F12" s="45"/>
      <c r="G12" s="46"/>
      <c r="H12" s="1"/>
    </row>
    <row r="13" spans="1:8" s="2" customFormat="1" ht="4.5" customHeight="1">
      <c r="A13" s="36"/>
      <c r="B13" s="37"/>
      <c r="C13" s="37"/>
      <c r="D13" s="34"/>
      <c r="E13" s="34"/>
      <c r="F13" s="34"/>
      <c r="G13" s="34"/>
      <c r="H13" s="1"/>
    </row>
    <row r="14" spans="1:8" s="2" customFormat="1" ht="4.5" customHeight="1">
      <c r="A14" s="37"/>
      <c r="B14" s="35"/>
      <c r="C14" s="35"/>
      <c r="D14" s="35"/>
      <c r="E14" s="35"/>
      <c r="F14" s="35"/>
      <c r="G14" s="35"/>
      <c r="H14" s="1"/>
    </row>
    <row r="15" spans="1:8" s="2" customFormat="1" ht="24" customHeight="1">
      <c r="A15" s="47" t="s">
        <v>6</v>
      </c>
      <c r="B15" s="48"/>
      <c r="C15" s="48"/>
      <c r="D15" s="49" t="s">
        <v>35</v>
      </c>
      <c r="E15" s="50"/>
      <c r="F15" s="50"/>
      <c r="G15" s="51"/>
      <c r="H15" s="1"/>
    </row>
    <row r="16" spans="1:8" s="2" customFormat="1" ht="24" customHeight="1">
      <c r="A16" s="47" t="s">
        <v>27</v>
      </c>
      <c r="B16" s="48"/>
      <c r="C16" s="117"/>
      <c r="D16" s="118"/>
      <c r="E16" s="119"/>
      <c r="F16" s="119"/>
      <c r="G16" s="120"/>
      <c r="H16" s="1"/>
    </row>
    <row r="17" spans="2:4" ht="4.5" customHeight="1" thickBot="1">
      <c r="B17" s="4"/>
      <c r="C17" s="4"/>
      <c r="D17" s="4"/>
    </row>
    <row r="18" spans="1:7" ht="38.25" customHeight="1" thickBot="1" thickTop="1">
      <c r="A18" s="56" t="s">
        <v>30</v>
      </c>
      <c r="B18" s="57"/>
      <c r="C18" s="57"/>
      <c r="D18" s="57"/>
      <c r="E18" s="57"/>
      <c r="F18" s="19">
        <v>800</v>
      </c>
      <c r="G18" s="30" t="s">
        <v>21</v>
      </c>
    </row>
    <row r="19" spans="2:4" ht="4.5" customHeight="1" thickTop="1">
      <c r="B19" s="4"/>
      <c r="C19" s="4"/>
      <c r="D19" s="4"/>
    </row>
    <row r="20" spans="1:7" ht="48" customHeight="1">
      <c r="A20" s="55" t="s">
        <v>32</v>
      </c>
      <c r="B20" s="55"/>
      <c r="C20" s="55"/>
      <c r="D20" s="55"/>
      <c r="E20" s="55"/>
      <c r="F20" s="55"/>
      <c r="G20" s="55"/>
    </row>
    <row r="21" spans="2:4" ht="4.5" customHeight="1">
      <c r="B21" s="4"/>
      <c r="C21" s="4"/>
      <c r="D21" s="4"/>
    </row>
    <row r="22" spans="1:8" s="14" customFormat="1" ht="49.5" customHeight="1">
      <c r="A22" s="60" t="s">
        <v>16</v>
      </c>
      <c r="B22" s="61"/>
      <c r="C22" s="61"/>
      <c r="D22" s="61"/>
      <c r="E22" s="61"/>
      <c r="F22" s="61"/>
      <c r="G22" s="61"/>
      <c r="H22" s="13"/>
    </row>
    <row r="23" spans="1:7" ht="5.25" customHeight="1" thickBot="1">
      <c r="A23" s="83"/>
      <c r="B23" s="83"/>
      <c r="C23" s="83"/>
      <c r="D23" s="83"/>
      <c r="E23" s="83"/>
      <c r="F23" s="83"/>
      <c r="G23" s="83"/>
    </row>
    <row r="24" spans="1:7" ht="21" customHeight="1" thickBot="1">
      <c r="A24" s="52" t="s">
        <v>12</v>
      </c>
      <c r="B24" s="53"/>
      <c r="C24" s="53"/>
      <c r="D24" s="53"/>
      <c r="E24" s="53"/>
      <c r="F24" s="53"/>
      <c r="G24" s="54"/>
    </row>
    <row r="25" spans="1:7" s="8" customFormat="1" ht="24" customHeight="1" thickBot="1">
      <c r="A25" s="75" t="s">
        <v>19</v>
      </c>
      <c r="B25" s="76"/>
      <c r="C25" s="72"/>
      <c r="D25" s="71" t="s">
        <v>9</v>
      </c>
      <c r="E25" s="72"/>
      <c r="F25" s="86" t="s">
        <v>23</v>
      </c>
      <c r="G25" s="87"/>
    </row>
    <row r="26" spans="1:7" s="8" customFormat="1" ht="208.5" customHeight="1">
      <c r="A26" s="77" t="s">
        <v>26</v>
      </c>
      <c r="B26" s="78"/>
      <c r="C26" s="79"/>
      <c r="D26" s="73" t="s">
        <v>33</v>
      </c>
      <c r="E26" s="74"/>
      <c r="F26" s="88">
        <v>960</v>
      </c>
      <c r="G26" s="89"/>
    </row>
    <row r="27" spans="1:9" s="18" customFormat="1" ht="18.75" customHeight="1" thickBot="1">
      <c r="A27" s="62" t="s">
        <v>11</v>
      </c>
      <c r="B27" s="63"/>
      <c r="C27" s="63"/>
      <c r="D27" s="63"/>
      <c r="E27" s="63"/>
      <c r="F27" s="90">
        <f>F18*F26</f>
        <v>768000</v>
      </c>
      <c r="G27" s="91"/>
      <c r="I27" s="27"/>
    </row>
    <row r="28" spans="1:8" s="8" customFormat="1" ht="122.25" customHeight="1">
      <c r="A28" s="67" t="s">
        <v>34</v>
      </c>
      <c r="B28" s="67"/>
      <c r="C28" s="67"/>
      <c r="D28" s="67"/>
      <c r="E28" s="67"/>
      <c r="F28" s="67"/>
      <c r="G28" s="67"/>
      <c r="H28" s="7"/>
    </row>
    <row r="29" spans="1:8" s="8" customFormat="1" ht="10.5" customHeight="1">
      <c r="A29" s="85"/>
      <c r="B29" s="85"/>
      <c r="C29" s="85"/>
      <c r="D29" s="85"/>
      <c r="E29" s="85"/>
      <c r="F29" s="85"/>
      <c r="G29" s="85"/>
      <c r="H29" s="7"/>
    </row>
    <row r="30" spans="1:8" s="8" customFormat="1" ht="13.5" customHeight="1" thickBot="1">
      <c r="A30" s="84" t="s">
        <v>29</v>
      </c>
      <c r="B30" s="84"/>
      <c r="C30" s="84"/>
      <c r="D30" s="84"/>
      <c r="E30" s="84"/>
      <c r="F30" s="84"/>
      <c r="G30" s="84"/>
      <c r="H30" s="7"/>
    </row>
    <row r="31" spans="1:8" s="10" customFormat="1" ht="12.75" customHeight="1" thickBot="1">
      <c r="A31" s="68" t="s">
        <v>8</v>
      </c>
      <c r="B31" s="69"/>
      <c r="C31" s="69"/>
      <c r="D31" s="70"/>
      <c r="E31" s="15" t="s">
        <v>1</v>
      </c>
      <c r="F31" s="15" t="s">
        <v>2</v>
      </c>
      <c r="G31" s="16" t="s">
        <v>7</v>
      </c>
      <c r="H31" s="9"/>
    </row>
    <row r="32" spans="1:7" ht="17.25" customHeight="1">
      <c r="A32" s="64" t="s">
        <v>17</v>
      </c>
      <c r="B32" s="65"/>
      <c r="C32" s="65"/>
      <c r="D32" s="66"/>
      <c r="E32" s="20">
        <f>F27*0.7</f>
        <v>537600</v>
      </c>
      <c r="F32" s="38">
        <f>E32*1.21-E32</f>
        <v>112896</v>
      </c>
      <c r="G32" s="21">
        <f>E32+F32</f>
        <v>650496</v>
      </c>
    </row>
    <row r="33" spans="1:7" ht="17.25" customHeight="1">
      <c r="A33" s="80" t="s">
        <v>18</v>
      </c>
      <c r="B33" s="81"/>
      <c r="C33" s="81"/>
      <c r="D33" s="82"/>
      <c r="E33" s="22">
        <f>F27*0.3</f>
        <v>230400</v>
      </c>
      <c r="F33" s="39">
        <f>E33*1.21-E33</f>
        <v>48384</v>
      </c>
      <c r="G33" s="23">
        <f>+E33+F33</f>
        <v>278784</v>
      </c>
    </row>
    <row r="34" spans="1:8" s="26" customFormat="1" ht="21.6" customHeight="1" thickBot="1">
      <c r="A34" s="58" t="s">
        <v>10</v>
      </c>
      <c r="B34" s="59"/>
      <c r="C34" s="59"/>
      <c r="D34" s="59"/>
      <c r="E34" s="28">
        <f>E33+E32</f>
        <v>768000</v>
      </c>
      <c r="F34" s="40">
        <f>+F33+F32</f>
        <v>161280</v>
      </c>
      <c r="G34" s="29">
        <f>G33+G32</f>
        <v>929280</v>
      </c>
      <c r="H34" s="25"/>
    </row>
    <row r="35" ht="56.25" customHeight="1"/>
    <row r="36" spans="1:7" ht="15">
      <c r="A36" s="32"/>
      <c r="B36" s="31"/>
      <c r="C36" s="31"/>
      <c r="D36" s="33"/>
      <c r="E36" s="31"/>
      <c r="F36" s="31"/>
      <c r="G36" s="31"/>
    </row>
    <row r="37" spans="2:4" ht="17.1" customHeight="1">
      <c r="B37" s="4"/>
      <c r="C37" s="4"/>
      <c r="D37" s="33"/>
    </row>
    <row r="38" ht="15">
      <c r="D38" s="33"/>
    </row>
    <row r="39" spans="2:4" ht="17.1" customHeight="1">
      <c r="B39" s="4"/>
      <c r="C39" s="4"/>
      <c r="D39" s="33"/>
    </row>
    <row r="44" spans="2:4" ht="15">
      <c r="B44" s="6"/>
      <c r="C44" s="6"/>
      <c r="D44" s="6"/>
    </row>
    <row r="46" spans="2:4" ht="17.1" customHeight="1">
      <c r="B46" s="4"/>
      <c r="C46" s="4"/>
      <c r="D46" s="4"/>
    </row>
    <row r="48" spans="2:4" ht="17.1" customHeight="1">
      <c r="B48" s="4"/>
      <c r="C48" s="4"/>
      <c r="D48" s="4"/>
    </row>
    <row r="53" spans="2:4" ht="15">
      <c r="B53" s="6"/>
      <c r="C53" s="6"/>
      <c r="D53" s="6"/>
    </row>
    <row r="55" spans="2:4" ht="17.1" customHeight="1">
      <c r="B55" s="4"/>
      <c r="C55" s="4"/>
      <c r="D55" s="4"/>
    </row>
    <row r="57" spans="2:4" ht="17.1" customHeight="1">
      <c r="B57" s="4"/>
      <c r="C57" s="4"/>
      <c r="D57" s="4"/>
    </row>
    <row r="62" spans="2:4" ht="15">
      <c r="B62" s="6"/>
      <c r="C62" s="6"/>
      <c r="D62" s="6"/>
    </row>
    <row r="64" spans="2:4" ht="17.1" customHeight="1">
      <c r="B64" s="4"/>
      <c r="C64" s="4"/>
      <c r="D64" s="4"/>
    </row>
    <row r="66" spans="2:4" ht="17.1" customHeight="1">
      <c r="B66" s="4"/>
      <c r="C66" s="4"/>
      <c r="D66" s="4"/>
    </row>
    <row r="71" spans="2:4" ht="15">
      <c r="B71" s="6"/>
      <c r="C71" s="6"/>
      <c r="D71" s="6"/>
    </row>
  </sheetData>
  <sheetProtection sheet="1" selectLockedCells="1"/>
  <mergeCells count="39">
    <mergeCell ref="F27:G27"/>
    <mergeCell ref="A1:C1"/>
    <mergeCell ref="D10:G10"/>
    <mergeCell ref="D8:G8"/>
    <mergeCell ref="D5:G5"/>
    <mergeCell ref="D4:G4"/>
    <mergeCell ref="D2:G2"/>
    <mergeCell ref="D1:G1"/>
    <mergeCell ref="A10:C10"/>
    <mergeCell ref="A8:C8"/>
    <mergeCell ref="A5:C5"/>
    <mergeCell ref="A4:C4"/>
    <mergeCell ref="A2:C2"/>
    <mergeCell ref="A6:G6"/>
    <mergeCell ref="A16:C16"/>
    <mergeCell ref="D16:G16"/>
    <mergeCell ref="A34:D34"/>
    <mergeCell ref="A22:G22"/>
    <mergeCell ref="A27:E27"/>
    <mergeCell ref="A32:D32"/>
    <mergeCell ref="A28:G28"/>
    <mergeCell ref="A31:D31"/>
    <mergeCell ref="D25:E25"/>
    <mergeCell ref="D26:E26"/>
    <mergeCell ref="A25:C25"/>
    <mergeCell ref="A26:C26"/>
    <mergeCell ref="A33:D33"/>
    <mergeCell ref="A23:G23"/>
    <mergeCell ref="A30:G30"/>
    <mergeCell ref="A29:G29"/>
    <mergeCell ref="F25:G25"/>
    <mergeCell ref="F26:G26"/>
    <mergeCell ref="A12:C12"/>
    <mergeCell ref="D12:G12"/>
    <mergeCell ref="A15:C15"/>
    <mergeCell ref="D15:G15"/>
    <mergeCell ref="A24:G24"/>
    <mergeCell ref="A20:G20"/>
    <mergeCell ref="A18:E18"/>
  </mergeCells>
  <hyperlinks>
    <hyperlink ref="D12" r:id="rId1" display="https://ezak.cnpk.cz/contract_display_7125.html"/>
  </hyperlinks>
  <printOptions/>
  <pageMargins left="0.984251968503937" right="0.1968503937007874" top="0.5905511811023623" bottom="0.1968503937007874" header="0.31496062992125984" footer="0.31496062992125984"/>
  <pageSetup fitToHeight="1" fitToWidth="1" horizontalDpi="600" verticalDpi="6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Libor Boula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SUSPK-Vaclavik</dc:creator>
  <cp:keywords/>
  <dc:description/>
  <cp:lastModifiedBy>Pěčková Markéta</cp:lastModifiedBy>
  <cp:lastPrinted>2019-06-27T10:24:42Z</cp:lastPrinted>
  <dcterms:created xsi:type="dcterms:W3CDTF">2011-08-17T15:20:04Z</dcterms:created>
  <dcterms:modified xsi:type="dcterms:W3CDTF">2019-08-15T07:13:42Z</dcterms:modified>
  <cp:category/>
  <cp:version/>
  <cp:contentType/>
  <cp:contentStatus/>
</cp:coreProperties>
</file>