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120" windowWidth="14940" windowHeight="9225" activeTab="0"/>
  </bookViews>
  <sheets>
    <sheet name="rekapitulace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<sst xmlns="http://schemas.openxmlformats.org/spreadsheetml/2006/main" count="204" uniqueCount="159">
  <si>
    <t>Odbytová cena:</t>
  </si>
  <si>
    <t>OC+DPH:</t>
  </si>
  <si>
    <t>Objekt</t>
  </si>
  <si>
    <t>Popis</t>
  </si>
  <si>
    <t>000</t>
  </si>
  <si>
    <t>Vedlejší a ostatní náklady</t>
  </si>
  <si>
    <t>SO 001</t>
  </si>
  <si>
    <t>Demolice pneuservisu a garáží</t>
  </si>
  <si>
    <t>SO 011</t>
  </si>
  <si>
    <t>Demolice oplocení vpravo v km 0,35 propojení I/20 a Na Roudné</t>
  </si>
  <si>
    <t>SO 101</t>
  </si>
  <si>
    <t>Silnice I/20</t>
  </si>
  <si>
    <t>SO 102.2.A</t>
  </si>
  <si>
    <t>Pozemní komunikace</t>
  </si>
  <si>
    <t>SO 102.2.B</t>
  </si>
  <si>
    <t>Provizorní komunikace</t>
  </si>
  <si>
    <t>SO 103</t>
  </si>
  <si>
    <t>Místní komunikace propojení I/20 a Na Roudné</t>
  </si>
  <si>
    <t>SO 104.2.1</t>
  </si>
  <si>
    <t>Chodníky a cyklostezky</t>
  </si>
  <si>
    <t>SO 104.2.2</t>
  </si>
  <si>
    <t>Propustek</t>
  </si>
  <si>
    <t>SO 105</t>
  </si>
  <si>
    <t>SO 106.A</t>
  </si>
  <si>
    <t>SO 106.B</t>
  </si>
  <si>
    <t>SO 109</t>
  </si>
  <si>
    <t>SO 115.8</t>
  </si>
  <si>
    <t>SO 115.9</t>
  </si>
  <si>
    <t>SO 120.2</t>
  </si>
  <si>
    <t>Dopravní opatření</t>
  </si>
  <si>
    <t>Definitivní dopravní značení, ŘSD</t>
  </si>
  <si>
    <t>SO 121.2.2</t>
  </si>
  <si>
    <t>Definitivní dopravní značení, SÚS PK</t>
  </si>
  <si>
    <t>SO 121.2.3</t>
  </si>
  <si>
    <t>Definitivní dopravní značení, město Plzeň</t>
  </si>
  <si>
    <t>SO 201</t>
  </si>
  <si>
    <t>Most na železniční trati přes ul. Na Roudné</t>
  </si>
  <si>
    <t>SO 202</t>
  </si>
  <si>
    <t>Most na železniční vlečce přes ul. Jateční</t>
  </si>
  <si>
    <t>SO 203</t>
  </si>
  <si>
    <t>Lávka pro pěší a cyklisty - Bílá Hora</t>
  </si>
  <si>
    <t>SO 221</t>
  </si>
  <si>
    <t>Opěrná zeď vlevo na propojení</t>
  </si>
  <si>
    <t>SO 223</t>
  </si>
  <si>
    <t>Opěrná zeď zastávky BUS  vlevo v ulici Na Roudné</t>
  </si>
  <si>
    <t>SO 224</t>
  </si>
  <si>
    <t>Opěrná zeď zastávky BUS vpravo na propojení I</t>
  </si>
  <si>
    <t>SO 260</t>
  </si>
  <si>
    <t>Protihluková stěna na silnici I/20</t>
  </si>
  <si>
    <t>SO 261</t>
  </si>
  <si>
    <t>Protihlukový val na silnici I/20</t>
  </si>
  <si>
    <t>SO 262</t>
  </si>
  <si>
    <t>Protihluková zeď na prpojení I/20 a Na Roudné</t>
  </si>
  <si>
    <t>SO 301</t>
  </si>
  <si>
    <t>Odvodnění silnice I/20 – středová kanalizace km 0,000 – KÚ</t>
  </si>
  <si>
    <t>SO 311.2.1</t>
  </si>
  <si>
    <t>Odvodnění propojení I/20 a Na Roudné včetně vyústění do Berounky, vyjma ul. Na Roudné (vyjma stoky 3</t>
  </si>
  <si>
    <t>SO 311.2.2</t>
  </si>
  <si>
    <t>Odvodnění propojení I/20 a Na Roudné včetně vyústění do Berounky, část v ul. Na Roudné</t>
  </si>
  <si>
    <t>SO 316</t>
  </si>
  <si>
    <t>Odvodnění místní komunikace – lokalita Zavadilka</t>
  </si>
  <si>
    <t>SO 330</t>
  </si>
  <si>
    <t>Přeložka vodovodu – silnice I/20 km 0,130</t>
  </si>
  <si>
    <t>SO 331</t>
  </si>
  <si>
    <t>Přeložka vodovodu v ulici Na Roudné</t>
  </si>
  <si>
    <t>SO 340</t>
  </si>
  <si>
    <t>Retenční nádrž – poldr v km 0,500 silnice I/20</t>
  </si>
  <si>
    <t>SO 341</t>
  </si>
  <si>
    <t>Retenční nádrž - poldr v km 1,200 silnice I/20</t>
  </si>
  <si>
    <t>SO 430</t>
  </si>
  <si>
    <t>Oblast křižovatky Plaská - Studentská, přeložka kabelového vedení NN PMDP</t>
  </si>
  <si>
    <t>SO 433</t>
  </si>
  <si>
    <t>Železniční zastávka Bílá Hora, úprava rozvodu NN a osvětlení</t>
  </si>
  <si>
    <t>SO 434</t>
  </si>
  <si>
    <t>Železniční trať č.160, přeložka napájecího kabelu NN</t>
  </si>
  <si>
    <t>SO 435</t>
  </si>
  <si>
    <t>Silnice I/20, veřejné osvětlení</t>
  </si>
  <si>
    <t>SO 437</t>
  </si>
  <si>
    <t>Propojení I/20 a Na Roudné, veřejné osvětlení</t>
  </si>
  <si>
    <t>SO 438</t>
  </si>
  <si>
    <t>Oblast křižovatky Plaská - Studentská, úprava veřejného osvětlení</t>
  </si>
  <si>
    <t>SO 440</t>
  </si>
  <si>
    <t>Chodník, cyklistická stezka - lávka přes železniční trať, veřejné osvětlení</t>
  </si>
  <si>
    <t>SO 453</t>
  </si>
  <si>
    <t>Úpravy optických kabelů Maxprogres v km 0,000-0,300 silnice I/20</t>
  </si>
  <si>
    <t>SO 455</t>
  </si>
  <si>
    <t>Úpravy sdělovacích DK kabelů ČD - SŽT</t>
  </si>
  <si>
    <t>SO 465</t>
  </si>
  <si>
    <t>Úpravy signalizačních kabelů ZČE v km 1,250 silnice I/20</t>
  </si>
  <si>
    <t>SO 466</t>
  </si>
  <si>
    <t>Úpravy sdělovacích MK kabelů ČD-SDC - SSZT</t>
  </si>
  <si>
    <t>SO 480</t>
  </si>
  <si>
    <t>Úprava zabezpečovacího vedení na železniční trati č. 160</t>
  </si>
  <si>
    <t>SO 485</t>
  </si>
  <si>
    <t>Úprava kabelu světelné dopravní signalizace</t>
  </si>
  <si>
    <t>SO 486</t>
  </si>
  <si>
    <t>Světelná dopravní signalizace v křižovatce silnice I/20 - ul. Pod Stráží</t>
  </si>
  <si>
    <t>SO 510</t>
  </si>
  <si>
    <t>Odstavení VTP DN 150 Plzeň - Bolevec</t>
  </si>
  <si>
    <t>SO 511</t>
  </si>
  <si>
    <t>Přeložka VTP DN 200 Plzeň - Bolevec</t>
  </si>
  <si>
    <t>SO 512</t>
  </si>
  <si>
    <t>Přeložka VTP DN 300 Plzeň - Bolevec</t>
  </si>
  <si>
    <t>SO 514</t>
  </si>
  <si>
    <t>Přeložka VTP DN 300 Plzeň - Bílá Hora</t>
  </si>
  <si>
    <t>SO 530</t>
  </si>
  <si>
    <t>Přeložka NTP DN 150 v km 0,022 silnice I/20</t>
  </si>
  <si>
    <t>SO 540</t>
  </si>
  <si>
    <t>Přeložka SKAO a anodového uzemnění</t>
  </si>
  <si>
    <t>SO 650.1</t>
  </si>
  <si>
    <t>Železniční trať č. 160</t>
  </si>
  <si>
    <t>SO 650.2</t>
  </si>
  <si>
    <t>SO 651.1</t>
  </si>
  <si>
    <t>Železniční zastávka Bílá hora - nástupiště</t>
  </si>
  <si>
    <t>SO 651.3</t>
  </si>
  <si>
    <t>Železniční zastávka Bílá Hora - přístřešek</t>
  </si>
  <si>
    <t>SO 652</t>
  </si>
  <si>
    <t>Železniční vlečka Ferona</t>
  </si>
  <si>
    <t>Vegetační úpravy-správce ŘSD</t>
  </si>
  <si>
    <t>SO 801.2.1</t>
  </si>
  <si>
    <t>SO 801.2.2</t>
  </si>
  <si>
    <t>Vegetační úpravy - ostatní správci</t>
  </si>
  <si>
    <t>SO 801.2.3</t>
  </si>
  <si>
    <t>Náhradní výsadby</t>
  </si>
  <si>
    <t>SO 810.2</t>
  </si>
  <si>
    <t>Příprava území</t>
  </si>
  <si>
    <t>SO 820.2</t>
  </si>
  <si>
    <t>Rekultivace dočasných záborů</t>
  </si>
  <si>
    <t>SO 830.2</t>
  </si>
  <si>
    <t>Rekultivace zrušených komunikací</t>
  </si>
  <si>
    <t>SO 857</t>
  </si>
  <si>
    <t>Úprava oplocení vpravo v km 0,35 - Propojení I/20 a Na Roudné</t>
  </si>
  <si>
    <t>ŘSD ČR</t>
  </si>
  <si>
    <t>SÚS PK</t>
  </si>
  <si>
    <t>MĚSTO PLZEŇ</t>
  </si>
  <si>
    <t>POZNÁMKY</t>
  </si>
  <si>
    <t>71% / 9% / 20%</t>
  </si>
  <si>
    <t>PODÍL INVESTICE</t>
  </si>
  <si>
    <t xml:space="preserve">dle poměru nákladů </t>
  </si>
  <si>
    <t>50% / 50%</t>
  </si>
  <si>
    <t>ŘSD / SÚS</t>
  </si>
  <si>
    <t>51% / 42% / 7%</t>
  </si>
  <si>
    <t xml:space="preserve">dle poměru ploch vozovky od km 1,3 k  Na Roudné </t>
  </si>
  <si>
    <t>SÚS / MĚSTO</t>
  </si>
  <si>
    <t xml:space="preserve">pouze podíl města a ŘSD ČR, pro SÚS neobhajitelné </t>
  </si>
  <si>
    <t>100 % ŘSD ČR</t>
  </si>
  <si>
    <t>vyvolané stavbou I/20</t>
  </si>
  <si>
    <t>ŘSD / MĚSTO</t>
  </si>
  <si>
    <t>35% / 0% / 65%</t>
  </si>
  <si>
    <t>dle ploch vlastníka pozemků</t>
  </si>
  <si>
    <t>38% / 3% / 59%</t>
  </si>
  <si>
    <t>dle plochy záborů</t>
  </si>
  <si>
    <t>CELKEM</t>
  </si>
  <si>
    <t>NÁKLADY DLE INVESTORŮ</t>
  </si>
  <si>
    <t>I/20 a II/231 v Plzni, Plaská - Na Roudné - Chrástecká, 2. etapa</t>
  </si>
  <si>
    <t>SO 651.2</t>
  </si>
  <si>
    <t>Železniční zastávka Bílá hora - přístup</t>
  </si>
  <si>
    <t>SO 121.2.1</t>
  </si>
  <si>
    <t xml:space="preserve">PDPS, 30.5.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</si>
</sst>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1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CE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EB34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48">
      <alignment/>
      <protection/>
    </xf>
    <xf numFmtId="3" fontId="6" fillId="0" borderId="0" xfId="48" applyNumberFormat="1" applyFont="1">
      <alignment/>
      <protection/>
    </xf>
    <xf numFmtId="3" fontId="6" fillId="0" borderId="2" xfId="48" applyNumberFormat="1" applyFont="1" applyBorder="1" applyAlignment="1">
      <alignment horizont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3" fontId="7" fillId="0" borderId="0" xfId="24" applyNumberFormat="1" applyFont="1" applyAlignment="1">
      <alignment horizontal="center"/>
      <protection/>
    </xf>
    <xf numFmtId="164" fontId="4" fillId="0" borderId="1" xfId="0" applyNumberFormat="1" applyFont="1" applyFill="1" applyBorder="1" applyAlignment="1" applyProtection="1">
      <alignment vertical="center"/>
      <protection/>
    </xf>
    <xf numFmtId="0" fontId="7" fillId="0" borderId="0" xfId="25" applyFont="1" applyFill="1" applyBorder="1" applyAlignment="1">
      <alignment horizontal="center"/>
      <protection/>
    </xf>
    <xf numFmtId="0" fontId="7" fillId="0" borderId="0" xfId="26" applyFont="1" applyFill="1" applyBorder="1" applyAlignment="1">
      <alignment horizontal="center" vertical="center" wrapText="1"/>
      <protection/>
    </xf>
    <xf numFmtId="3" fontId="7" fillId="0" borderId="0" xfId="24" applyNumberFormat="1" applyFont="1" applyFill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164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" fontId="10" fillId="0" borderId="3" xfId="48" applyNumberFormat="1" applyFont="1" applyBorder="1" applyAlignment="1">
      <alignment horizontal="center"/>
      <protection/>
    </xf>
    <xf numFmtId="3" fontId="10" fillId="0" borderId="1" xfId="48" applyNumberFormat="1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64" fontId="0" fillId="2" borderId="4" xfId="0" applyNumberFormat="1" applyFont="1" applyFill="1" applyBorder="1" applyAlignment="1" applyProtection="1">
      <alignment vertical="center"/>
      <protection/>
    </xf>
    <xf numFmtId="3" fontId="6" fillId="3" borderId="2" xfId="48" applyNumberFormat="1" applyFont="1" applyFill="1" applyBorder="1" applyAlignment="1">
      <alignment horizontal="center"/>
      <protection/>
    </xf>
    <xf numFmtId="164" fontId="0" fillId="3" borderId="1" xfId="0" applyNumberFormat="1" applyFont="1" applyFill="1" applyBorder="1" applyAlignment="1" applyProtection="1">
      <alignment vertical="center"/>
      <protection/>
    </xf>
    <xf numFmtId="164" fontId="4" fillId="3" borderId="1" xfId="0" applyNumberFormat="1" applyFont="1" applyFill="1" applyBorder="1" applyAlignment="1" applyProtection="1">
      <alignment vertic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al_Sheet1_1" xfId="21"/>
    <cellStyle name="Normální 2" xfId="22"/>
    <cellStyle name="Normální 2 10" xfId="23"/>
    <cellStyle name="Normální 2 2" xfId="24"/>
    <cellStyle name="normální 2 3" xfId="25"/>
    <cellStyle name="normální 2 4" xfId="26"/>
    <cellStyle name="normální 2 5" xfId="27"/>
    <cellStyle name="Normální 2 6" xfId="28"/>
    <cellStyle name="Normální 2 7" xfId="29"/>
    <cellStyle name="Normální 2 8" xfId="30"/>
    <cellStyle name="Normální 2 9" xfId="31"/>
    <cellStyle name="Normální 3" xfId="32"/>
    <cellStyle name="Normální 3 10" xfId="33"/>
    <cellStyle name="normální 3 2" xfId="34"/>
    <cellStyle name="Normální 3 3" xfId="35"/>
    <cellStyle name="Normální 3 4" xfId="36"/>
    <cellStyle name="Normální 3 5" xfId="37"/>
    <cellStyle name="Normální 3 6" xfId="38"/>
    <cellStyle name="Normální 3 7" xfId="39"/>
    <cellStyle name="Normální 3 8" xfId="40"/>
    <cellStyle name="Normální 3 9" xfId="41"/>
    <cellStyle name="Normální 4" xfId="42"/>
    <cellStyle name="Normální 4 2" xfId="43"/>
    <cellStyle name="Normální 5" xfId="44"/>
    <cellStyle name="Normální 6" xfId="45"/>
    <cellStyle name="Normální 7" xfId="46"/>
    <cellStyle name="Normální 8" xfId="47"/>
    <cellStyle name="Normální 9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="115" zoomScaleNormal="115" workbookViewId="0" topLeftCell="A1">
      <pane ySplit="10" topLeftCell="A26" activePane="bottomLeft" state="frozen"/>
      <selection pane="bottomLeft" activeCell="F82" sqref="F82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4" width="24.7109375" style="0" customWidth="1"/>
    <col min="5" max="5" width="26.57421875" style="0" customWidth="1"/>
    <col min="6" max="6" width="27.57421875" style="0" customWidth="1"/>
    <col min="7" max="7" width="36.57421875" style="0" customWidth="1"/>
    <col min="9" max="9" width="11.7109375" style="0" bestFit="1" customWidth="1"/>
  </cols>
  <sheetData>
    <row r="1" ht="12.75" customHeight="1">
      <c r="A1" s="2"/>
    </row>
    <row r="3" ht="12.75" customHeight="1">
      <c r="B3" s="15" t="s">
        <v>153</v>
      </c>
    </row>
    <row r="4" ht="12.75" customHeight="1">
      <c r="B4" s="16"/>
    </row>
    <row r="5" ht="24" customHeight="1">
      <c r="B5" s="17" t="s">
        <v>154</v>
      </c>
    </row>
    <row r="6" ht="21" customHeight="1">
      <c r="B6" s="18" t="s">
        <v>158</v>
      </c>
    </row>
    <row r="7" ht="12.75" customHeight="1">
      <c r="B7" s="14" t="s">
        <v>0</v>
      </c>
    </row>
    <row r="8" ht="12.75" customHeight="1">
      <c r="B8" s="14" t="s">
        <v>1</v>
      </c>
    </row>
    <row r="9" ht="12.75" customHeight="1" thickBot="1"/>
    <row r="10" spans="1:7" ht="15" thickBot="1">
      <c r="A10" s="1" t="s">
        <v>2</v>
      </c>
      <c r="B10" s="1" t="s">
        <v>3</v>
      </c>
      <c r="C10" s="6" t="s">
        <v>132</v>
      </c>
      <c r="D10" s="24" t="s">
        <v>133</v>
      </c>
      <c r="E10" s="6" t="s">
        <v>134</v>
      </c>
      <c r="F10" s="19" t="s">
        <v>137</v>
      </c>
      <c r="G10" s="20" t="s">
        <v>135</v>
      </c>
    </row>
    <row r="11" spans="1:7" ht="12.75" customHeight="1">
      <c r="A11" t="s">
        <v>4</v>
      </c>
      <c r="B11" s="3" t="s">
        <v>5</v>
      </c>
      <c r="C11" s="7" t="e">
        <f>#REF!*0.71</f>
        <v>#REF!</v>
      </c>
      <c r="D11" s="25" t="e">
        <f>#REF!*0.09</f>
        <v>#REF!</v>
      </c>
      <c r="E11" s="7" t="e">
        <f>#REF!*0.2</f>
        <v>#REF!</v>
      </c>
      <c r="F11" s="11" t="s">
        <v>136</v>
      </c>
      <c r="G11" s="11" t="s">
        <v>138</v>
      </c>
    </row>
    <row r="12" spans="1:7" ht="12.75" customHeight="1">
      <c r="A12" t="s">
        <v>6</v>
      </c>
      <c r="B12" s="3" t="s">
        <v>7</v>
      </c>
      <c r="C12" s="7" t="e">
        <f>#REF!</f>
        <v>#REF!</v>
      </c>
      <c r="D12" s="23"/>
      <c r="E12" s="23"/>
      <c r="F12" s="8"/>
      <c r="G12" s="11"/>
    </row>
    <row r="13" spans="1:7" ht="12.75" customHeight="1">
      <c r="A13" t="s">
        <v>8</v>
      </c>
      <c r="B13" s="3" t="s">
        <v>9</v>
      </c>
      <c r="C13" s="7" t="e">
        <f>#REF!</f>
        <v>#REF!</v>
      </c>
      <c r="D13" s="23"/>
      <c r="E13" s="23"/>
      <c r="F13" s="8"/>
      <c r="G13" s="11"/>
    </row>
    <row r="14" spans="1:7" ht="12.75" customHeight="1">
      <c r="A14" t="s">
        <v>10</v>
      </c>
      <c r="B14" s="3" t="s">
        <v>11</v>
      </c>
      <c r="C14" s="7" t="e">
        <f>#REF!</f>
        <v>#REF!</v>
      </c>
      <c r="D14" s="23"/>
      <c r="E14" s="23"/>
      <c r="F14" s="8"/>
      <c r="G14" s="11"/>
    </row>
    <row r="15" spans="1:7" ht="12.75" customHeight="1">
      <c r="A15" t="s">
        <v>12</v>
      </c>
      <c r="B15" s="3" t="s">
        <v>13</v>
      </c>
      <c r="C15" s="7" t="e">
        <f>#REF!*0.5</f>
        <v>#REF!</v>
      </c>
      <c r="D15" s="25" t="e">
        <f>#REF!*0.5</f>
        <v>#REF!</v>
      </c>
      <c r="E15" s="23"/>
      <c r="F15" s="9" t="s">
        <v>139</v>
      </c>
      <c r="G15" s="11" t="s">
        <v>140</v>
      </c>
    </row>
    <row r="16" spans="1:7" ht="12.75" customHeight="1">
      <c r="A16" t="s">
        <v>14</v>
      </c>
      <c r="B16" s="3" t="s">
        <v>15</v>
      </c>
      <c r="C16" s="7" t="e">
        <f>#REF!*0.5</f>
        <v>#REF!</v>
      </c>
      <c r="D16" s="25" t="e">
        <f>#REF!*0.5</f>
        <v>#REF!</v>
      </c>
      <c r="E16" s="23"/>
      <c r="F16" s="9" t="s">
        <v>139</v>
      </c>
      <c r="G16" s="11" t="s">
        <v>140</v>
      </c>
    </row>
    <row r="17" spans="1:5" ht="12.75" customHeight="1">
      <c r="A17" t="s">
        <v>16</v>
      </c>
      <c r="B17" s="3" t="s">
        <v>17</v>
      </c>
      <c r="C17" s="7" t="e">
        <f>#REF!</f>
        <v>#REF!</v>
      </c>
      <c r="D17" s="23"/>
      <c r="E17" s="23"/>
    </row>
    <row r="18" spans="1:5" ht="12.75" customHeight="1">
      <c r="A18" t="s">
        <v>18</v>
      </c>
      <c r="B18" s="3" t="s">
        <v>19</v>
      </c>
      <c r="C18" s="23"/>
      <c r="D18" s="23"/>
      <c r="E18" s="7" t="e">
        <f>#REF!</f>
        <v>#REF!</v>
      </c>
    </row>
    <row r="19" spans="1:5" ht="12.75" customHeight="1">
      <c r="A19" t="s">
        <v>20</v>
      </c>
      <c r="B19" s="3" t="s">
        <v>21</v>
      </c>
      <c r="C19" s="23"/>
      <c r="D19" s="23"/>
      <c r="E19" s="7" t="e">
        <f>#REF!</f>
        <v>#REF!</v>
      </c>
    </row>
    <row r="20" spans="1:5" ht="12.75" customHeight="1">
      <c r="A20" t="s">
        <v>22</v>
      </c>
      <c r="B20" s="3" t="s">
        <v>13</v>
      </c>
      <c r="C20" s="23"/>
      <c r="D20" s="23"/>
      <c r="E20" s="7" t="e">
        <f>#REF!</f>
        <v>#REF!</v>
      </c>
    </row>
    <row r="21" spans="1:5" ht="12.75" customHeight="1">
      <c r="A21" t="s">
        <v>23</v>
      </c>
      <c r="B21" s="3" t="s">
        <v>13</v>
      </c>
      <c r="C21" s="23"/>
      <c r="D21" s="25" t="e">
        <f>#REF!</f>
        <v>#REF!</v>
      </c>
      <c r="E21" s="23"/>
    </row>
    <row r="22" spans="1:5" ht="12.75" customHeight="1">
      <c r="A22" t="s">
        <v>24</v>
      </c>
      <c r="B22" s="3" t="s">
        <v>15</v>
      </c>
      <c r="C22" s="23"/>
      <c r="D22" s="25" t="e">
        <f>#REF!</f>
        <v>#REF!</v>
      </c>
      <c r="E22" s="23"/>
    </row>
    <row r="23" spans="1:5" ht="12.75" customHeight="1">
      <c r="A23" t="s">
        <v>25</v>
      </c>
      <c r="B23" s="3" t="s">
        <v>13</v>
      </c>
      <c r="C23" s="23"/>
      <c r="D23" s="23"/>
      <c r="E23" s="7" t="e">
        <f>#REF!</f>
        <v>#REF!</v>
      </c>
    </row>
    <row r="24" spans="1:5" ht="12.75" customHeight="1">
      <c r="A24" t="s">
        <v>26</v>
      </c>
      <c r="B24" s="3" t="s">
        <v>13</v>
      </c>
      <c r="C24" s="23"/>
      <c r="D24" s="23"/>
      <c r="E24" s="7" t="e">
        <f>#REF!</f>
        <v>#REF!</v>
      </c>
    </row>
    <row r="25" spans="1:5" ht="12.75" customHeight="1">
      <c r="A25" t="s">
        <v>27</v>
      </c>
      <c r="B25" s="3" t="s">
        <v>13</v>
      </c>
      <c r="C25" s="23"/>
      <c r="D25" s="23"/>
      <c r="E25" s="7" t="e">
        <f>#REF!</f>
        <v>#REF!</v>
      </c>
    </row>
    <row r="26" spans="1:7" ht="12.75" customHeight="1">
      <c r="A26" t="s">
        <v>28</v>
      </c>
      <c r="B26" s="3" t="s">
        <v>29</v>
      </c>
      <c r="C26" s="7" t="e">
        <f>#REF!*0.71</f>
        <v>#REF!</v>
      </c>
      <c r="D26" s="25" t="e">
        <f>#REF!*0.09</f>
        <v>#REF!</v>
      </c>
      <c r="E26" s="7" t="e">
        <f>#REF!*0.2</f>
        <v>#REF!</v>
      </c>
      <c r="F26" s="11" t="s">
        <v>136</v>
      </c>
      <c r="G26" s="11" t="s">
        <v>138</v>
      </c>
    </row>
    <row r="27" spans="1:5" ht="12.75" customHeight="1">
      <c r="A27" t="s">
        <v>157</v>
      </c>
      <c r="B27" s="3" t="s">
        <v>30</v>
      </c>
      <c r="C27" s="7" t="e">
        <f>#REF!</f>
        <v>#REF!</v>
      </c>
      <c r="D27" s="23"/>
      <c r="E27" s="23"/>
    </row>
    <row r="28" spans="1:5" ht="12.75" customHeight="1">
      <c r="A28" t="s">
        <v>31</v>
      </c>
      <c r="B28" s="3" t="s">
        <v>32</v>
      </c>
      <c r="C28" s="23"/>
      <c r="D28" s="25" t="e">
        <f>#REF!</f>
        <v>#REF!</v>
      </c>
      <c r="E28" s="23"/>
    </row>
    <row r="29" spans="1:5" ht="12.75" customHeight="1">
      <c r="A29" t="s">
        <v>33</v>
      </c>
      <c r="B29" s="3" t="s">
        <v>34</v>
      </c>
      <c r="C29" s="23"/>
      <c r="D29" s="23"/>
      <c r="E29" s="7" t="e">
        <f>#REF!</f>
        <v>#REF!</v>
      </c>
    </row>
    <row r="30" spans="1:7" ht="12.75" customHeight="1">
      <c r="A30" t="s">
        <v>35</v>
      </c>
      <c r="B30" s="3" t="s">
        <v>36</v>
      </c>
      <c r="C30" s="7" t="e">
        <f>#REF!*0.51</f>
        <v>#REF!</v>
      </c>
      <c r="D30" s="25" t="e">
        <f>#REF!*0.42</f>
        <v>#REF!</v>
      </c>
      <c r="E30" s="7" t="e">
        <f>#REF!*0.07</f>
        <v>#REF!</v>
      </c>
      <c r="F30" s="12" t="s">
        <v>141</v>
      </c>
      <c r="G30" s="11" t="s">
        <v>142</v>
      </c>
    </row>
    <row r="31" spans="1:7" ht="12.75" customHeight="1">
      <c r="A31" t="s">
        <v>37</v>
      </c>
      <c r="B31" s="3" t="s">
        <v>38</v>
      </c>
      <c r="C31" s="23"/>
      <c r="D31" s="25" t="e">
        <f>#REF!*0.5</f>
        <v>#REF!</v>
      </c>
      <c r="E31" s="7" t="e">
        <f>#REF!*0.5</f>
        <v>#REF!</v>
      </c>
      <c r="F31" s="12" t="s">
        <v>139</v>
      </c>
      <c r="G31" s="11" t="s">
        <v>143</v>
      </c>
    </row>
    <row r="32" spans="1:5" ht="12.75" customHeight="1">
      <c r="A32" t="s">
        <v>39</v>
      </c>
      <c r="B32" s="3" t="s">
        <v>40</v>
      </c>
      <c r="C32" s="23"/>
      <c r="D32" s="23"/>
      <c r="E32" s="7" t="e">
        <f>#REF!</f>
        <v>#REF!</v>
      </c>
    </row>
    <row r="33" spans="1:5" ht="12.75" customHeight="1">
      <c r="A33" t="s">
        <v>41</v>
      </c>
      <c r="B33" s="3" t="s">
        <v>42</v>
      </c>
      <c r="C33" s="7" t="e">
        <f>#REF!</f>
        <v>#REF!</v>
      </c>
      <c r="D33" s="23"/>
      <c r="E33" s="23"/>
    </row>
    <row r="34" spans="1:5" ht="12.75" customHeight="1">
      <c r="A34" t="s">
        <v>43</v>
      </c>
      <c r="B34" s="3" t="s">
        <v>44</v>
      </c>
      <c r="C34" s="23"/>
      <c r="D34" s="23"/>
      <c r="E34" s="7" t="e">
        <f>#REF!</f>
        <v>#REF!</v>
      </c>
    </row>
    <row r="35" spans="1:5" ht="12.75" customHeight="1">
      <c r="A35" t="s">
        <v>45</v>
      </c>
      <c r="B35" s="3" t="s">
        <v>46</v>
      </c>
      <c r="C35" s="7" t="e">
        <f>#REF!</f>
        <v>#REF!</v>
      </c>
      <c r="D35" s="23"/>
      <c r="E35" s="23"/>
    </row>
    <row r="36" spans="1:5" ht="12.75" customHeight="1">
      <c r="A36" t="s">
        <v>47</v>
      </c>
      <c r="B36" s="3" t="s">
        <v>48</v>
      </c>
      <c r="C36" s="7" t="e">
        <f>#REF!</f>
        <v>#REF!</v>
      </c>
      <c r="D36" s="23"/>
      <c r="E36" s="23"/>
    </row>
    <row r="37" spans="1:5" ht="12.75" customHeight="1">
      <c r="A37" t="s">
        <v>49</v>
      </c>
      <c r="B37" s="3" t="s">
        <v>50</v>
      </c>
      <c r="C37" s="7" t="e">
        <f>#REF!</f>
        <v>#REF!</v>
      </c>
      <c r="D37" s="23"/>
      <c r="E37" s="23"/>
    </row>
    <row r="38" spans="1:5" ht="12.75" customHeight="1">
      <c r="A38" t="s">
        <v>51</v>
      </c>
      <c r="B38" s="3" t="s">
        <v>52</v>
      </c>
      <c r="C38" s="7" t="e">
        <f>#REF!</f>
        <v>#REF!</v>
      </c>
      <c r="D38" s="23"/>
      <c r="E38" s="23"/>
    </row>
    <row r="39" spans="1:5" ht="12.75" customHeight="1">
      <c r="A39" t="s">
        <v>53</v>
      </c>
      <c r="B39" s="3" t="s">
        <v>54</v>
      </c>
      <c r="C39" s="7" t="e">
        <f>#REF!</f>
        <v>#REF!</v>
      </c>
      <c r="D39" s="23"/>
      <c r="E39" s="23"/>
    </row>
    <row r="40" spans="1:5" ht="12.75" customHeight="1">
      <c r="A40" t="s">
        <v>55</v>
      </c>
      <c r="B40" s="3" t="s">
        <v>56</v>
      </c>
      <c r="C40" s="7" t="e">
        <f>#REF!</f>
        <v>#REF!</v>
      </c>
      <c r="D40" s="23"/>
      <c r="E40" s="23"/>
    </row>
    <row r="41" spans="1:5" ht="12.75" customHeight="1">
      <c r="A41" t="s">
        <v>57</v>
      </c>
      <c r="B41" s="3" t="s">
        <v>58</v>
      </c>
      <c r="C41" s="23"/>
      <c r="D41" s="25" t="e">
        <f>#REF!</f>
        <v>#REF!</v>
      </c>
      <c r="E41" s="23"/>
    </row>
    <row r="42" spans="1:5" ht="12.75" customHeight="1">
      <c r="A42" t="s">
        <v>59</v>
      </c>
      <c r="B42" s="3" t="s">
        <v>60</v>
      </c>
      <c r="C42" s="23"/>
      <c r="D42" s="23"/>
      <c r="E42" s="7" t="e">
        <f>#REF!</f>
        <v>#REF!</v>
      </c>
    </row>
    <row r="43" spans="1:5" ht="12.75" customHeight="1">
      <c r="A43" t="s">
        <v>61</v>
      </c>
      <c r="B43" s="3" t="s">
        <v>62</v>
      </c>
      <c r="C43" s="7" t="e">
        <f>#REF!</f>
        <v>#REF!</v>
      </c>
      <c r="D43" s="23"/>
      <c r="E43" s="23"/>
    </row>
    <row r="44" spans="1:7" ht="12.75" customHeight="1">
      <c r="A44" t="s">
        <v>63</v>
      </c>
      <c r="B44" s="3" t="s">
        <v>64</v>
      </c>
      <c r="C44" s="7" t="e">
        <f>#REF!*0.51</f>
        <v>#REF!</v>
      </c>
      <c r="D44" s="25" t="e">
        <f>#REF!*0.42</f>
        <v>#REF!</v>
      </c>
      <c r="E44" s="7" t="e">
        <f>#REF!*0.07</f>
        <v>#REF!</v>
      </c>
      <c r="F44" s="12" t="s">
        <v>141</v>
      </c>
      <c r="G44" s="11" t="s">
        <v>142</v>
      </c>
    </row>
    <row r="45" spans="1:5" ht="12.75" customHeight="1">
      <c r="A45" t="s">
        <v>65</v>
      </c>
      <c r="B45" s="3" t="s">
        <v>66</v>
      </c>
      <c r="C45" s="7" t="e">
        <f>#REF!</f>
        <v>#REF!</v>
      </c>
      <c r="D45" s="23"/>
      <c r="E45" s="23"/>
    </row>
    <row r="46" spans="1:5" ht="12.75" customHeight="1">
      <c r="A46" t="s">
        <v>67</v>
      </c>
      <c r="B46" s="3" t="s">
        <v>68</v>
      </c>
      <c r="C46" s="7" t="e">
        <f>#REF!</f>
        <v>#REF!</v>
      </c>
      <c r="D46" s="23"/>
      <c r="E46" s="23"/>
    </row>
    <row r="47" spans="1:5" ht="12.75" customHeight="1">
      <c r="A47" t="s">
        <v>69</v>
      </c>
      <c r="B47" s="3" t="s">
        <v>70</v>
      </c>
      <c r="C47" s="7" t="e">
        <f>#REF!</f>
        <v>#REF!</v>
      </c>
      <c r="D47" s="23"/>
      <c r="E47" s="23"/>
    </row>
    <row r="48" spans="1:7" ht="12.75" customHeight="1">
      <c r="A48" t="s">
        <v>71</v>
      </c>
      <c r="B48" s="3" t="s">
        <v>72</v>
      </c>
      <c r="C48" s="7" t="e">
        <f>#REF!*0.5</f>
        <v>#REF!</v>
      </c>
      <c r="D48" s="23"/>
      <c r="E48" s="7" t="e">
        <f>#REF!*0.5</f>
        <v>#REF!</v>
      </c>
      <c r="F48" s="13" t="s">
        <v>139</v>
      </c>
      <c r="G48" s="13" t="s">
        <v>144</v>
      </c>
    </row>
    <row r="49" spans="1:7" ht="12.75" customHeight="1">
      <c r="A49" t="s">
        <v>73</v>
      </c>
      <c r="B49" s="3" t="s">
        <v>74</v>
      </c>
      <c r="C49" s="7" t="e">
        <f>#REF!</f>
        <v>#REF!</v>
      </c>
      <c r="D49" s="23"/>
      <c r="E49" s="23"/>
      <c r="F49" s="13" t="s">
        <v>145</v>
      </c>
      <c r="G49" s="13" t="s">
        <v>146</v>
      </c>
    </row>
    <row r="50" spans="1:5" ht="12.75" customHeight="1">
      <c r="A50" t="s">
        <v>75</v>
      </c>
      <c r="B50" s="3" t="s">
        <v>76</v>
      </c>
      <c r="C50" s="23"/>
      <c r="D50" s="23"/>
      <c r="E50" s="7" t="e">
        <f>#REF!</f>
        <v>#REF!</v>
      </c>
    </row>
    <row r="51" spans="1:5" ht="12.75" customHeight="1">
      <c r="A51" t="s">
        <v>77</v>
      </c>
      <c r="B51" s="3" t="s">
        <v>78</v>
      </c>
      <c r="C51" s="23"/>
      <c r="D51" s="23"/>
      <c r="E51" s="7" t="e">
        <f>#REF!</f>
        <v>#REF!</v>
      </c>
    </row>
    <row r="52" spans="1:5" ht="12.75" customHeight="1">
      <c r="A52" t="s">
        <v>79</v>
      </c>
      <c r="B52" s="3" t="s">
        <v>80</v>
      </c>
      <c r="C52" s="23"/>
      <c r="D52" s="23"/>
      <c r="E52" s="7" t="e">
        <f>#REF!</f>
        <v>#REF!</v>
      </c>
    </row>
    <row r="53" spans="1:5" ht="12.75" customHeight="1">
      <c r="A53" t="s">
        <v>81</v>
      </c>
      <c r="B53" s="3" t="s">
        <v>82</v>
      </c>
      <c r="C53" s="23"/>
      <c r="D53" s="23"/>
      <c r="E53" s="7" t="e">
        <f>#REF!</f>
        <v>#REF!</v>
      </c>
    </row>
    <row r="54" spans="1:5" ht="12.75" customHeight="1">
      <c r="A54" t="s">
        <v>83</v>
      </c>
      <c r="B54" s="3" t="s">
        <v>84</v>
      </c>
      <c r="C54" s="7" t="e">
        <f>#REF!</f>
        <v>#REF!</v>
      </c>
      <c r="D54" s="23"/>
      <c r="E54" s="23"/>
    </row>
    <row r="55" spans="1:7" ht="12.75" customHeight="1">
      <c r="A55" t="s">
        <v>85</v>
      </c>
      <c r="B55" s="3" t="s">
        <v>86</v>
      </c>
      <c r="C55" s="7" t="e">
        <f>#REF!</f>
        <v>#REF!</v>
      </c>
      <c r="D55" s="23"/>
      <c r="E55" s="23"/>
      <c r="F55" s="13" t="s">
        <v>145</v>
      </c>
      <c r="G55" s="13" t="s">
        <v>146</v>
      </c>
    </row>
    <row r="56" spans="1:5" ht="12.75" customHeight="1">
      <c r="A56" t="s">
        <v>87</v>
      </c>
      <c r="B56" s="3" t="s">
        <v>88</v>
      </c>
      <c r="C56" s="7" t="e">
        <f>#REF!</f>
        <v>#REF!</v>
      </c>
      <c r="D56" s="23"/>
      <c r="E56" s="23"/>
    </row>
    <row r="57" spans="1:7" ht="12.75" customHeight="1">
      <c r="A57" t="s">
        <v>89</v>
      </c>
      <c r="B57" s="3" t="s">
        <v>90</v>
      </c>
      <c r="C57" s="7" t="e">
        <f>#REF!</f>
        <v>#REF!</v>
      </c>
      <c r="D57" s="23"/>
      <c r="E57" s="23"/>
      <c r="F57" s="13" t="s">
        <v>145</v>
      </c>
      <c r="G57" s="13" t="s">
        <v>146</v>
      </c>
    </row>
    <row r="58" spans="1:7" ht="12.75" customHeight="1">
      <c r="A58" t="s">
        <v>91</v>
      </c>
      <c r="B58" s="3" t="s">
        <v>92</v>
      </c>
      <c r="C58" s="7" t="e">
        <f>#REF!</f>
        <v>#REF!</v>
      </c>
      <c r="D58" s="23"/>
      <c r="E58" s="23"/>
      <c r="F58" s="13" t="s">
        <v>145</v>
      </c>
      <c r="G58" s="13" t="s">
        <v>146</v>
      </c>
    </row>
    <row r="59" spans="1:5" ht="12.75" customHeight="1">
      <c r="A59" t="s">
        <v>93</v>
      </c>
      <c r="B59" s="3" t="s">
        <v>94</v>
      </c>
      <c r="C59" s="7" t="e">
        <f>#REF!</f>
        <v>#REF!</v>
      </c>
      <c r="D59" s="23"/>
      <c r="E59" s="23"/>
    </row>
    <row r="60" spans="1:5" ht="12.75" customHeight="1">
      <c r="A60" t="s">
        <v>95</v>
      </c>
      <c r="B60" s="3" t="s">
        <v>96</v>
      </c>
      <c r="C60" s="23"/>
      <c r="D60" s="23"/>
      <c r="E60" s="7" t="e">
        <f>#REF!</f>
        <v>#REF!</v>
      </c>
    </row>
    <row r="61" spans="1:5" ht="12.75" customHeight="1">
      <c r="A61" t="s">
        <v>97</v>
      </c>
      <c r="B61" s="3" t="s">
        <v>98</v>
      </c>
      <c r="C61" s="7" t="e">
        <f>#REF!</f>
        <v>#REF!</v>
      </c>
      <c r="D61" s="23"/>
      <c r="E61" s="23"/>
    </row>
    <row r="62" spans="1:7" ht="12.75" customHeight="1">
      <c r="A62" t="s">
        <v>99</v>
      </c>
      <c r="B62" s="3" t="s">
        <v>100</v>
      </c>
      <c r="C62" s="7" t="e">
        <f>#REF!*0.5</f>
        <v>#REF!</v>
      </c>
      <c r="D62" s="23"/>
      <c r="E62" s="7" t="e">
        <f>#REF!*0.5</f>
        <v>#REF!</v>
      </c>
      <c r="F62" s="13" t="s">
        <v>139</v>
      </c>
      <c r="G62" s="13" t="s">
        <v>147</v>
      </c>
    </row>
    <row r="63" spans="1:5" ht="12.75" customHeight="1">
      <c r="A63" t="s">
        <v>101</v>
      </c>
      <c r="B63" s="3" t="s">
        <v>102</v>
      </c>
      <c r="C63" s="7" t="e">
        <f>#REF!</f>
        <v>#REF!</v>
      </c>
      <c r="D63" s="23"/>
      <c r="E63" s="23"/>
    </row>
    <row r="64" spans="1:5" ht="12.75" customHeight="1">
      <c r="A64" t="s">
        <v>103</v>
      </c>
      <c r="B64" s="3" t="s">
        <v>104</v>
      </c>
      <c r="C64" s="7" t="e">
        <f>#REF!</f>
        <v>#REF!</v>
      </c>
      <c r="D64" s="23"/>
      <c r="E64" s="23"/>
    </row>
    <row r="65" spans="1:5" ht="12.75" customHeight="1">
      <c r="A65" t="s">
        <v>105</v>
      </c>
      <c r="B65" s="3" t="s">
        <v>106</v>
      </c>
      <c r="C65" s="7" t="e">
        <f>#REF!</f>
        <v>#REF!</v>
      </c>
      <c r="D65" s="23"/>
      <c r="E65" s="23"/>
    </row>
    <row r="66" spans="1:5" ht="12.75" customHeight="1">
      <c r="A66" t="s">
        <v>107</v>
      </c>
      <c r="B66" s="3" t="s">
        <v>108</v>
      </c>
      <c r="C66" s="7" t="e">
        <f>#REF!</f>
        <v>#REF!</v>
      </c>
      <c r="D66" s="23"/>
      <c r="E66" s="23"/>
    </row>
    <row r="67" spans="1:7" ht="12.75" customHeight="1">
      <c r="A67" t="s">
        <v>109</v>
      </c>
      <c r="B67" s="3" t="s">
        <v>110</v>
      </c>
      <c r="C67" s="7" t="e">
        <f>#REF!</f>
        <v>#REF!</v>
      </c>
      <c r="D67" s="23"/>
      <c r="E67" s="23"/>
      <c r="F67" s="13" t="s">
        <v>145</v>
      </c>
      <c r="G67" s="13" t="s">
        <v>146</v>
      </c>
    </row>
    <row r="68" spans="1:7" ht="12.75" customHeight="1">
      <c r="A68" t="s">
        <v>111</v>
      </c>
      <c r="B68" s="3" t="s">
        <v>110</v>
      </c>
      <c r="C68" s="7" t="e">
        <f>#REF!</f>
        <v>#REF!</v>
      </c>
      <c r="D68" s="23"/>
      <c r="E68" s="23"/>
      <c r="F68" s="13" t="s">
        <v>145</v>
      </c>
      <c r="G68" s="13" t="s">
        <v>146</v>
      </c>
    </row>
    <row r="69" spans="1:7" ht="12.75" customHeight="1">
      <c r="A69" t="s">
        <v>112</v>
      </c>
      <c r="B69" s="3" t="s">
        <v>113</v>
      </c>
      <c r="C69" s="7" t="e">
        <f>#REF!*0.5</f>
        <v>#REF!</v>
      </c>
      <c r="D69" s="23"/>
      <c r="E69" s="7" t="e">
        <f>#REF!*0.5</f>
        <v>#REF!</v>
      </c>
      <c r="F69" s="13" t="s">
        <v>139</v>
      </c>
      <c r="G69" s="13" t="s">
        <v>144</v>
      </c>
    </row>
    <row r="70" spans="1:7" ht="12.75" customHeight="1">
      <c r="A70" s="21" t="s">
        <v>155</v>
      </c>
      <c r="B70" s="22" t="s">
        <v>156</v>
      </c>
      <c r="C70" s="7" t="e">
        <f>#REF!*0.5</f>
        <v>#REF!</v>
      </c>
      <c r="D70" s="23"/>
      <c r="E70" s="7" t="e">
        <f>#REF!*0.5</f>
        <v>#REF!</v>
      </c>
      <c r="F70" s="13" t="s">
        <v>139</v>
      </c>
      <c r="G70" s="13" t="s">
        <v>144</v>
      </c>
    </row>
    <row r="71" spans="1:7" ht="12.75" customHeight="1">
      <c r="A71" t="s">
        <v>114</v>
      </c>
      <c r="B71" s="3" t="s">
        <v>115</v>
      </c>
      <c r="C71" s="7" t="e">
        <f>#REF!*0.5</f>
        <v>#REF!</v>
      </c>
      <c r="D71" s="23"/>
      <c r="E71" s="7" t="e">
        <f>#REF!*0.5</f>
        <v>#REF!</v>
      </c>
      <c r="F71" s="13" t="s">
        <v>139</v>
      </c>
      <c r="G71" s="13" t="s">
        <v>144</v>
      </c>
    </row>
    <row r="72" spans="1:7" ht="12.75" customHeight="1">
      <c r="A72" t="s">
        <v>116</v>
      </c>
      <c r="B72" s="3" t="s">
        <v>117</v>
      </c>
      <c r="C72" s="7" t="e">
        <f>#REF!*0.51</f>
        <v>#REF!</v>
      </c>
      <c r="D72" s="25" t="e">
        <f>#REF!*0.42</f>
        <v>#REF!</v>
      </c>
      <c r="E72" s="7" t="e">
        <f>#REF!*0.07</f>
        <v>#REF!</v>
      </c>
      <c r="F72" s="13" t="s">
        <v>141</v>
      </c>
      <c r="G72" s="13" t="s">
        <v>142</v>
      </c>
    </row>
    <row r="73" spans="1:7" ht="12.75" customHeight="1">
      <c r="A73" t="s">
        <v>119</v>
      </c>
      <c r="B73" s="3" t="s">
        <v>118</v>
      </c>
      <c r="C73" s="7" t="e">
        <f>#REF!*0.35</f>
        <v>#REF!</v>
      </c>
      <c r="D73" s="23"/>
      <c r="E73" s="7" t="e">
        <f>#REF!*0.65</f>
        <v>#REF!</v>
      </c>
      <c r="F73" s="13" t="s">
        <v>148</v>
      </c>
      <c r="G73" s="13" t="s">
        <v>149</v>
      </c>
    </row>
    <row r="74" spans="1:7" ht="12.75" customHeight="1">
      <c r="A74" t="s">
        <v>120</v>
      </c>
      <c r="B74" s="3" t="s">
        <v>121</v>
      </c>
      <c r="C74" s="7" t="e">
        <f>#REF!*0.35</f>
        <v>#REF!</v>
      </c>
      <c r="D74" s="23"/>
      <c r="E74" s="7" t="e">
        <f>#REF!*0.65</f>
        <v>#REF!</v>
      </c>
      <c r="F74" s="13" t="s">
        <v>148</v>
      </c>
      <c r="G74" s="13" t="s">
        <v>149</v>
      </c>
    </row>
    <row r="75" spans="1:7" ht="12.75" customHeight="1">
      <c r="A75" t="s">
        <v>122</v>
      </c>
      <c r="B75" s="3" t="s">
        <v>123</v>
      </c>
      <c r="C75" s="7" t="e">
        <f>#REF!*0.35</f>
        <v>#REF!</v>
      </c>
      <c r="D75" s="23"/>
      <c r="E75" s="7" t="e">
        <f>#REF!*0.65</f>
        <v>#REF!</v>
      </c>
      <c r="F75" s="13" t="s">
        <v>148</v>
      </c>
      <c r="G75" s="13" t="s">
        <v>149</v>
      </c>
    </row>
    <row r="76" spans="1:7" ht="12.75" customHeight="1">
      <c r="A76" t="s">
        <v>124</v>
      </c>
      <c r="B76" s="3" t="s">
        <v>125</v>
      </c>
      <c r="C76" s="7" t="e">
        <f>#REF!*0.38</f>
        <v>#REF!</v>
      </c>
      <c r="D76" s="25" t="e">
        <f>#REF!*0.03</f>
        <v>#REF!</v>
      </c>
      <c r="E76" s="7" t="e">
        <f>#REF!*0.59</f>
        <v>#REF!</v>
      </c>
      <c r="F76" s="13" t="s">
        <v>150</v>
      </c>
      <c r="G76" s="13" t="s">
        <v>151</v>
      </c>
    </row>
    <row r="77" spans="1:7" ht="12.75" customHeight="1">
      <c r="A77" t="s">
        <v>126</v>
      </c>
      <c r="B77" s="3" t="s">
        <v>127</v>
      </c>
      <c r="C77" s="7" t="e">
        <f>#REF!*0.51</f>
        <v>#REF!</v>
      </c>
      <c r="D77" s="25" t="e">
        <f>#REF!*0.42</f>
        <v>#REF!</v>
      </c>
      <c r="E77" s="7" t="e">
        <f>#REF!*0.07</f>
        <v>#REF!</v>
      </c>
      <c r="F77" s="13" t="s">
        <v>141</v>
      </c>
      <c r="G77" s="13" t="s">
        <v>142</v>
      </c>
    </row>
    <row r="78" spans="1:7" ht="12.75" customHeight="1">
      <c r="A78" t="s">
        <v>128</v>
      </c>
      <c r="B78" s="3" t="s">
        <v>129</v>
      </c>
      <c r="C78" s="7" t="e">
        <f>#REF!*0.51</f>
        <v>#REF!</v>
      </c>
      <c r="D78" s="25" t="e">
        <f>#REF!*0.42</f>
        <v>#REF!</v>
      </c>
      <c r="E78" s="7" t="e">
        <f>#REF!*0.07</f>
        <v>#REF!</v>
      </c>
      <c r="F78" s="13" t="s">
        <v>141</v>
      </c>
      <c r="G78" s="13" t="s">
        <v>142</v>
      </c>
    </row>
    <row r="79" spans="1:5" ht="12.75" customHeight="1">
      <c r="A79" t="s">
        <v>130</v>
      </c>
      <c r="B79" s="3" t="s">
        <v>131</v>
      </c>
      <c r="C79" s="23"/>
      <c r="D79" s="23"/>
      <c r="E79" s="7" t="e">
        <f>#REF!</f>
        <v>#REF!</v>
      </c>
    </row>
    <row r="80" spans="3:5" ht="12.75" customHeight="1">
      <c r="C80" s="4"/>
      <c r="D80" s="4"/>
      <c r="E80" s="4"/>
    </row>
    <row r="81" spans="3:5" ht="12.75" customHeight="1">
      <c r="C81" s="5"/>
      <c r="D81" s="5"/>
      <c r="E81" s="5"/>
    </row>
    <row r="82" spans="3:6" ht="12.75" customHeight="1">
      <c r="C82" s="10" t="e">
        <f>SUM(C11:C79)</f>
        <v>#REF!</v>
      </c>
      <c r="D82" s="26">
        <v>44517510.78249999</v>
      </c>
      <c r="E82" s="10" t="e">
        <f>SUM(E11:E79)</f>
        <v>#REF!</v>
      </c>
      <c r="F82" s="10" t="e">
        <f>SUM(C82:E82)</f>
        <v>#REF!</v>
      </c>
    </row>
    <row r="83" spans="3:5" ht="12.75" customHeight="1" thickBot="1">
      <c r="C83" s="4"/>
      <c r="D83" s="4"/>
      <c r="E83" s="4"/>
    </row>
    <row r="84" spans="3:6" ht="12.75" customHeight="1" thickBot="1">
      <c r="C84" s="6" t="s">
        <v>132</v>
      </c>
      <c r="D84" s="24" t="s">
        <v>133</v>
      </c>
      <c r="E84" s="6" t="s">
        <v>134</v>
      </c>
      <c r="F84" s="6" t="s">
        <v>152</v>
      </c>
    </row>
  </sheetData>
  <sheetProtection formatColumns="0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Lišková Stanislava Ing.</dc:creator>
  <cp:keywords/>
  <dc:description/>
  <cp:lastModifiedBy>Martina Tyrová</cp:lastModifiedBy>
  <cp:lastPrinted>2019-03-26T06:12:12Z</cp:lastPrinted>
  <dcterms:created xsi:type="dcterms:W3CDTF">2018-07-30T11:35:12Z</dcterms:created>
  <dcterms:modified xsi:type="dcterms:W3CDTF">2019-04-02T06:49:03Z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d:\pw_data\marek.stadnik\</vt:lpwstr>
  </property>
</Properties>
</file>