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activeTab="0"/>
  </bookViews>
  <sheets>
    <sheet name="Rekapitulace" sheetId="1" r:id="rId1"/>
    <sheet name="Rekonstrukce" sheetId="2" r:id="rId2"/>
    <sheet name="SO 000" sheetId="3" r:id="rId3"/>
  </sheets>
  <definedNames>
    <definedName name="_xlnm._FilterDatabase" localSheetId="1" hidden="1">'Rekonstrukce'!$H$1:$H$285</definedName>
  </definedNames>
  <calcPr fullCalcOnLoad="1"/>
</workbook>
</file>

<file path=xl/sharedStrings.xml><?xml version="1.0" encoding="utf-8"?>
<sst xmlns="http://schemas.openxmlformats.org/spreadsheetml/2006/main" count="1127" uniqueCount="408">
  <si>
    <t>Firma: Firma</t>
  </si>
  <si>
    <t>Soupis objektů s DPH</t>
  </si>
  <si>
    <t>Stavba: Rekonstrukce - mostu ev. č. 233-031 přes Úslavu - Chrástecká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</si>
  <si>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</si>
  <si>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</si>
  <si>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</si>
  <si>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</si>
  <si>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</si>
  <si>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</si>
  <si>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</si>
  <si>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</si>
  <si>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</si>
  <si>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</si>
  <si>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</si>
  <si>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</si>
  <si>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Rekonstrukce</t>
  </si>
  <si>
    <t>mostu ev. č. 233-031 přes Úslavu - Chrástecká</t>
  </si>
  <si>
    <t>O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</si>
  <si>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</si>
  <si>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</si>
  <si>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</si>
  <si>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</si>
  <si>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</si>
  <si>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</si>
  <si>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</si>
  <si>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</si>
  <si>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</si>
  <si>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</si>
  <si>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</si>
  <si>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</si>
  <si>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</si>
  <si>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</si>
  <si>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</si>
  <si>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</si>
  <si>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</si>
  <si>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</si>
  <si>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</si>
  <si>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</si>
  <si>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</si>
  <si>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</si>
  <si>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</si>
  <si>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</si>
  <si>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</si>
  <si>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</si>
  <si>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</si>
  <si>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POPLATKY ZA SKLÁDKU</t>
  </si>
  <si>
    <t>T</t>
  </si>
  <si>
    <t>PP</t>
  </si>
  <si>
    <t>zemina</t>
  </si>
  <si>
    <t>VV</t>
  </si>
  <si>
    <t>pol.č. 123738 50*2,0=100,0000 [A]</t>
  </si>
  <si>
    <t>TS</t>
  </si>
  <si>
    <t>zahrnuje veškeré poplatky provozovateli skládky související s uložením odpadu na skládce.</t>
  </si>
  <si>
    <t>asfalt</t>
  </si>
  <si>
    <t>pol.č. 113138 16,229*2,35=38,1382 [A] 
pol.č. 113728 26,869*2,35=63,1422 [B] 
Celkem: A+B=101,2804 [C]</t>
  </si>
  <si>
    <t>beton, železobeton</t>
  </si>
  <si>
    <t>pol.č. 113358 29,854*2,4=71,6496 [A] 
pol.č. 966168 14,7*2,4=35,2800 [B] 
Celkem: A+B=106,9296 [C]</t>
  </si>
  <si>
    <t>014132</t>
  </si>
  <si>
    <t/>
  </si>
  <si>
    <t>POPLATKY ZA SKLÁDKU TYP S-NO (NEBEZPEČNÝ ODPAD)</t>
  </si>
  <si>
    <t>mostní izolace</t>
  </si>
  <si>
    <t>pol.č. 97817 445,096*0,01=4,4510 [A]</t>
  </si>
  <si>
    <t>Zemní práce</t>
  </si>
  <si>
    <t>113138</t>
  </si>
  <si>
    <t>ODSTRANĚNÍ KRYTU ZPEVNĚNÝCH PLOCH S ASFALT POJIVEM, ODVOZ DO 20KM</t>
  </si>
  <si>
    <t>M3</t>
  </si>
  <si>
    <t>litá asfalt 
vč. odvozu a uložení na skládku</t>
  </si>
  <si>
    <t>chodník 
1,19*67,85*0,04*2=6,4593 [A] 
vozovka 
0,8*75*0,09*2=10,8000 [B] 
Celkem: A+B=17,2593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</si>
  <si>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</si>
  <si>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</si>
  <si>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</t>
  </si>
  <si>
    <t>vč. odvozu a uložení na skládku</t>
  </si>
  <si>
    <t>prům. tl. 100mm 
4,4*75*0,1=33,0000 [A]</t>
  </si>
  <si>
    <t>7</t>
  </si>
  <si>
    <t>113534</t>
  </si>
  <si>
    <t>ODSTRANĚNÍ CHODNÍKOVÝCH KAMENNÝCH OBRUBNÍKŮ, ODVOZ DO 5KM</t>
  </si>
  <si>
    <t>M</t>
  </si>
  <si>
    <t>vč. odvozu a uložení a poplatku na skládku</t>
  </si>
  <si>
    <t>20% 
67,85*2*0,2=27,1400 [A]</t>
  </si>
  <si>
    <t>8</t>
  </si>
  <si>
    <t>113728</t>
  </si>
  <si>
    <t>FRÉZOVÁNÍ ZPEVNĚNÝCH PLOCH ASFALTOVÝCH, ODVOZ DO 20KM</t>
  </si>
  <si>
    <t>4,4*75*0,09=29,7000 [A]</t>
  </si>
  <si>
    <t>123738</t>
  </si>
  <si>
    <t>ODKOP PRO SPOD STAVBU SILNIC A ŽELEZNIC TŘ. I, ODVOZ DO 20KM</t>
  </si>
  <si>
    <t>vč. odvozu na skládku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</si>
  <si>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</si>
  <si>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</si>
  <si>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</si>
  <si>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viz. pol.č. 123738 50=50,0000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</si>
  <si>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</si>
  <si>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11</t>
  </si>
  <si>
    <t>17581</t>
  </si>
  <si>
    <t>OBSYP POTRUBÍ A OBJEKTŮ Z NAKUPOVANÝCH MATERIÁLŮ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</si>
  <si>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</si>
  <si>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Základy</t>
  </si>
  <si>
    <t>12</t>
  </si>
  <si>
    <t>21263</t>
  </si>
  <si>
    <t>TRATIVODY KOMPLET Z TRUB Z PLAST HMOT DN DO 150MM</t>
  </si>
  <si>
    <t>vč. vyústění za křídlem</t>
  </si>
  <si>
    <t>10*2=20,0000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</si>
  <si>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</si>
  <si>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13</t>
  </si>
  <si>
    <t>261513</t>
  </si>
  <si>
    <t>VRTY PRO KOTVENÍ A INJEKTÁŽ TŘ V NA POVRCHU D DO 25MM</t>
  </si>
  <si>
    <t>Vrty pro trny - kotvení závěrné zídky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</si>
  <si>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</si>
  <si>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14</t>
  </si>
  <si>
    <t>261515</t>
  </si>
  <si>
    <t>VRTY PRO KOTVENÍ A INJEKTÁŽ NA POVRCHU TŘ. V D DO 50MM</t>
  </si>
  <si>
    <t>Vrtací práce - diamantové vrtání náhradních kabelových kanálků ?40 mm délky do 6 m (dlouhé vrty; provádění s vrtacím suportem) - DL. 5.3 m x 12</t>
  </si>
  <si>
    <t>69,96=69,9600 [A]</t>
  </si>
  <si>
    <t>položka zahrnuje: 
přemístění, montáž a demontáž vrtných souprav 
svislou dopravu betonu z vrtu 
vodorovnou dopravu betonu  
Likvidace betonu v režii zhotovitele</t>
  </si>
  <si>
    <t>15</t>
  </si>
  <si>
    <t>261516</t>
  </si>
  <si>
    <t>VRTY PRO KOTV, INJEKT, MIKROPIL NA POVRCHU TŘ V D DO 80MM</t>
  </si>
  <si>
    <t>Vrtací práce - diamantové vrtání náhradních kabelových kanálků ?52 mm délky do 6 m (dlouhé vrty; provádění s vrtacím suportem) - DL. 3.8 m x 10; DL. 5.5 m x 10; DL. 5.3 m x 4</t>
  </si>
  <si>
    <t>125,62=125,6200 [A]</t>
  </si>
  <si>
    <t>položka zahrnuje: 
přemístění, montáž a demontáž vrtných souprav 
dopravu betonu z vrtu 
vodorovnou dopravu betonu  
Nakládání s vyvrtaným materiálem je v režii zhotovitele</t>
  </si>
  <si>
    <t>16</t>
  </si>
  <si>
    <t>Vrtací práce - diamantové vrtání náhradních kabelových kanálků ?60 mm délky do 1 m - DL. 0.3 m x 32</t>
  </si>
  <si>
    <t>10,56=10,5600 [A]</t>
  </si>
  <si>
    <t>17</t>
  </si>
  <si>
    <t>Vývrty pro mostní odvodňovací trubky (povrchů izolace)</t>
  </si>
  <si>
    <t>0,2*22=4,4000 [A]</t>
  </si>
  <si>
    <t>18</t>
  </si>
  <si>
    <t>26153</t>
  </si>
  <si>
    <t>VRTY PRO KOTVENÍ, INJEKTÁŽ A MIKROPILOTY NA POVRCHU TŘ. V D DO 150MM</t>
  </si>
  <si>
    <t>Vrtací práce - diamantové vrtání rozšíření náhradních kabelových kanálků ?150 mm délky do 1 m - DL. 0.4 m x 10</t>
  </si>
  <si>
    <t>4,4=4,4000 [A]</t>
  </si>
  <si>
    <t>19</t>
  </si>
  <si>
    <t>281451</t>
  </si>
  <si>
    <t>INJEKTOVÁNÍ NÍZKOTLAKÉ Z CEMENTOVÉ MALTY NA POVRCHU</t>
  </si>
  <si>
    <t>Injektážní malta</t>
  </si>
  <si>
    <t>0,7=0,7000 [A]</t>
  </si>
  <si>
    <t>Položka injektážních prací obsahuje kompletní práce, mimo zřízení vrtů (vykazují se položkami 261, 262), které jsou nutné pro předepsanou funkci injektáže (statickou, těsnící a pod.).  Položka obsahuje vodní tlakové zkoušky před a po injektáži. 
Položka zahrnuje veškerý materiál, výrobky a polotovary, včetně mimostaveništní a vnitrostaveništní dopravy (rovněž přesuny), včetně naložení a složení, případně s uložením.</t>
  </si>
  <si>
    <t>Svislé konstrukce</t>
  </si>
  <si>
    <t>20</t>
  </si>
  <si>
    <t>333325</t>
  </si>
  <si>
    <t>MOSTNÍ OPĚRY A KŘÍDLA ZE ŽELEZOVÉHO BETONU DO C30/37 (B37)</t>
  </si>
  <si>
    <t>Závěrná zídka (B37)</t>
  </si>
  <si>
    <t>závěná zídka 14,7=14,7000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</si>
  <si>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</si>
  <si>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21</t>
  </si>
  <si>
    <t>333365</t>
  </si>
  <si>
    <t>VÝZTUŽ MOSTNÍCH OPĚR A KŘÍDEL Z OCELI 10505, B500B</t>
  </si>
  <si>
    <t>Betonářská výztuž B 500B - výztuž pro předepínání a trny</t>
  </si>
  <si>
    <t>0,04503+0,15=0,1950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</si>
  <si>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</si>
  <si>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22</t>
  </si>
  <si>
    <t>333366</t>
  </si>
  <si>
    <t>VÝZTUŽ MOSTNÍCH OPĚR A KŘÍDEL Z KARI SÍTÍ</t>
  </si>
  <si>
    <t>Výztuž kotveného krytí - svařováná síť 6/100/100 - 49,72 m2 (4,45 kg/m2)</t>
  </si>
  <si>
    <t>0,0045*49,72=0,2237 [A]</t>
  </si>
  <si>
    <t>Vodorovné konstrukce</t>
  </si>
  <si>
    <t>23</t>
  </si>
  <si>
    <t>420314</t>
  </si>
  <si>
    <t>PŘECHOD DESKY MOSTNÍCH OPĚR Z PROST BETONU DO C25/30 (B30)</t>
  </si>
  <si>
    <t>C25/30 FF2</t>
  </si>
  <si>
    <t>4,2*8,8*0,2*2=14,7840 [A]</t>
  </si>
  <si>
    <t>24</t>
  </si>
  <si>
    <t>421125</t>
  </si>
  <si>
    <t>MOSTNÍ NOSNÉ DESKOVÉ KONSTR Z DÍLCŮ ŽELBET DO C30/37 (B37)</t>
  </si>
  <si>
    <t>Prefabrikované bloky ze železobetonu C30/37, XF4 pod nová elastomerová ložiska 
Krajní opěry - blok 400/300/200 - 8ks 
Střední pilíř - blok 700/550/95 - 36 ks 
Položka zahrnuje podlití bloků plastmaltou</t>
  </si>
  <si>
    <t>0,4*0,3*0,2*8+0,7*0,55*0,095*12*3=1,5087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</si>
  <si>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</si>
  <si>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25</t>
  </si>
  <si>
    <t>42237</t>
  </si>
  <si>
    <t>VÝZTUŽ MOSTNÍ NOSNÉ TRÁMOVÉ KONSTR PŘEDPÍNACÍ</t>
  </si>
  <si>
    <t>Předepínací lano Y1860-S7-15.7, včetně 20 ks jednolanové kompaktní zapouzdřené 
kotvy včetně vysokopevnostní tixdotropní kotevní malty a kotevní silikátové 
samozhutnitelné zálivky. 
Položka obsahuje i zainjektování kanálků 
předpínací kabely (1,18 kg/m) - 650 m</t>
  </si>
  <si>
    <t>předpínací kabely (1,18 kg/m) 650*0,00118=0,7670 [A]</t>
  </si>
  <si>
    <t>- dodání předpínací výztuže, kotev, spojek a dalšího potřebného materiálu  v požadované kvalitě pro zavedení  předpětí,  včetně  nutného  prodloužení  pro  zakotvení, 
- uložení  v požadovaném  tvaru  a prostoru,  případně protažení výztuže kabelovými kanálky včetně zřízení kabelových  podpor  v dostatečném  množství,  upevnění výztuže s požadovaným zajištěním polohy a krytí betonem,  
- osazení kotev, spojek a dalšího potřebného materiálu,  
- předepnutí výztuže  vč.  veškerého  nutného  předpínacího  zařízení,  i  po  etapách  dle  požadovaného postupu  a  její  ukotvení, vyhotovení všech požadovaných dokladů a protokolů a provedení všech požadovaných kontrol,  
- zřízení  kabelových kanálků, případně kabelových trub, vč. odvzdušňovacích a injektážních trubiček, čištění, utěsnění a injektáž kanálků nebo trub včetně dodání injektážní hmoty dle projektu a obetonování kotev,  
- ochrana výztuže do doby jejího zabetonování,  nebo zainjektování, 
- vodivé  propojení  výztuže, která je součástí ochrany konstrukce  proti vlivům bludných proudů, vyvedení do měřících skříní nebo míst., osazení měřících skříní nebo míst pro měření bludných proudů  
- povrchovou antikorozní úpravu výztuže,  
- separaci výztuže,</t>
  </si>
  <si>
    <t>26</t>
  </si>
  <si>
    <t>425131</t>
  </si>
  <si>
    <t>SYNCHR ZVED MOST POLE ŠÍŘ DO 10M HM PŘES 400T NA VÝŠ DO 0,5M</t>
  </si>
  <si>
    <t>KUS</t>
  </si>
  <si>
    <t>Položka zvedání a posun mostních polí zahrnuje zvednutí nosné konstrukce synchronizovaným postupem a takovým počtem zvedacích mechanizmů, aby nedošlo k poškození zvedané konstrukce. Následně pak její spuštění obdobným způsobem. Položka dále zahrnuje montáž, údržbu a demontáž pomocných konstrukcí, např. podpěrnou skruž a její základové prvky, zvedací mechanizmy zajišťující synchronizaci, nutné podložky pro opakování pracovních fází zvedání a pod.</t>
  </si>
  <si>
    <t>27</t>
  </si>
  <si>
    <t>42860</t>
  </si>
  <si>
    <t>MOSTNÍ LOŽISKA ELASTOMEROVÁ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</si>
  <si>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</si>
  <si>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28</t>
  </si>
  <si>
    <t>45152</t>
  </si>
  <si>
    <t>PODKLADNÍ A VÝPLŇOVÉ VRSTVY Z KAMENIVA DRCENÉHO</t>
  </si>
  <si>
    <t>8/16</t>
  </si>
  <si>
    <t>0,6*10*0,1*2=1,2000 [A]</t>
  </si>
  <si>
    <t>položka zahrnuje dodávku předepsaného kameniva, mimostaveništní a vnitrostaveništní dopravu a jeho uložení 
není-li v zadávací dokumentaci uvedeno jinak, jedná se o nakupovaný materiál</t>
  </si>
  <si>
    <t>29</t>
  </si>
  <si>
    <t>457314</t>
  </si>
  <si>
    <t>VYROVNÁVACÍ A SPÁDOVÝ PROSTÝ BETON C25/30</t>
  </si>
  <si>
    <t>(6,0+0,28*2)*67,85*0,15=66,7644 [A]</t>
  </si>
  <si>
    <t>30</t>
  </si>
  <si>
    <t>457366</t>
  </si>
  <si>
    <t>VÝZTUŽ VYROVNÁVACÍHO A SPÁDOVÉHO BETONU Z KARI SÍTÍ</t>
  </si>
  <si>
    <t>KARI sítě 6/100/100</t>
  </si>
  <si>
    <t>((6+0,28*2)*67,85*4,45)*0,001=1,9807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</si>
  <si>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</si>
  <si>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Komunikace</t>
  </si>
  <si>
    <t>31</t>
  </si>
  <si>
    <t>56110</t>
  </si>
  <si>
    <t>PODKLADNÍ BETON</t>
  </si>
  <si>
    <t>C16/20</t>
  </si>
  <si>
    <t>4,1*8,8*0,05=1,8040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</si>
  <si>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</si>
  <si>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32</t>
  </si>
  <si>
    <t>572214</t>
  </si>
  <si>
    <t>SPOJOVACÍ POSTŘIK Z MODIFIK EMULZE DO 0,5KG/M2</t>
  </si>
  <si>
    <t>M2</t>
  </si>
  <si>
    <t>PS-EP 0,4 kg/m2</t>
  </si>
  <si>
    <t>vozovka 
6,0*75=450,0000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</si>
  <si>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</si>
  <si>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33</t>
  </si>
  <si>
    <t>PS-EP 0,2 kg/m2</t>
  </si>
  <si>
    <t>34</t>
  </si>
  <si>
    <t>574C56</t>
  </si>
  <si>
    <t>ASFALTOVÝ BETON PRO LOŽNÍ VRSTVY ACL 16+, 16S TL. 60MM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</si>
  <si>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</si>
  <si>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</si>
  <si>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574I54</t>
  </si>
  <si>
    <t>ASFALTOVÝ KOBEREC MASTIXOVÝ SMA 11+, 11S TL. 40MM</t>
  </si>
  <si>
    <t>vozovka 
6,0*75=450,0000 [A] 
chodník 
1,23*75*2=184,5000 [B] 
Celkem: A+B=634,5000 [C]</t>
  </si>
  <si>
    <t>36</t>
  </si>
  <si>
    <t>575C55</t>
  </si>
  <si>
    <t>LITÝ ASFALT MA IV (OCHRANA MOSTNÍ IZOLACE) 16 TL. 40MM</t>
  </si>
  <si>
    <t>Úpravy povrchů, podlahy, výplně otvorů</t>
  </si>
  <si>
    <t>37</t>
  </si>
  <si>
    <t>626112</t>
  </si>
  <si>
    <t>REPROFILACE PODHLEDŮ, SVISLÝCH PLOCH SANAČNÍ MALTOU JEDNOVRST TL 20MM</t>
  </si>
  <si>
    <t>mostní křídla 35,6=35,6000 [A] 
opěry 63,3=63,3000 [B] 
pilíře 137=137,0000 [C] 
nosná konstrukce vč. konzol 1414,5=1 414,5000 [D] 
úložné prahy 30=30,0000 [E] 
římsy 213=213,0000 [F] 
zpevněný svah 48,6=48,6000 [G] 
Celkem: A+B+C+D+E+F+G=1 942,0000 [H]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</si>
  <si>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</si>
  <si>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38</t>
  </si>
  <si>
    <t>626212</t>
  </si>
  <si>
    <t>REPROFILACE VODOROVNÝCH PLOCH SHORA SANAČNÍ MALTOU JEDNOVRST TL 20MM</t>
  </si>
  <si>
    <t>Reprofilační sanační materiál - 2,486 m3 (cca 120 m2)</t>
  </si>
  <si>
    <t>120=120,0000 [A]</t>
  </si>
  <si>
    <t>39</t>
  </si>
  <si>
    <t>626213</t>
  </si>
  <si>
    <t>REPROFILACE VODOROVNÝCH PLOCH SHORA SANAČNÍ MALTOU JEDNOVRST TL 30MM</t>
  </si>
  <si>
    <t>Reprofilace úložných prahů a trámů po vybourání ložisek</t>
  </si>
  <si>
    <t>((0,4*0,3*8)+(0,7*0,55*12))*1,25=6,9750 [A]</t>
  </si>
  <si>
    <t>40</t>
  </si>
  <si>
    <t>62631</t>
  </si>
  <si>
    <t>SPOJOVACÍ MŮSTEK MEZI STARÝM A NOVÝM BETONEM</t>
  </si>
  <si>
    <t>mostní křídla 35,6=35,6000 [A] 
opěry 63,3=63,3000 [B] 
pilíře 137=137,0000 [C] 
nosná konstrukce vč. konzol 1414,5=1 414,5000 [D] 
úložné prahy 30=30,0000 [E] 
římsy 213=213,0000 [F] 
zpevněný svah 48,6=48,6000 [G] 
vyrovnávací beton 445=445,0000 [I] 
Celkem: A+B+C+D+E+F+G+I=2 387,0000 [H]</t>
  </si>
  <si>
    <t>41</t>
  </si>
  <si>
    <t>62641</t>
  </si>
  <si>
    <t>SJEDNOCUJÍCÍ STĚRKA JEMNOU MALTOU TL CCA 2MM</t>
  </si>
  <si>
    <t>ochraný sjednocující nátěr</t>
  </si>
  <si>
    <t>42</t>
  </si>
  <si>
    <t>62651</t>
  </si>
  <si>
    <t>OCHRANA VÝZTUŽE PŘI DOSTATEČNÉM KRYTÍ</t>
  </si>
  <si>
    <t>ošetření odhalené výztuže 95=95,0000 [A]</t>
  </si>
  <si>
    <t>položka zahrnuje: 
dodávku veškerého materiálu potřebného pro předepsanou úpravu v předepsané kvalitě 
položení vrstvy v předepsané tloušťce 
potřebná lešení a podpěrné konstrukce</t>
  </si>
  <si>
    <t>Přidružená stavební výroba</t>
  </si>
  <si>
    <t>43</t>
  </si>
  <si>
    <t>711412</t>
  </si>
  <si>
    <t>IZOLACE MOSTOVEK CELOPLOŠNÁ ASFALTOVÝMI PÁSY</t>
  </si>
  <si>
    <t>hydroizolační systém včetně pečetící vrstvy</t>
  </si>
  <si>
    <t>vozovka 
(6,0+0,28*2)*75=492,0000 [A] 
chodník 
(1,23+0,3)*72*2=220,3200 [B] 
Celkem: A+B=712,3200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</si>
  <si>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</si>
  <si>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44</t>
  </si>
  <si>
    <t>711509</t>
  </si>
  <si>
    <t>OCHRANA IZOLACE NA POVRCHU TEXTILIÍ</t>
  </si>
  <si>
    <t>ochranná geotextilie</t>
  </si>
  <si>
    <t>chodník 
1,23*67,85*2=166,9110 [A]</t>
  </si>
  <si>
    <t>položka zahrnuje: 
- dodání  předepsaného ochranného materiálu 
- zřízení ochrany izolace</t>
  </si>
  <si>
    <t>45</t>
  </si>
  <si>
    <t>78312</t>
  </si>
  <si>
    <t>PROTIKOROZ OCHRANA OCEL KONSTR NÁTĚREM VÍCEVRST</t>
  </si>
  <si>
    <t>ložiska 20=20,0000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</si>
  <si>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</si>
  <si>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Potrubí</t>
  </si>
  <si>
    <t>46</t>
  </si>
  <si>
    <t>87626</t>
  </si>
  <si>
    <t>CHRÁNIČKY Z TRUB PLAST DN DO 80MM</t>
  </si>
  <si>
    <t>Plastová trubka TR 60/3,5</t>
  </si>
  <si>
    <t>140,8=140,8000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</si>
  <si>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</si>
  <si>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Ostatní konstrukce a práce</t>
  </si>
  <si>
    <t>47</t>
  </si>
  <si>
    <t>9112A1</t>
  </si>
  <si>
    <t>ZÁBRADLÍ MOSTNÍ S VODOR MADLY - DODÁVKA A MONTÁŽ</t>
  </si>
  <si>
    <t>Zábradlí z děrovaného pozinkovaného plechu tl. 2 mm se skrytými sloupky (viz. TZ)</t>
  </si>
  <si>
    <t>67,85*2=135,7000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</si>
  <si>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</si>
  <si>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48</t>
  </si>
  <si>
    <t>9112A3</t>
  </si>
  <si>
    <t>ZÁBRADLÍ MOSTNÍ S VODOR MADLY - DEMONTÁŽ S PŘESUNEM</t>
  </si>
  <si>
    <t>likvidace v režii zhotovitele</t>
  </si>
  <si>
    <t>položka zahrnuje: 
- demontáž a odstranění zařízení 
- jeho odvoz na předepsané místo</t>
  </si>
  <si>
    <t>49</t>
  </si>
  <si>
    <t>917427</t>
  </si>
  <si>
    <t>CHODNÍKOVÉ OBRUBY Z KAMENNÝCH OBRUBNÍKŮ ŠÍŘ 300MM</t>
  </si>
  <si>
    <t>š. 280mm, vč. bet´. lože</t>
  </si>
  <si>
    <t>67,85*2+2*3=141,7000 [A]</t>
  </si>
  <si>
    <t>Položka zahrnuje: 
dodání a pokládku kamenných obrubníků o rozměrech předepsaných zadávací dokumentací 
betonové lože i boční betonovou opěrku.</t>
  </si>
  <si>
    <t>50</t>
  </si>
  <si>
    <t>91782</t>
  </si>
  <si>
    <t>VÝŠKOVÁ ÚPRAVA OBRUBNÍKŮ KAMENNÝCH</t>
  </si>
  <si>
    <t>kompletní odstranění obrub, očištění, zřízení lože, osazení</t>
  </si>
  <si>
    <t>80% 
67,85*2*0,8=108,5600 [A]</t>
  </si>
  <si>
    <t>Položka výšková úprava obrub zahrnuje jejich vytrhání, očištění, manipulaci, nové betonové lože a osazení. Případné nutné doplnění novými obrubami se uvede v položkách 9172 až 9177.</t>
  </si>
  <si>
    <t>51</t>
  </si>
  <si>
    <t>919112</t>
  </si>
  <si>
    <t>ŘEZÁNÍ ASFALTOVÉHO KRYTU VOZOVEK TL DO 100MM</t>
  </si>
  <si>
    <t>6*6=36,0000 [A]</t>
  </si>
  <si>
    <t>položka zahrnuje řezání vozovkové vrstvy v předepsané tloušťce, včetně spotřeby vody</t>
  </si>
  <si>
    <t>52</t>
  </si>
  <si>
    <t>931325</t>
  </si>
  <si>
    <t>TĚSNĚNÍ DILATAČ SPAR ASF ZÁLIVKOU MODIFIK PRŮŘ DO 600MM2</t>
  </si>
  <si>
    <t>67,85*3*2=407,1000 [A]</t>
  </si>
  <si>
    <t>položka zahrnuje dodávku a osazení předepsaného materiálu, očištění ploch spáry před úpravou, očištění okolí spáry po úpravě 
nezahrnuje těsnící profil</t>
  </si>
  <si>
    <t>53</t>
  </si>
  <si>
    <t>93152</t>
  </si>
  <si>
    <t>MOSTNÍ ZÁVĚRY POVRCHOVÉ POSUN DO 100MM</t>
  </si>
  <si>
    <t>8,8*2=17,6000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</si>
  <si>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</si>
  <si>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54</t>
  </si>
  <si>
    <t>93650</t>
  </si>
  <si>
    <t>DROBNÉ DOPLŇK KONSTR KOVOVÉ</t>
  </si>
  <si>
    <t>KG</t>
  </si>
  <si>
    <t>Zámečnické výrobky: 
Deviátor typu A - 92,7 kg 
Deviátor typu B - 97,65 kg 
Deviátor typu C - 647,18kg 
Položka zahrnuje vrtací práce tvrdokovové: 
?16 mm - 88m 
?25 mm - 21,12m</t>
  </si>
  <si>
    <t>92,7+97,35+647,18=837,2300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</si>
  <si>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</si>
  <si>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55</t>
  </si>
  <si>
    <t>Roznášecí podkladní ocelová deska tl. 15 mm - 51,81 kg</t>
  </si>
  <si>
    <t>51,81=51,8100 [A]</t>
  </si>
  <si>
    <t>příprava pracoviště, přenášení potřebného materiálu a prostředků v rámci pracoviště - kontrola připravenosti pro osazení drobné kovové konstrukce -  všechny potřebné pomůcky, stroje, nářadí a pomocný materiál. Viz : TKP kap. 4</t>
  </si>
  <si>
    <t>56</t>
  </si>
  <si>
    <t>Výztuž kotveného krytí - plech tl. 2mm 50/50 - 1200 ks (0,04kg/ks)</t>
  </si>
  <si>
    <t>(1200*0,04)*1,1=52,8000 [A]</t>
  </si>
  <si>
    <t>57</t>
  </si>
  <si>
    <t>Výztuž kotveného krytí - ocelová matice M12 1200 ks (0,01kg/ks)</t>
  </si>
  <si>
    <t>(1200*0,01)*1,1=13,2000 [A]</t>
  </si>
  <si>
    <t>58</t>
  </si>
  <si>
    <t>936533</t>
  </si>
  <si>
    <t>MOSTNÍ ODVODŇOVACÍ SOUPRAVA 500/500</t>
  </si>
  <si>
    <t>6=6,0000 [A]</t>
  </si>
  <si>
    <t>položka zahrnuje: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</si>
  <si>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59</t>
  </si>
  <si>
    <t>93664</t>
  </si>
  <si>
    <t>MOSTNÍ ODVODŇOVACÍ TRUBKA (POVRCHŮ IZOLACE) Z PLASTU</t>
  </si>
  <si>
    <t>Položka zahrnuje veškerý materiál, výrobky a polotovary, včetně mimostaveništní a vnitrostaveništní dopravy (rovněž přesuny), včetně naložení a složení,případně s uložením.</t>
  </si>
  <si>
    <t>60</t>
  </si>
  <si>
    <t>938443</t>
  </si>
  <si>
    <t>OČIŠTĚNÍ ZDIVA OTRYSKÁNÍM TLAKOVOU VODOU DO 1000 BARŮ</t>
  </si>
  <si>
    <t>Otryskání částí konstrukce z kamenného zdiva</t>
  </si>
  <si>
    <t>opěry 2*8*2,9=46,4000 [A] 
pilíře 2*26*3,5=182,0000 [B] 
křídla 2*2*10=40,0000 [C] 
Celkem: A+B+C=268,4000 [D]</t>
  </si>
  <si>
    <t>položka zahrnuje očištění předepsaným způsobem včetně odklizení vzniklého odpadu</t>
  </si>
  <si>
    <t>61</t>
  </si>
  <si>
    <t>938543</t>
  </si>
  <si>
    <t>OČIŠTĚNÍ BETON KONSTR OTRYSKÁNÍM TLAK VODOU DO 1000 BARŮ</t>
  </si>
  <si>
    <t>62</t>
  </si>
  <si>
    <t>966156</t>
  </si>
  <si>
    <t>BOURÁNÍ KONSTRUKCÍ Z PROST BETONU S ODVOZEM DO 12KM</t>
  </si>
  <si>
    <t>Bourací práce - vozovkové souvrství a závěrná zeď (viz. položka 457314)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</si>
  <si>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</si>
  <si>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63</t>
  </si>
  <si>
    <t>Sekací práce do hloubky 150mm</t>
  </si>
  <si>
    <t>1,584=1,5840 [A]</t>
  </si>
  <si>
    <t>64</t>
  </si>
  <si>
    <t>966168</t>
  </si>
  <si>
    <t>BOURÁNÍ KONSTRUKCÍ ZE ŽELEZOBETONU S ODVOZEM DO 20KM</t>
  </si>
  <si>
    <t>závěrná zídka 14,7=14,7000 [A]</t>
  </si>
  <si>
    <t>65</t>
  </si>
  <si>
    <t>96786</t>
  </si>
  <si>
    <t>VYBOURÁNÍ MOST LOŽISEK</t>
  </si>
  <si>
    <t>Odstranění stávajících mostních ložisek - ocelová 2-válcová. Likvidace v režii zhotovitele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</si>
  <si>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</si>
  <si>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66</t>
  </si>
  <si>
    <t>96787</t>
  </si>
  <si>
    <t>VYBOURÁNÍ MOSTNÍCH ODVODŇOVAČŮ</t>
  </si>
  <si>
    <t>67</t>
  </si>
  <si>
    <t>97817</t>
  </si>
  <si>
    <t>ODSTRANĚNÍ MOSTNÍ IZOLACE</t>
  </si>
  <si>
    <t>6,56*67,85=445,0960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</si>
  <si>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</si>
  <si>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000</t>
  </si>
  <si>
    <t>Ostatní a vedlejší náklady</t>
  </si>
  <si>
    <t>02520</t>
  </si>
  <si>
    <t>ZKOUŠENÍ MATERIÁLŮ NEZÁVISLOU ZKUŠEBNOU</t>
  </si>
  <si>
    <t>KPL</t>
  </si>
  <si>
    <t>zahrnuje veškeré náklady spojené s objednatelem požadovanými zkouškami</t>
  </si>
  <si>
    <t>02620</t>
  </si>
  <si>
    <t>ZKOUŠENÍ KONSTRUKCÍ A PRACÍ NEZÁVISLOU ZKUŠEBNOU</t>
  </si>
  <si>
    <t>02851</t>
  </si>
  <si>
    <t>PRŮZKUMNÉ PRÁCE DIAGNOSTIKY KONSTRUKCÍ NA POVRCHU</t>
  </si>
  <si>
    <t>Měřící průzkum - 25 000 Kč 
Staveništní diagnostika - 75 000 Kč 
Ověření předpínání měřením - 95 000 Kč 
Doplňková diagnostika vyplívající z průběhu prací - 35 000 Kč</t>
  </si>
  <si>
    <t>zahrnuje veškeré náklady spojené s objednatelem požadovanými pracemi</t>
  </si>
  <si>
    <t>02911</t>
  </si>
  <si>
    <t>OSTATNÍ POŽADAVKY - GEODETICKÉ ZAMĚŘENÍ</t>
  </si>
  <si>
    <t>HM</t>
  </si>
  <si>
    <t>Vytyčení inženýrských sítí</t>
  </si>
  <si>
    <t>02940</t>
  </si>
  <si>
    <t>OSTATNÍ POŽADAVKY - VYPRACOVÁNÍ DOKUMENTACE</t>
  </si>
  <si>
    <t>029412</t>
  </si>
  <si>
    <t>OSTATNÍ POŽADAVKY - VYPRACOVÁNÍ MOSTNÍHO LISTU</t>
  </si>
  <si>
    <t>02943</t>
  </si>
  <si>
    <t>OSTATNÍ POŽADAVKY - VYPRACOVÁNÍ RDS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</si>
  <si>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</si>
  <si>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</si>
  <si>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</si>
  <si>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03100</t>
  </si>
  <si>
    <t>ZAŘÍZENÍ STAVENIŠTĚ - ZŘÍZENÍ, PROVOZ, DEMONTÁŽ</t>
  </si>
  <si>
    <t>Zařízení staveniště včetně oplocení a brány</t>
  </si>
  <si>
    <t>zahrnuje objednatelem povolené náklady na pořízení (event. pronájem), provozování, udržování a likvidaci zhotovitelova zařízení</t>
  </si>
  <si>
    <t xml:space="preserve">                               </t>
  </si>
  <si>
    <t xml:space="preserve">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</si>
</sst>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2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1" sqref="E1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SUM(C10:C11)</f>
        <v>12647182.850000003</v>
      </c>
      <c r="D6" s="1"/>
      <c r="E6" s="1"/>
    </row>
    <row r="7" spans="1:5" ht="12.75" customHeight="1">
      <c r="A7" s="1"/>
      <c r="B7" s="3" t="s">
        <v>5</v>
      </c>
      <c r="C7" s="6">
        <f>E10+E11</f>
        <v>15303091.248500004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15</v>
      </c>
      <c r="B10" s="15" t="s">
        <v>16</v>
      </c>
      <c r="C10" s="16">
        <f>Rekonstrukce!I3</f>
        <v>11669811.950000003</v>
      </c>
      <c r="D10" s="16">
        <f>C10*0.21</f>
        <v>2450660.5095000006</v>
      </c>
      <c r="E10" s="16">
        <f>C10+D10</f>
        <v>14120472.459500004</v>
      </c>
    </row>
    <row r="11" spans="1:5" ht="12.75" customHeight="1">
      <c r="A11" s="15" t="s">
        <v>377</v>
      </c>
      <c r="B11" s="15" t="s">
        <v>378</v>
      </c>
      <c r="C11" s="16">
        <f>'SO 000'!I3</f>
        <v>977370.9</v>
      </c>
      <c r="D11" s="16">
        <f>C11*0.21</f>
        <v>205247.889</v>
      </c>
      <c r="E11" s="16">
        <f>C11+D11</f>
        <v>1182618.789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5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I1" sqref="I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3"/>
      <c r="E3" s="10" t="s">
        <v>16</v>
      </c>
      <c r="F3" s="1"/>
      <c r="G3" s="8"/>
      <c r="H3" s="7" t="s">
        <v>15</v>
      </c>
      <c r="I3" s="32">
        <f>0+I8+I25+I54+I87+I100+I133+I158+I183+I196+I201</f>
        <v>11669811.950000003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15</v>
      </c>
      <c r="D4" s="39"/>
      <c r="E4" s="13" t="s">
        <v>16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6" t="s">
        <v>24</v>
      </c>
      <c r="B5" s="36" t="s">
        <v>26</v>
      </c>
      <c r="C5" s="36" t="s">
        <v>28</v>
      </c>
      <c r="D5" s="36" t="s">
        <v>29</v>
      </c>
      <c r="E5" s="36" t="s">
        <v>30</v>
      </c>
      <c r="F5" s="36" t="s">
        <v>32</v>
      </c>
      <c r="G5" s="36" t="s">
        <v>34</v>
      </c>
      <c r="H5" s="36" t="s">
        <v>36</v>
      </c>
      <c r="I5" s="36"/>
      <c r="O5" t="s">
        <v>21</v>
      </c>
      <c r="P5" t="s">
        <v>23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23</v>
      </c>
      <c r="D7" s="11" t="s">
        <v>22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9" ht="12.75" customHeight="1">
      <c r="A8" s="14" t="s">
        <v>406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v>45045.130000000005</v>
      </c>
    </row>
    <row r="9" spans="1:16" ht="12.75" customHeight="1">
      <c r="A9" s="17" t="s">
        <v>43</v>
      </c>
      <c r="B9" s="21" t="s">
        <v>27</v>
      </c>
      <c r="C9" s="21" t="s">
        <v>44</v>
      </c>
      <c r="D9" s="17" t="s">
        <v>27</v>
      </c>
      <c r="E9" s="22" t="s">
        <v>45</v>
      </c>
      <c r="F9" s="23" t="s">
        <v>46</v>
      </c>
      <c r="G9" s="24">
        <v>100</v>
      </c>
      <c r="H9" s="25"/>
      <c r="I9" s="25"/>
      <c r="O9">
        <f>(I9*21)/100</f>
        <v>0</v>
      </c>
      <c r="P9" t="s">
        <v>23</v>
      </c>
    </row>
    <row r="10" spans="1:5" ht="12.75" customHeight="1">
      <c r="A10" s="26" t="s">
        <v>47</v>
      </c>
      <c r="E10" s="27" t="s">
        <v>48</v>
      </c>
    </row>
    <row r="11" spans="1:5" ht="12.75" customHeight="1">
      <c r="A11" s="28" t="s">
        <v>49</v>
      </c>
      <c r="E11" s="29" t="s">
        <v>50</v>
      </c>
    </row>
    <row r="12" spans="1:5" ht="12.75" customHeight="1">
      <c r="A12" t="s">
        <v>51</v>
      </c>
      <c r="E12" s="27" t="s">
        <v>52</v>
      </c>
    </row>
    <row r="13" spans="1:16" ht="12.75" customHeight="1">
      <c r="A13" s="17" t="s">
        <v>43</v>
      </c>
      <c r="B13" s="21" t="s">
        <v>23</v>
      </c>
      <c r="C13" s="21" t="s">
        <v>44</v>
      </c>
      <c r="D13" s="17" t="s">
        <v>23</v>
      </c>
      <c r="E13" s="22" t="s">
        <v>45</v>
      </c>
      <c r="F13" s="23" t="s">
        <v>46</v>
      </c>
      <c r="G13" s="24">
        <v>101.28</v>
      </c>
      <c r="H13" s="25"/>
      <c r="I13" s="25"/>
      <c r="O13">
        <f>(I13*21)/100</f>
        <v>0</v>
      </c>
      <c r="P13" t="s">
        <v>23</v>
      </c>
    </row>
    <row r="14" spans="1:5" ht="12.75" customHeight="1">
      <c r="A14" s="26" t="s">
        <v>47</v>
      </c>
      <c r="E14" s="27" t="s">
        <v>53</v>
      </c>
    </row>
    <row r="15" spans="1:5" ht="38.25" customHeight="1">
      <c r="A15" s="28" t="s">
        <v>49</v>
      </c>
      <c r="E15" s="29" t="s">
        <v>54</v>
      </c>
    </row>
    <row r="16" spans="1:5" ht="12.75" customHeight="1">
      <c r="A16" t="s">
        <v>51</v>
      </c>
      <c r="E16" s="27" t="s">
        <v>52</v>
      </c>
    </row>
    <row r="17" spans="1:16" ht="12.75" customHeight="1">
      <c r="A17" s="17" t="s">
        <v>43</v>
      </c>
      <c r="B17" s="21" t="s">
        <v>22</v>
      </c>
      <c r="C17" s="21" t="s">
        <v>44</v>
      </c>
      <c r="D17" s="17" t="s">
        <v>22</v>
      </c>
      <c r="E17" s="22" t="s">
        <v>45</v>
      </c>
      <c r="F17" s="23" t="s">
        <v>46</v>
      </c>
      <c r="G17" s="24">
        <v>106.93</v>
      </c>
      <c r="H17" s="25"/>
      <c r="I17" s="25"/>
      <c r="O17">
        <f>(I17*21)/100</f>
        <v>0</v>
      </c>
      <c r="P17" t="s">
        <v>23</v>
      </c>
    </row>
    <row r="18" spans="1:5" ht="12.75" customHeight="1">
      <c r="A18" s="26" t="s">
        <v>47</v>
      </c>
      <c r="E18" s="27" t="s">
        <v>55</v>
      </c>
    </row>
    <row r="19" spans="1:5" ht="38.25" customHeight="1">
      <c r="A19" s="28" t="s">
        <v>49</v>
      </c>
      <c r="E19" s="29" t="s">
        <v>56</v>
      </c>
    </row>
    <row r="20" spans="1:5" ht="12.75" customHeight="1">
      <c r="A20" t="s">
        <v>51</v>
      </c>
      <c r="E20" s="27" t="s">
        <v>52</v>
      </c>
    </row>
    <row r="21" spans="1:16" ht="12.75" customHeight="1">
      <c r="A21" s="17" t="s">
        <v>43</v>
      </c>
      <c r="B21" s="21" t="s">
        <v>31</v>
      </c>
      <c r="C21" s="21" t="s">
        <v>57</v>
      </c>
      <c r="D21" s="17" t="s">
        <v>58</v>
      </c>
      <c r="E21" s="22" t="s">
        <v>59</v>
      </c>
      <c r="F21" s="23" t="s">
        <v>46</v>
      </c>
      <c r="G21" s="24">
        <v>4.451</v>
      </c>
      <c r="H21" s="25"/>
      <c r="I21" s="25"/>
      <c r="O21">
        <f>(I21*21)/100</f>
        <v>0</v>
      </c>
      <c r="P21" t="s">
        <v>23</v>
      </c>
    </row>
    <row r="22" spans="1:5" ht="12.75" customHeight="1">
      <c r="A22" s="26" t="s">
        <v>47</v>
      </c>
      <c r="E22" s="27" t="s">
        <v>60</v>
      </c>
    </row>
    <row r="23" spans="1:5" ht="12.75" customHeight="1">
      <c r="A23" s="28" t="s">
        <v>49</v>
      </c>
      <c r="E23" s="29" t="s">
        <v>61</v>
      </c>
    </row>
    <row r="24" spans="1:5" ht="12.75" customHeight="1">
      <c r="A24" t="s">
        <v>51</v>
      </c>
      <c r="E24" s="27" t="s">
        <v>52</v>
      </c>
    </row>
    <row r="25" spans="1:9" ht="12.75" customHeight="1">
      <c r="A25" s="5" t="s">
        <v>41</v>
      </c>
      <c r="B25" s="5"/>
      <c r="C25" s="30" t="s">
        <v>27</v>
      </c>
      <c r="D25" s="5"/>
      <c r="E25" s="19" t="s">
        <v>62</v>
      </c>
      <c r="F25" s="5"/>
      <c r="G25" s="5"/>
      <c r="H25" s="5"/>
      <c r="I25" s="31">
        <v>317128.78</v>
      </c>
    </row>
    <row r="26" spans="1:16" ht="12.75" customHeight="1">
      <c r="A26" s="17" t="s">
        <v>43</v>
      </c>
      <c r="B26" s="21" t="s">
        <v>33</v>
      </c>
      <c r="C26" s="21" t="s">
        <v>63</v>
      </c>
      <c r="D26" s="17" t="s">
        <v>58</v>
      </c>
      <c r="E26" s="22" t="s">
        <v>64</v>
      </c>
      <c r="F26" s="23" t="s">
        <v>65</v>
      </c>
      <c r="G26" s="24">
        <v>17.259</v>
      </c>
      <c r="H26" s="25"/>
      <c r="I26" s="25"/>
      <c r="O26">
        <f>(I26*21)/100</f>
        <v>0</v>
      </c>
      <c r="P26" t="s">
        <v>23</v>
      </c>
    </row>
    <row r="27" spans="1:5" ht="25.5" customHeight="1">
      <c r="A27" s="26" t="s">
        <v>47</v>
      </c>
      <c r="E27" s="27" t="s">
        <v>66</v>
      </c>
    </row>
    <row r="28" spans="1:5" ht="63.75" customHeight="1">
      <c r="A28" s="28" t="s">
        <v>49</v>
      </c>
      <c r="E28" s="29" t="s">
        <v>67</v>
      </c>
    </row>
    <row r="29" spans="1:5" ht="12.75" customHeight="1">
      <c r="A29" t="s">
        <v>51</v>
      </c>
      <c r="E29" s="27" t="s">
        <v>68</v>
      </c>
    </row>
    <row r="30" spans="1:16" ht="12.75" customHeight="1">
      <c r="A30" s="17" t="s">
        <v>43</v>
      </c>
      <c r="B30" s="21" t="s">
        <v>35</v>
      </c>
      <c r="C30" s="21" t="s">
        <v>69</v>
      </c>
      <c r="D30" s="17" t="s">
        <v>58</v>
      </c>
      <c r="E30" s="22" t="s">
        <v>70</v>
      </c>
      <c r="F30" s="23" t="s">
        <v>65</v>
      </c>
      <c r="G30" s="24">
        <v>33</v>
      </c>
      <c r="H30" s="25"/>
      <c r="I30" s="25"/>
      <c r="O30">
        <f>(I30*21)/100</f>
        <v>0</v>
      </c>
      <c r="P30" t="s">
        <v>23</v>
      </c>
    </row>
    <row r="31" spans="1:5" ht="12.75" customHeight="1">
      <c r="A31" s="26" t="s">
        <v>47</v>
      </c>
      <c r="E31" s="27" t="s">
        <v>71</v>
      </c>
    </row>
    <row r="32" spans="1:5" ht="25.5" customHeight="1">
      <c r="A32" s="28" t="s">
        <v>49</v>
      </c>
      <c r="E32" s="29" t="s">
        <v>72</v>
      </c>
    </row>
    <row r="33" spans="1:5" ht="12.75" customHeight="1">
      <c r="A33" t="s">
        <v>51</v>
      </c>
      <c r="E33" s="27" t="s">
        <v>68</v>
      </c>
    </row>
    <row r="34" spans="1:16" ht="12.75" customHeight="1">
      <c r="A34" s="17" t="s">
        <v>43</v>
      </c>
      <c r="B34" s="21" t="s">
        <v>73</v>
      </c>
      <c r="C34" s="21" t="s">
        <v>74</v>
      </c>
      <c r="D34" s="17" t="s">
        <v>58</v>
      </c>
      <c r="E34" s="22" t="s">
        <v>75</v>
      </c>
      <c r="F34" s="23" t="s">
        <v>76</v>
      </c>
      <c r="G34" s="24">
        <v>27.14</v>
      </c>
      <c r="H34" s="25"/>
      <c r="I34" s="25"/>
      <c r="O34">
        <f>(I34*21)/100</f>
        <v>0</v>
      </c>
      <c r="P34" t="s">
        <v>23</v>
      </c>
    </row>
    <row r="35" spans="1:5" ht="12.75" customHeight="1">
      <c r="A35" s="26" t="s">
        <v>47</v>
      </c>
      <c r="E35" s="27" t="s">
        <v>77</v>
      </c>
    </row>
    <row r="36" spans="1:5" ht="25.5" customHeight="1">
      <c r="A36" s="28" t="s">
        <v>49</v>
      </c>
      <c r="E36" s="29" t="s">
        <v>78</v>
      </c>
    </row>
    <row r="37" spans="1:5" ht="12.75" customHeight="1">
      <c r="A37" t="s">
        <v>51</v>
      </c>
      <c r="E37" s="27" t="s">
        <v>68</v>
      </c>
    </row>
    <row r="38" spans="1:16" ht="12.75" customHeight="1">
      <c r="A38" s="17" t="s">
        <v>43</v>
      </c>
      <c r="B38" s="21" t="s">
        <v>79</v>
      </c>
      <c r="C38" s="21" t="s">
        <v>80</v>
      </c>
      <c r="D38" s="17" t="s">
        <v>58</v>
      </c>
      <c r="E38" s="22" t="s">
        <v>81</v>
      </c>
      <c r="F38" s="23" t="s">
        <v>65</v>
      </c>
      <c r="G38" s="24">
        <v>29.7</v>
      </c>
      <c r="H38" s="25"/>
      <c r="I38" s="25"/>
      <c r="O38">
        <f>(I38*21)/100</f>
        <v>0</v>
      </c>
      <c r="P38" t="s">
        <v>23</v>
      </c>
    </row>
    <row r="39" spans="1:5" ht="12.75" customHeight="1">
      <c r="A39" s="26" t="s">
        <v>47</v>
      </c>
      <c r="E39" s="27" t="s">
        <v>71</v>
      </c>
    </row>
    <row r="40" spans="1:5" ht="12.75" customHeight="1">
      <c r="A40" s="28" t="s">
        <v>49</v>
      </c>
      <c r="E40" s="29" t="s">
        <v>82</v>
      </c>
    </row>
    <row r="41" spans="1:5" ht="12.75" customHeight="1">
      <c r="A41" t="s">
        <v>51</v>
      </c>
      <c r="E41" s="27" t="s">
        <v>68</v>
      </c>
    </row>
    <row r="42" spans="1:16" ht="12.75" customHeight="1">
      <c r="A42" s="17" t="s">
        <v>43</v>
      </c>
      <c r="B42" s="21" t="s">
        <v>38</v>
      </c>
      <c r="C42" s="21" t="s">
        <v>83</v>
      </c>
      <c r="D42" s="17" t="s">
        <v>58</v>
      </c>
      <c r="E42" s="22" t="s">
        <v>84</v>
      </c>
      <c r="F42" s="23" t="s">
        <v>65</v>
      </c>
      <c r="G42" s="24">
        <v>50</v>
      </c>
      <c r="H42" s="25"/>
      <c r="I42" s="25"/>
      <c r="O42">
        <f>(I42*21)/100</f>
        <v>0</v>
      </c>
      <c r="P42" t="s">
        <v>23</v>
      </c>
    </row>
    <row r="43" spans="1:5" ht="12.75" customHeight="1">
      <c r="A43" s="26" t="s">
        <v>47</v>
      </c>
      <c r="E43" s="27" t="s">
        <v>85</v>
      </c>
    </row>
    <row r="44" spans="1:5" ht="12.75" customHeight="1">
      <c r="A44" s="28" t="s">
        <v>49</v>
      </c>
      <c r="E44" s="29" t="s">
        <v>58</v>
      </c>
    </row>
    <row r="45" spans="1:5" ht="293.25" customHeight="1">
      <c r="A45" t="s">
        <v>51</v>
      </c>
      <c r="E45" s="27" t="s">
        <v>86</v>
      </c>
    </row>
    <row r="46" spans="1:16" ht="12.75" customHeight="1">
      <c r="A46" s="17" t="s">
        <v>43</v>
      </c>
      <c r="B46" s="21" t="s">
        <v>40</v>
      </c>
      <c r="C46" s="21" t="s">
        <v>87</v>
      </c>
      <c r="D46" s="17" t="s">
        <v>58</v>
      </c>
      <c r="E46" s="22" t="s">
        <v>88</v>
      </c>
      <c r="F46" s="23" t="s">
        <v>65</v>
      </c>
      <c r="G46" s="24">
        <v>50</v>
      </c>
      <c r="H46" s="25"/>
      <c r="I46" s="25"/>
      <c r="O46">
        <f>(I46*21)/100</f>
        <v>0</v>
      </c>
      <c r="P46" t="s">
        <v>23</v>
      </c>
    </row>
    <row r="47" spans="1:5" ht="12.75" customHeight="1">
      <c r="A47" s="26" t="s">
        <v>47</v>
      </c>
      <c r="E47" s="27" t="s">
        <v>58</v>
      </c>
    </row>
    <row r="48" spans="1:5" ht="12.75" customHeight="1">
      <c r="A48" s="28" t="s">
        <v>49</v>
      </c>
      <c r="E48" s="29" t="s">
        <v>89</v>
      </c>
    </row>
    <row r="49" spans="1:5" ht="165.75" customHeight="1">
      <c r="A49" t="s">
        <v>51</v>
      </c>
      <c r="E49" s="27" t="s">
        <v>90</v>
      </c>
    </row>
    <row r="50" spans="1:16" ht="12.75" customHeight="1">
      <c r="A50" s="17" t="s">
        <v>43</v>
      </c>
      <c r="B50" s="21" t="s">
        <v>91</v>
      </c>
      <c r="C50" s="21" t="s">
        <v>92</v>
      </c>
      <c r="D50" s="17" t="s">
        <v>58</v>
      </c>
      <c r="E50" s="22" t="s">
        <v>93</v>
      </c>
      <c r="F50" s="23" t="s">
        <v>65</v>
      </c>
      <c r="G50" s="24">
        <v>50</v>
      </c>
      <c r="H50" s="25"/>
      <c r="I50" s="25"/>
      <c r="O50">
        <f>(I50*21)/100</f>
        <v>0</v>
      </c>
      <c r="P50" t="s">
        <v>23</v>
      </c>
    </row>
    <row r="51" spans="1:5" ht="12.75" customHeight="1">
      <c r="A51" s="26" t="s">
        <v>47</v>
      </c>
      <c r="E51" s="27" t="s">
        <v>58</v>
      </c>
    </row>
    <row r="52" spans="1:5" ht="12.75" customHeight="1">
      <c r="A52" s="28" t="s">
        <v>49</v>
      </c>
      <c r="E52" s="29" t="s">
        <v>58</v>
      </c>
    </row>
    <row r="53" spans="1:5" ht="242.25" customHeight="1">
      <c r="A53" t="s">
        <v>51</v>
      </c>
      <c r="E53" s="27" t="s">
        <v>94</v>
      </c>
    </row>
    <row r="54" spans="1:9" ht="12.75" customHeight="1">
      <c r="A54" s="5" t="s">
        <v>41</v>
      </c>
      <c r="B54" s="5"/>
      <c r="C54" s="30" t="s">
        <v>23</v>
      </c>
      <c r="D54" s="5"/>
      <c r="E54" s="19" t="s">
        <v>95</v>
      </c>
      <c r="F54" s="5"/>
      <c r="G54" s="5"/>
      <c r="H54" s="5"/>
      <c r="I54" s="31">
        <v>1325203.0200000003</v>
      </c>
    </row>
    <row r="55" spans="1:16" ht="12.75" customHeight="1">
      <c r="A55" s="17" t="s">
        <v>43</v>
      </c>
      <c r="B55" s="21" t="s">
        <v>96</v>
      </c>
      <c r="C55" s="21" t="s">
        <v>97</v>
      </c>
      <c r="D55" s="17" t="s">
        <v>58</v>
      </c>
      <c r="E55" s="22" t="s">
        <v>98</v>
      </c>
      <c r="F55" s="23" t="s">
        <v>76</v>
      </c>
      <c r="G55" s="24">
        <v>20</v>
      </c>
      <c r="H55" s="25"/>
      <c r="I55" s="25"/>
      <c r="O55">
        <f>(I55*21)/100</f>
        <v>0</v>
      </c>
      <c r="P55" t="s">
        <v>23</v>
      </c>
    </row>
    <row r="56" spans="1:5" ht="12.75" customHeight="1">
      <c r="A56" s="26" t="s">
        <v>47</v>
      </c>
      <c r="E56" s="27" t="s">
        <v>99</v>
      </c>
    </row>
    <row r="57" spans="1:5" ht="12.75" customHeight="1">
      <c r="A57" s="28" t="s">
        <v>49</v>
      </c>
      <c r="E57" s="29" t="s">
        <v>100</v>
      </c>
    </row>
    <row r="58" spans="1:5" ht="114.75" customHeight="1">
      <c r="A58" t="s">
        <v>51</v>
      </c>
      <c r="E58" s="27" t="s">
        <v>101</v>
      </c>
    </row>
    <row r="59" spans="1:16" ht="12.75" customHeight="1">
      <c r="A59" s="17" t="s">
        <v>43</v>
      </c>
      <c r="B59" s="21" t="s">
        <v>102</v>
      </c>
      <c r="C59" s="21" t="s">
        <v>103</v>
      </c>
      <c r="D59" s="17" t="s">
        <v>58</v>
      </c>
      <c r="E59" s="22" t="s">
        <v>104</v>
      </c>
      <c r="F59" s="23" t="s">
        <v>76</v>
      </c>
      <c r="G59" s="24">
        <v>24</v>
      </c>
      <c r="H59" s="25"/>
      <c r="I59" s="25"/>
      <c r="O59">
        <f>(I59*21)/100</f>
        <v>0</v>
      </c>
      <c r="P59" t="s">
        <v>23</v>
      </c>
    </row>
    <row r="60" spans="1:5" ht="12.75" customHeight="1">
      <c r="A60" s="26" t="s">
        <v>47</v>
      </c>
      <c r="E60" s="27" t="s">
        <v>105</v>
      </c>
    </row>
    <row r="61" spans="1:5" ht="12.75" customHeight="1">
      <c r="A61" s="28" t="s">
        <v>49</v>
      </c>
      <c r="E61" s="29" t="s">
        <v>58</v>
      </c>
    </row>
    <row r="62" spans="1:5" ht="63.75" customHeight="1">
      <c r="A62" t="s">
        <v>51</v>
      </c>
      <c r="E62" s="27" t="s">
        <v>106</v>
      </c>
    </row>
    <row r="63" spans="1:16" ht="12.75" customHeight="1">
      <c r="A63" s="17" t="s">
        <v>43</v>
      </c>
      <c r="B63" s="21" t="s">
        <v>107</v>
      </c>
      <c r="C63" s="21" t="s">
        <v>108</v>
      </c>
      <c r="D63" s="17" t="s">
        <v>58</v>
      </c>
      <c r="E63" s="22" t="s">
        <v>109</v>
      </c>
      <c r="F63" s="23" t="s">
        <v>76</v>
      </c>
      <c r="G63" s="24">
        <v>69.96</v>
      </c>
      <c r="H63" s="25"/>
      <c r="I63" s="25"/>
      <c r="O63">
        <f>(I63*21)/100</f>
        <v>0</v>
      </c>
      <c r="P63" t="s">
        <v>23</v>
      </c>
    </row>
    <row r="64" spans="1:5" ht="12.75" customHeight="1">
      <c r="A64" s="26" t="s">
        <v>47</v>
      </c>
      <c r="E64" s="27" t="s">
        <v>110</v>
      </c>
    </row>
    <row r="65" spans="1:5" ht="12.75" customHeight="1">
      <c r="A65" s="28" t="s">
        <v>49</v>
      </c>
      <c r="E65" s="29" t="s">
        <v>111</v>
      </c>
    </row>
    <row r="66" spans="1:5" ht="63.75" customHeight="1">
      <c r="A66" t="s">
        <v>51</v>
      </c>
      <c r="E66" s="27" t="s">
        <v>112</v>
      </c>
    </row>
    <row r="67" spans="1:16" ht="12.75" customHeight="1">
      <c r="A67" s="17" t="s">
        <v>43</v>
      </c>
      <c r="B67" s="21" t="s">
        <v>113</v>
      </c>
      <c r="C67" s="21" t="s">
        <v>114</v>
      </c>
      <c r="D67" s="17" t="s">
        <v>58</v>
      </c>
      <c r="E67" s="22" t="s">
        <v>115</v>
      </c>
      <c r="F67" s="23" t="s">
        <v>76</v>
      </c>
      <c r="G67" s="24">
        <v>125.62</v>
      </c>
      <c r="H67" s="25"/>
      <c r="I67" s="25"/>
      <c r="O67">
        <f>(I67*21)/100</f>
        <v>0</v>
      </c>
      <c r="P67" t="s">
        <v>23</v>
      </c>
    </row>
    <row r="68" spans="1:5" ht="12.75" customHeight="1">
      <c r="A68" s="26" t="s">
        <v>47</v>
      </c>
      <c r="E68" s="27" t="s">
        <v>116</v>
      </c>
    </row>
    <row r="69" spans="1:5" ht="12.75" customHeight="1">
      <c r="A69" s="28" t="s">
        <v>49</v>
      </c>
      <c r="E69" s="29" t="s">
        <v>117</v>
      </c>
    </row>
    <row r="70" spans="1:5" ht="63.75" customHeight="1">
      <c r="A70" t="s">
        <v>51</v>
      </c>
      <c r="E70" s="27" t="s">
        <v>118</v>
      </c>
    </row>
    <row r="71" spans="1:16" ht="12.75" customHeight="1">
      <c r="A71" s="17" t="s">
        <v>43</v>
      </c>
      <c r="B71" s="21" t="s">
        <v>119</v>
      </c>
      <c r="C71" s="21" t="s">
        <v>114</v>
      </c>
      <c r="D71" s="17" t="s">
        <v>23</v>
      </c>
      <c r="E71" s="22" t="s">
        <v>115</v>
      </c>
      <c r="F71" s="23" t="s">
        <v>76</v>
      </c>
      <c r="G71" s="24">
        <v>10.56</v>
      </c>
      <c r="H71" s="25"/>
      <c r="I71" s="25"/>
      <c r="O71">
        <f>(I71*21)/100</f>
        <v>0</v>
      </c>
      <c r="P71" t="s">
        <v>23</v>
      </c>
    </row>
    <row r="72" spans="1:5" ht="12.75" customHeight="1">
      <c r="A72" s="26" t="s">
        <v>47</v>
      </c>
      <c r="E72" s="27" t="s">
        <v>120</v>
      </c>
    </row>
    <row r="73" spans="1:5" ht="12.75" customHeight="1">
      <c r="A73" s="28" t="s">
        <v>49</v>
      </c>
      <c r="E73" s="29" t="s">
        <v>121</v>
      </c>
    </row>
    <row r="74" spans="1:5" ht="63.75" customHeight="1">
      <c r="A74" t="s">
        <v>51</v>
      </c>
      <c r="E74" s="27" t="s">
        <v>106</v>
      </c>
    </row>
    <row r="75" spans="1:16" ht="12.75" customHeight="1">
      <c r="A75" s="17" t="s">
        <v>43</v>
      </c>
      <c r="B75" s="21" t="s">
        <v>122</v>
      </c>
      <c r="C75" s="21" t="s">
        <v>114</v>
      </c>
      <c r="D75" s="17" t="s">
        <v>22</v>
      </c>
      <c r="E75" s="22" t="s">
        <v>115</v>
      </c>
      <c r="F75" s="23" t="s">
        <v>76</v>
      </c>
      <c r="G75" s="24">
        <v>4.4</v>
      </c>
      <c r="H75" s="25"/>
      <c r="I75" s="25"/>
      <c r="O75">
        <f>(I75*21)/100</f>
        <v>0</v>
      </c>
      <c r="P75" t="s">
        <v>23</v>
      </c>
    </row>
    <row r="76" spans="1:5" ht="12.75" customHeight="1">
      <c r="A76" s="26" t="s">
        <v>47</v>
      </c>
      <c r="E76" s="27" t="s">
        <v>123</v>
      </c>
    </row>
    <row r="77" spans="1:5" ht="12.75" customHeight="1">
      <c r="A77" s="28" t="s">
        <v>49</v>
      </c>
      <c r="E77" s="29" t="s">
        <v>124</v>
      </c>
    </row>
    <row r="78" spans="1:5" ht="63.75" customHeight="1">
      <c r="A78" t="s">
        <v>51</v>
      </c>
      <c r="E78" s="27" t="s">
        <v>106</v>
      </c>
    </row>
    <row r="79" spans="1:16" ht="12.75" customHeight="1">
      <c r="A79" s="17" t="s">
        <v>43</v>
      </c>
      <c r="B79" s="21" t="s">
        <v>125</v>
      </c>
      <c r="C79" s="21" t="s">
        <v>126</v>
      </c>
      <c r="D79" s="17" t="s">
        <v>58</v>
      </c>
      <c r="E79" s="22" t="s">
        <v>127</v>
      </c>
      <c r="F79" s="23" t="s">
        <v>76</v>
      </c>
      <c r="G79" s="24">
        <v>4.4</v>
      </c>
      <c r="H79" s="25"/>
      <c r="I79" s="25"/>
      <c r="O79">
        <f>(I79*21)/100</f>
        <v>0</v>
      </c>
      <c r="P79" t="s">
        <v>23</v>
      </c>
    </row>
    <row r="80" spans="1:5" ht="12.75" customHeight="1">
      <c r="A80" s="26" t="s">
        <v>47</v>
      </c>
      <c r="E80" s="27" t="s">
        <v>128</v>
      </c>
    </row>
    <row r="81" spans="1:5" ht="12.75" customHeight="1">
      <c r="A81" s="28" t="s">
        <v>49</v>
      </c>
      <c r="E81" s="29" t="s">
        <v>129</v>
      </c>
    </row>
    <row r="82" spans="1:5" ht="63.75" customHeight="1">
      <c r="A82" t="s">
        <v>51</v>
      </c>
      <c r="E82" s="27" t="s">
        <v>106</v>
      </c>
    </row>
    <row r="83" spans="1:16" ht="12.75" customHeight="1">
      <c r="A83" s="17" t="s">
        <v>43</v>
      </c>
      <c r="B83" s="21" t="s">
        <v>130</v>
      </c>
      <c r="C83" s="21" t="s">
        <v>131</v>
      </c>
      <c r="D83" s="17" t="s">
        <v>58</v>
      </c>
      <c r="E83" s="22" t="s">
        <v>132</v>
      </c>
      <c r="F83" s="23" t="s">
        <v>65</v>
      </c>
      <c r="G83" s="24">
        <v>0.7</v>
      </c>
      <c r="H83" s="25"/>
      <c r="I83" s="25"/>
      <c r="O83">
        <f>(I83*21)/100</f>
        <v>0</v>
      </c>
      <c r="P83" t="s">
        <v>23</v>
      </c>
    </row>
    <row r="84" spans="1:5" ht="12.75" customHeight="1">
      <c r="A84" s="26" t="s">
        <v>47</v>
      </c>
      <c r="E84" s="27" t="s">
        <v>133</v>
      </c>
    </row>
    <row r="85" spans="1:5" ht="12.75" customHeight="1">
      <c r="A85" s="28" t="s">
        <v>49</v>
      </c>
      <c r="E85" s="29" t="s">
        <v>134</v>
      </c>
    </row>
    <row r="86" spans="1:5" ht="25.5" customHeight="1">
      <c r="A86" t="s">
        <v>51</v>
      </c>
      <c r="E86" s="27" t="s">
        <v>135</v>
      </c>
    </row>
    <row r="87" spans="1:9" ht="12.75" customHeight="1">
      <c r="A87" s="5" t="s">
        <v>41</v>
      </c>
      <c r="B87" s="5"/>
      <c r="C87" s="30" t="s">
        <v>22</v>
      </c>
      <c r="D87" s="5"/>
      <c r="E87" s="19" t="s">
        <v>136</v>
      </c>
      <c r="F87" s="5"/>
      <c r="G87" s="5"/>
      <c r="H87" s="5"/>
      <c r="I87" s="31">
        <v>158173.34</v>
      </c>
    </row>
    <row r="88" spans="1:16" ht="12.75" customHeight="1">
      <c r="A88" s="17" t="s">
        <v>43</v>
      </c>
      <c r="B88" s="21" t="s">
        <v>137</v>
      </c>
      <c r="C88" s="21" t="s">
        <v>138</v>
      </c>
      <c r="D88" s="17" t="s">
        <v>58</v>
      </c>
      <c r="E88" s="22" t="s">
        <v>139</v>
      </c>
      <c r="F88" s="23" t="s">
        <v>65</v>
      </c>
      <c r="G88" s="24">
        <v>14.7</v>
      </c>
      <c r="H88" s="25"/>
      <c r="I88" s="25"/>
      <c r="O88">
        <f>(I88*21)/100</f>
        <v>0</v>
      </c>
      <c r="P88" t="s">
        <v>23</v>
      </c>
    </row>
    <row r="89" spans="1:5" ht="12.75" customHeight="1">
      <c r="A89" s="26" t="s">
        <v>47</v>
      </c>
      <c r="E89" s="27" t="s">
        <v>140</v>
      </c>
    </row>
    <row r="90" spans="1:5" ht="12.75" customHeight="1">
      <c r="A90" s="28" t="s">
        <v>49</v>
      </c>
      <c r="E90" s="29" t="s">
        <v>141</v>
      </c>
    </row>
    <row r="91" spans="1:5" ht="216.75" customHeight="1">
      <c r="A91" t="s">
        <v>51</v>
      </c>
      <c r="E91" s="27" t="s">
        <v>142</v>
      </c>
    </row>
    <row r="92" spans="1:16" ht="12.75" customHeight="1">
      <c r="A92" s="17" t="s">
        <v>43</v>
      </c>
      <c r="B92" s="21" t="s">
        <v>143</v>
      </c>
      <c r="C92" s="21" t="s">
        <v>144</v>
      </c>
      <c r="D92" s="17" t="s">
        <v>58</v>
      </c>
      <c r="E92" s="22" t="s">
        <v>145</v>
      </c>
      <c r="F92" s="23" t="s">
        <v>46</v>
      </c>
      <c r="G92" s="24">
        <v>0.195</v>
      </c>
      <c r="H92" s="25"/>
      <c r="I92" s="25"/>
      <c r="O92">
        <f>(I92*21)/100</f>
        <v>0</v>
      </c>
      <c r="P92" t="s">
        <v>23</v>
      </c>
    </row>
    <row r="93" spans="1:5" ht="12.75" customHeight="1">
      <c r="A93" s="26" t="s">
        <v>47</v>
      </c>
      <c r="E93" s="27" t="s">
        <v>146</v>
      </c>
    </row>
    <row r="94" spans="1:5" ht="12.75" customHeight="1">
      <c r="A94" s="28" t="s">
        <v>49</v>
      </c>
      <c r="E94" s="29" t="s">
        <v>147</v>
      </c>
    </row>
    <row r="95" spans="1:5" ht="178.5" customHeight="1">
      <c r="A95" t="s">
        <v>51</v>
      </c>
      <c r="E95" s="27" t="s">
        <v>148</v>
      </c>
    </row>
    <row r="96" spans="1:16" ht="12.75" customHeight="1">
      <c r="A96" s="17" t="s">
        <v>43</v>
      </c>
      <c r="B96" s="21" t="s">
        <v>149</v>
      </c>
      <c r="C96" s="21" t="s">
        <v>150</v>
      </c>
      <c r="D96" s="17" t="s">
        <v>58</v>
      </c>
      <c r="E96" s="22" t="s">
        <v>151</v>
      </c>
      <c r="F96" s="23" t="s">
        <v>46</v>
      </c>
      <c r="G96" s="24">
        <v>0.224</v>
      </c>
      <c r="H96" s="25"/>
      <c r="I96" s="25"/>
      <c r="O96">
        <f>(I96*21)/100</f>
        <v>0</v>
      </c>
      <c r="P96" t="s">
        <v>23</v>
      </c>
    </row>
    <row r="97" spans="1:5" ht="12.75" customHeight="1">
      <c r="A97" s="26" t="s">
        <v>47</v>
      </c>
      <c r="E97" s="27" t="s">
        <v>152</v>
      </c>
    </row>
    <row r="98" spans="1:5" ht="12.75" customHeight="1">
      <c r="A98" s="28" t="s">
        <v>49</v>
      </c>
      <c r="E98" s="29" t="s">
        <v>153</v>
      </c>
    </row>
    <row r="99" spans="1:5" ht="178.5" customHeight="1">
      <c r="A99" t="s">
        <v>51</v>
      </c>
      <c r="E99" s="27" t="s">
        <v>148</v>
      </c>
    </row>
    <row r="100" spans="1:9" ht="12.75" customHeight="1">
      <c r="A100" s="5" t="s">
        <v>41</v>
      </c>
      <c r="B100" s="5"/>
      <c r="C100" s="30" t="s">
        <v>31</v>
      </c>
      <c r="D100" s="5"/>
      <c r="E100" s="19" t="s">
        <v>154</v>
      </c>
      <c r="F100" s="5"/>
      <c r="G100" s="5"/>
      <c r="H100" s="5"/>
      <c r="I100" s="31">
        <v>1355884.82</v>
      </c>
    </row>
    <row r="101" spans="1:16" ht="12.75" customHeight="1">
      <c r="A101" s="17" t="s">
        <v>43</v>
      </c>
      <c r="B101" s="21" t="s">
        <v>155</v>
      </c>
      <c r="C101" s="21" t="s">
        <v>156</v>
      </c>
      <c r="D101" s="17" t="s">
        <v>58</v>
      </c>
      <c r="E101" s="22" t="s">
        <v>157</v>
      </c>
      <c r="F101" s="23" t="s">
        <v>65</v>
      </c>
      <c r="G101" s="24">
        <v>14.784</v>
      </c>
      <c r="H101" s="25"/>
      <c r="I101" s="25"/>
      <c r="O101">
        <f>(I101*21)/100</f>
        <v>0</v>
      </c>
      <c r="P101" t="s">
        <v>23</v>
      </c>
    </row>
    <row r="102" spans="1:5" ht="12.75" customHeight="1">
      <c r="A102" s="26" t="s">
        <v>47</v>
      </c>
      <c r="E102" s="27" t="s">
        <v>158</v>
      </c>
    </row>
    <row r="103" spans="1:5" ht="12.75" customHeight="1">
      <c r="A103" s="28" t="s">
        <v>49</v>
      </c>
      <c r="E103" s="29" t="s">
        <v>159</v>
      </c>
    </row>
    <row r="104" spans="1:5" ht="216.75" customHeight="1">
      <c r="A104" t="s">
        <v>51</v>
      </c>
      <c r="E104" s="27" t="s">
        <v>142</v>
      </c>
    </row>
    <row r="105" spans="1:16" ht="12.75" customHeight="1">
      <c r="A105" s="17" t="s">
        <v>43</v>
      </c>
      <c r="B105" s="21" t="s">
        <v>160</v>
      </c>
      <c r="C105" s="21" t="s">
        <v>161</v>
      </c>
      <c r="D105" s="17" t="s">
        <v>58</v>
      </c>
      <c r="E105" s="22" t="s">
        <v>162</v>
      </c>
      <c r="F105" s="23" t="s">
        <v>65</v>
      </c>
      <c r="G105" s="24">
        <v>1.509</v>
      </c>
      <c r="H105" s="25"/>
      <c r="I105" s="25"/>
      <c r="O105">
        <f>(I105*21)/100</f>
        <v>0</v>
      </c>
      <c r="P105" t="s">
        <v>23</v>
      </c>
    </row>
    <row r="106" spans="1:5" ht="51" customHeight="1">
      <c r="A106" s="26" t="s">
        <v>47</v>
      </c>
      <c r="E106" s="27" t="s">
        <v>163</v>
      </c>
    </row>
    <row r="107" spans="1:5" ht="12.75" customHeight="1">
      <c r="A107" s="28" t="s">
        <v>49</v>
      </c>
      <c r="E107" s="29" t="s">
        <v>164</v>
      </c>
    </row>
    <row r="108" spans="1:5" ht="153" customHeight="1">
      <c r="A108" t="s">
        <v>51</v>
      </c>
      <c r="E108" s="27" t="s">
        <v>165</v>
      </c>
    </row>
    <row r="109" spans="1:16" ht="12.75" customHeight="1">
      <c r="A109" s="17" t="s">
        <v>43</v>
      </c>
      <c r="B109" s="21" t="s">
        <v>166</v>
      </c>
      <c r="C109" s="21" t="s">
        <v>167</v>
      </c>
      <c r="D109" s="17" t="s">
        <v>58</v>
      </c>
      <c r="E109" s="22" t="s">
        <v>168</v>
      </c>
      <c r="F109" s="23" t="s">
        <v>46</v>
      </c>
      <c r="G109" s="24">
        <v>0.767</v>
      </c>
      <c r="H109" s="25"/>
      <c r="I109" s="25"/>
      <c r="O109">
        <f>(I109*21)/100</f>
        <v>0</v>
      </c>
      <c r="P109" t="s">
        <v>23</v>
      </c>
    </row>
    <row r="110" spans="1:5" ht="63.75" customHeight="1">
      <c r="A110" s="26" t="s">
        <v>47</v>
      </c>
      <c r="E110" s="27" t="s">
        <v>169</v>
      </c>
    </row>
    <row r="111" spans="1:5" ht="12.75" customHeight="1">
      <c r="A111" s="28" t="s">
        <v>49</v>
      </c>
      <c r="E111" s="29" t="s">
        <v>170</v>
      </c>
    </row>
    <row r="112" spans="1:5" ht="114.75" customHeight="1">
      <c r="A112" t="s">
        <v>51</v>
      </c>
      <c r="E112" s="27" t="s">
        <v>171</v>
      </c>
    </row>
    <row r="113" spans="1:16" ht="12.75" customHeight="1">
      <c r="A113" s="17" t="s">
        <v>43</v>
      </c>
      <c r="B113" s="21" t="s">
        <v>172</v>
      </c>
      <c r="C113" s="21" t="s">
        <v>173</v>
      </c>
      <c r="D113" s="17" t="s">
        <v>58</v>
      </c>
      <c r="E113" s="22" t="s">
        <v>174</v>
      </c>
      <c r="F113" s="23" t="s">
        <v>175</v>
      </c>
      <c r="G113" s="24">
        <v>4</v>
      </c>
      <c r="H113" s="25"/>
      <c r="I113" s="25"/>
      <c r="O113">
        <f>(I113*21)/100</f>
        <v>0</v>
      </c>
      <c r="P113" t="s">
        <v>23</v>
      </c>
    </row>
    <row r="114" spans="1:5" ht="12.75" customHeight="1">
      <c r="A114" s="26" t="s">
        <v>47</v>
      </c>
      <c r="E114" s="27" t="s">
        <v>58</v>
      </c>
    </row>
    <row r="115" spans="1:5" ht="12.75" customHeight="1">
      <c r="A115" s="28" t="s">
        <v>49</v>
      </c>
      <c r="E115" s="29" t="s">
        <v>58</v>
      </c>
    </row>
    <row r="116" spans="1:5" ht="12.75" customHeight="1">
      <c r="A116" t="s">
        <v>51</v>
      </c>
      <c r="E116" s="27" t="s">
        <v>176</v>
      </c>
    </row>
    <row r="117" spans="1:16" ht="12.75" customHeight="1">
      <c r="A117" s="17" t="s">
        <v>43</v>
      </c>
      <c r="B117" s="21" t="s">
        <v>177</v>
      </c>
      <c r="C117" s="21" t="s">
        <v>178</v>
      </c>
      <c r="D117" s="17" t="s">
        <v>58</v>
      </c>
      <c r="E117" s="22" t="s">
        <v>179</v>
      </c>
      <c r="F117" s="23" t="s">
        <v>175</v>
      </c>
      <c r="G117" s="24">
        <v>20</v>
      </c>
      <c r="H117" s="25"/>
      <c r="I117" s="25"/>
      <c r="O117">
        <f>(I117*21)/100</f>
        <v>0</v>
      </c>
      <c r="P117" t="s">
        <v>23</v>
      </c>
    </row>
    <row r="118" spans="1:5" ht="12.75" customHeight="1">
      <c r="A118" s="26" t="s">
        <v>47</v>
      </c>
      <c r="E118" s="27" t="s">
        <v>58</v>
      </c>
    </row>
    <row r="119" spans="1:5" ht="12.75" customHeight="1">
      <c r="A119" s="28" t="s">
        <v>49</v>
      </c>
      <c r="E119" s="29" t="s">
        <v>58</v>
      </c>
    </row>
    <row r="120" spans="1:5" ht="191.25" customHeight="1">
      <c r="A120" t="s">
        <v>51</v>
      </c>
      <c r="E120" s="27" t="s">
        <v>180</v>
      </c>
    </row>
    <row r="121" spans="1:16" ht="12.75" customHeight="1">
      <c r="A121" s="17" t="s">
        <v>43</v>
      </c>
      <c r="B121" s="21" t="s">
        <v>181</v>
      </c>
      <c r="C121" s="21" t="s">
        <v>182</v>
      </c>
      <c r="D121" s="17" t="s">
        <v>58</v>
      </c>
      <c r="E121" s="22" t="s">
        <v>183</v>
      </c>
      <c r="F121" s="23" t="s">
        <v>65</v>
      </c>
      <c r="G121" s="24">
        <v>1.2</v>
      </c>
      <c r="H121" s="25"/>
      <c r="I121" s="25"/>
      <c r="O121">
        <f>(I121*21)/100</f>
        <v>0</v>
      </c>
      <c r="P121" t="s">
        <v>23</v>
      </c>
    </row>
    <row r="122" spans="1:5" ht="12.75" customHeight="1">
      <c r="A122" s="26" t="s">
        <v>47</v>
      </c>
      <c r="E122" s="27" t="s">
        <v>184</v>
      </c>
    </row>
    <row r="123" spans="1:5" ht="12.75" customHeight="1">
      <c r="A123" s="28" t="s">
        <v>49</v>
      </c>
      <c r="E123" s="29" t="s">
        <v>185</v>
      </c>
    </row>
    <row r="124" spans="1:5" ht="25.5" customHeight="1">
      <c r="A124" t="s">
        <v>51</v>
      </c>
      <c r="E124" s="27" t="s">
        <v>186</v>
      </c>
    </row>
    <row r="125" spans="1:16" ht="12.75" customHeight="1">
      <c r="A125" s="17" t="s">
        <v>43</v>
      </c>
      <c r="B125" s="21" t="s">
        <v>187</v>
      </c>
      <c r="C125" s="21" t="s">
        <v>188</v>
      </c>
      <c r="D125" s="17" t="s">
        <v>58</v>
      </c>
      <c r="E125" s="22" t="s">
        <v>189</v>
      </c>
      <c r="F125" s="23" t="s">
        <v>65</v>
      </c>
      <c r="G125" s="24">
        <v>66.764</v>
      </c>
      <c r="H125" s="25"/>
      <c r="I125" s="25"/>
      <c r="O125">
        <f>(I125*21)/100</f>
        <v>0</v>
      </c>
      <c r="P125" t="s">
        <v>23</v>
      </c>
    </row>
    <row r="126" spans="1:5" ht="12.75" customHeight="1">
      <c r="A126" s="26" t="s">
        <v>47</v>
      </c>
      <c r="E126" s="27" t="s">
        <v>58</v>
      </c>
    </row>
    <row r="127" spans="1:5" ht="12.75" customHeight="1">
      <c r="A127" s="28" t="s">
        <v>49</v>
      </c>
      <c r="E127" s="29" t="s">
        <v>190</v>
      </c>
    </row>
    <row r="128" spans="1:5" ht="216.75" customHeight="1">
      <c r="A128" t="s">
        <v>51</v>
      </c>
      <c r="E128" s="27" t="s">
        <v>142</v>
      </c>
    </row>
    <row r="129" spans="1:16" ht="12.75" customHeight="1">
      <c r="A129" s="17" t="s">
        <v>43</v>
      </c>
      <c r="B129" s="21" t="s">
        <v>191</v>
      </c>
      <c r="C129" s="21" t="s">
        <v>192</v>
      </c>
      <c r="D129" s="17" t="s">
        <v>58</v>
      </c>
      <c r="E129" s="22" t="s">
        <v>193</v>
      </c>
      <c r="F129" s="23" t="s">
        <v>46</v>
      </c>
      <c r="G129" s="24">
        <v>1.981</v>
      </c>
      <c r="H129" s="25"/>
      <c r="I129" s="25"/>
      <c r="O129">
        <f>(I129*21)/100</f>
        <v>0</v>
      </c>
      <c r="P129" t="s">
        <v>23</v>
      </c>
    </row>
    <row r="130" spans="1:5" ht="12.75" customHeight="1">
      <c r="A130" s="26" t="s">
        <v>47</v>
      </c>
      <c r="E130" s="27" t="s">
        <v>194</v>
      </c>
    </row>
    <row r="131" spans="1:5" ht="12.75" customHeight="1">
      <c r="A131" s="28" t="s">
        <v>49</v>
      </c>
      <c r="E131" s="29" t="s">
        <v>195</v>
      </c>
    </row>
    <row r="132" spans="1:5" ht="140.25" customHeight="1">
      <c r="A132" t="s">
        <v>51</v>
      </c>
      <c r="E132" s="27" t="s">
        <v>196</v>
      </c>
    </row>
    <row r="133" spans="1:9" ht="12.75" customHeight="1">
      <c r="A133" s="5" t="s">
        <v>41</v>
      </c>
      <c r="B133" s="5"/>
      <c r="C133" s="30" t="s">
        <v>33</v>
      </c>
      <c r="D133" s="5"/>
      <c r="E133" s="19" t="s">
        <v>197</v>
      </c>
      <c r="F133" s="5"/>
      <c r="G133" s="5"/>
      <c r="H133" s="5"/>
      <c r="I133" s="31">
        <v>707976.17</v>
      </c>
    </row>
    <row r="134" spans="1:16" ht="12.75" customHeight="1">
      <c r="A134" s="17" t="s">
        <v>43</v>
      </c>
      <c r="B134" s="21" t="s">
        <v>198</v>
      </c>
      <c r="C134" s="21" t="s">
        <v>199</v>
      </c>
      <c r="D134" s="17" t="s">
        <v>58</v>
      </c>
      <c r="E134" s="22" t="s">
        <v>200</v>
      </c>
      <c r="F134" s="23" t="s">
        <v>65</v>
      </c>
      <c r="G134" s="24">
        <v>1.804</v>
      </c>
      <c r="H134" s="25"/>
      <c r="I134" s="25"/>
      <c r="O134">
        <f>(I134*21)/100</f>
        <v>0</v>
      </c>
      <c r="P134" t="s">
        <v>23</v>
      </c>
    </row>
    <row r="135" spans="1:5" ht="12.75" customHeight="1">
      <c r="A135" s="26" t="s">
        <v>47</v>
      </c>
      <c r="E135" s="27" t="s">
        <v>201</v>
      </c>
    </row>
    <row r="136" spans="1:5" ht="12.75" customHeight="1">
      <c r="A136" s="28" t="s">
        <v>49</v>
      </c>
      <c r="E136" s="29" t="s">
        <v>202</v>
      </c>
    </row>
    <row r="137" spans="1:5" ht="102" customHeight="1">
      <c r="A137" t="s">
        <v>51</v>
      </c>
      <c r="E137" s="27" t="s">
        <v>203</v>
      </c>
    </row>
    <row r="138" spans="1:16" ht="12.75" customHeight="1">
      <c r="A138" s="17" t="s">
        <v>43</v>
      </c>
      <c r="B138" s="21" t="s">
        <v>204</v>
      </c>
      <c r="C138" s="21" t="s">
        <v>205</v>
      </c>
      <c r="D138" s="17" t="s">
        <v>58</v>
      </c>
      <c r="E138" s="22" t="s">
        <v>206</v>
      </c>
      <c r="F138" s="23" t="s">
        <v>207</v>
      </c>
      <c r="G138" s="24">
        <v>450</v>
      </c>
      <c r="H138" s="25"/>
      <c r="I138" s="25"/>
      <c r="O138">
        <f>(I138*21)/100</f>
        <v>0</v>
      </c>
      <c r="P138" t="s">
        <v>23</v>
      </c>
    </row>
    <row r="139" spans="1:5" ht="12.75" customHeight="1">
      <c r="A139" s="26" t="s">
        <v>47</v>
      </c>
      <c r="E139" s="27" t="s">
        <v>208</v>
      </c>
    </row>
    <row r="140" spans="1:5" ht="25.5" customHeight="1">
      <c r="A140" s="28" t="s">
        <v>49</v>
      </c>
      <c r="E140" s="29" t="s">
        <v>209</v>
      </c>
    </row>
    <row r="141" spans="1:5" ht="51" customHeight="1">
      <c r="A141" t="s">
        <v>51</v>
      </c>
      <c r="E141" s="27" t="s">
        <v>210</v>
      </c>
    </row>
    <row r="142" spans="1:16" ht="12.75" customHeight="1">
      <c r="A142" s="17" t="s">
        <v>43</v>
      </c>
      <c r="B142" s="21" t="s">
        <v>211</v>
      </c>
      <c r="C142" s="21" t="s">
        <v>205</v>
      </c>
      <c r="D142" s="17" t="s">
        <v>27</v>
      </c>
      <c r="E142" s="22" t="s">
        <v>206</v>
      </c>
      <c r="F142" s="23" t="s">
        <v>207</v>
      </c>
      <c r="G142" s="24">
        <v>450</v>
      </c>
      <c r="H142" s="25"/>
      <c r="I142" s="25"/>
      <c r="O142">
        <f>(I142*21)/100</f>
        <v>0</v>
      </c>
      <c r="P142" t="s">
        <v>23</v>
      </c>
    </row>
    <row r="143" spans="1:5" ht="12.75" customHeight="1">
      <c r="A143" s="26" t="s">
        <v>47</v>
      </c>
      <c r="E143" s="27" t="s">
        <v>212</v>
      </c>
    </row>
    <row r="144" spans="1:5" ht="25.5" customHeight="1">
      <c r="A144" s="28" t="s">
        <v>49</v>
      </c>
      <c r="E144" s="29" t="s">
        <v>209</v>
      </c>
    </row>
    <row r="145" spans="1:5" ht="51" customHeight="1">
      <c r="A145" t="s">
        <v>51</v>
      </c>
      <c r="E145" s="27" t="s">
        <v>210</v>
      </c>
    </row>
    <row r="146" spans="1:16" ht="12.75" customHeight="1">
      <c r="A146" s="17" t="s">
        <v>43</v>
      </c>
      <c r="B146" s="21" t="s">
        <v>213</v>
      </c>
      <c r="C146" s="21" t="s">
        <v>214</v>
      </c>
      <c r="D146" s="17" t="s">
        <v>58</v>
      </c>
      <c r="E146" s="22" t="s">
        <v>215</v>
      </c>
      <c r="F146" s="23" t="s">
        <v>207</v>
      </c>
      <c r="G146" s="24">
        <v>450</v>
      </c>
      <c r="H146" s="25"/>
      <c r="I146" s="25"/>
      <c r="O146">
        <f>(I146*21)/100</f>
        <v>0</v>
      </c>
      <c r="P146" t="s">
        <v>23</v>
      </c>
    </row>
    <row r="147" spans="1:5" ht="12.75" customHeight="1">
      <c r="A147" s="26" t="s">
        <v>47</v>
      </c>
      <c r="E147" s="27" t="s">
        <v>58</v>
      </c>
    </row>
    <row r="148" spans="1:5" ht="25.5" customHeight="1">
      <c r="A148" s="28" t="s">
        <v>49</v>
      </c>
      <c r="E148" s="29" t="s">
        <v>209</v>
      </c>
    </row>
    <row r="149" spans="1:5" ht="89.25" customHeight="1">
      <c r="A149" t="s">
        <v>51</v>
      </c>
      <c r="E149" s="27" t="s">
        <v>216</v>
      </c>
    </row>
    <row r="150" spans="1:16" ht="12.75" customHeight="1">
      <c r="A150" s="17" t="s">
        <v>43</v>
      </c>
      <c r="B150" s="21" t="s">
        <v>217</v>
      </c>
      <c r="C150" s="21" t="s">
        <v>218</v>
      </c>
      <c r="D150" s="17" t="s">
        <v>58</v>
      </c>
      <c r="E150" s="22" t="s">
        <v>219</v>
      </c>
      <c r="F150" s="23" t="s">
        <v>207</v>
      </c>
      <c r="G150" s="24">
        <v>634.5</v>
      </c>
      <c r="H150" s="25"/>
      <c r="I150" s="25"/>
      <c r="O150">
        <f>(I150*21)/100</f>
        <v>0</v>
      </c>
      <c r="P150" t="s">
        <v>23</v>
      </c>
    </row>
    <row r="151" spans="1:5" ht="12.75" customHeight="1">
      <c r="A151" s="26" t="s">
        <v>47</v>
      </c>
      <c r="E151" s="27" t="s">
        <v>58</v>
      </c>
    </row>
    <row r="152" spans="1:5" ht="63.75" customHeight="1">
      <c r="A152" s="28" t="s">
        <v>49</v>
      </c>
      <c r="E152" s="29" t="s">
        <v>220</v>
      </c>
    </row>
    <row r="153" spans="1:5" ht="89.25" customHeight="1">
      <c r="A153" t="s">
        <v>51</v>
      </c>
      <c r="E153" s="27" t="s">
        <v>216</v>
      </c>
    </row>
    <row r="154" spans="1:16" ht="12.75" customHeight="1">
      <c r="A154" s="17" t="s">
        <v>43</v>
      </c>
      <c r="B154" s="21" t="s">
        <v>221</v>
      </c>
      <c r="C154" s="21" t="s">
        <v>222</v>
      </c>
      <c r="D154" s="17" t="s">
        <v>58</v>
      </c>
      <c r="E154" s="22" t="s">
        <v>223</v>
      </c>
      <c r="F154" s="23" t="s">
        <v>207</v>
      </c>
      <c r="G154" s="24">
        <v>450</v>
      </c>
      <c r="H154" s="25"/>
      <c r="I154" s="25"/>
      <c r="O154">
        <f>(I154*21)/100</f>
        <v>0</v>
      </c>
      <c r="P154" t="s">
        <v>23</v>
      </c>
    </row>
    <row r="155" spans="1:5" ht="12.75" customHeight="1">
      <c r="A155" s="26" t="s">
        <v>47</v>
      </c>
      <c r="E155" s="27" t="s">
        <v>58</v>
      </c>
    </row>
    <row r="156" spans="1:5" ht="25.5" customHeight="1">
      <c r="A156" s="28" t="s">
        <v>49</v>
      </c>
      <c r="E156" s="29" t="s">
        <v>209</v>
      </c>
    </row>
    <row r="157" spans="1:5" ht="89.25" customHeight="1">
      <c r="A157" t="s">
        <v>51</v>
      </c>
      <c r="E157" s="27" t="s">
        <v>216</v>
      </c>
    </row>
    <row r="158" spans="1:9" ht="12.75" customHeight="1">
      <c r="A158" s="5" t="s">
        <v>41</v>
      </c>
      <c r="B158" s="5"/>
      <c r="C158" s="30" t="s">
        <v>35</v>
      </c>
      <c r="D158" s="5"/>
      <c r="E158" s="19" t="s">
        <v>224</v>
      </c>
      <c r="F158" s="5"/>
      <c r="G158" s="5"/>
      <c r="H158" s="5"/>
      <c r="I158" s="31">
        <v>3090382.2800000003</v>
      </c>
    </row>
    <row r="159" spans="1:16" ht="12.75" customHeight="1">
      <c r="A159" s="17" t="s">
        <v>43</v>
      </c>
      <c r="B159" s="21" t="s">
        <v>225</v>
      </c>
      <c r="C159" s="21" t="s">
        <v>226</v>
      </c>
      <c r="D159" s="17" t="s">
        <v>58</v>
      </c>
      <c r="E159" s="22" t="s">
        <v>227</v>
      </c>
      <c r="F159" s="23" t="s">
        <v>207</v>
      </c>
      <c r="G159" s="24">
        <v>1942</v>
      </c>
      <c r="H159" s="25"/>
      <c r="I159" s="25"/>
      <c r="O159">
        <f>(I159*21)/100</f>
        <v>0</v>
      </c>
      <c r="P159" t="s">
        <v>23</v>
      </c>
    </row>
    <row r="160" spans="1:5" ht="12.75" customHeight="1">
      <c r="A160" s="26" t="s">
        <v>47</v>
      </c>
      <c r="E160" s="27" t="s">
        <v>58</v>
      </c>
    </row>
    <row r="161" spans="1:5" ht="102" customHeight="1">
      <c r="A161" s="28" t="s">
        <v>49</v>
      </c>
      <c r="E161" s="29" t="s">
        <v>228</v>
      </c>
    </row>
    <row r="162" spans="1:5" ht="63.75" customHeight="1">
      <c r="A162" t="s">
        <v>51</v>
      </c>
      <c r="E162" s="27" t="s">
        <v>229</v>
      </c>
    </row>
    <row r="163" spans="1:16" ht="12.75" customHeight="1">
      <c r="A163" s="17" t="s">
        <v>43</v>
      </c>
      <c r="B163" s="21" t="s">
        <v>230</v>
      </c>
      <c r="C163" s="21" t="s">
        <v>231</v>
      </c>
      <c r="D163" s="17" t="s">
        <v>58</v>
      </c>
      <c r="E163" s="22" t="s">
        <v>232</v>
      </c>
      <c r="F163" s="23" t="s">
        <v>207</v>
      </c>
      <c r="G163" s="24">
        <v>120</v>
      </c>
      <c r="H163" s="25"/>
      <c r="I163" s="25"/>
      <c r="O163">
        <f>(I163*21)/100</f>
        <v>0</v>
      </c>
      <c r="P163" t="s">
        <v>23</v>
      </c>
    </row>
    <row r="164" spans="1:5" ht="12.75" customHeight="1">
      <c r="A164" s="26" t="s">
        <v>47</v>
      </c>
      <c r="E164" s="27" t="s">
        <v>233</v>
      </c>
    </row>
    <row r="165" spans="1:5" ht="12.75" customHeight="1">
      <c r="A165" s="28" t="s">
        <v>49</v>
      </c>
      <c r="E165" s="29" t="s">
        <v>234</v>
      </c>
    </row>
    <row r="166" spans="1:5" ht="63.75" customHeight="1">
      <c r="A166" t="s">
        <v>51</v>
      </c>
      <c r="E166" s="27" t="s">
        <v>229</v>
      </c>
    </row>
    <row r="167" spans="1:16" ht="12.75" customHeight="1">
      <c r="A167" s="17" t="s">
        <v>43</v>
      </c>
      <c r="B167" s="21" t="s">
        <v>235</v>
      </c>
      <c r="C167" s="21" t="s">
        <v>236</v>
      </c>
      <c r="D167" s="17" t="s">
        <v>58</v>
      </c>
      <c r="E167" s="22" t="s">
        <v>237</v>
      </c>
      <c r="F167" s="23" t="s">
        <v>207</v>
      </c>
      <c r="G167" s="24">
        <v>6.975</v>
      </c>
      <c r="H167" s="25"/>
      <c r="I167" s="25"/>
      <c r="O167">
        <f>(I167*21)/100</f>
        <v>0</v>
      </c>
      <c r="P167" t="s">
        <v>23</v>
      </c>
    </row>
    <row r="168" spans="1:5" ht="12.75" customHeight="1">
      <c r="A168" s="26" t="s">
        <v>47</v>
      </c>
      <c r="E168" s="27" t="s">
        <v>238</v>
      </c>
    </row>
    <row r="169" spans="1:5" ht="12.75" customHeight="1">
      <c r="A169" s="28" t="s">
        <v>49</v>
      </c>
      <c r="E169" s="29" t="s">
        <v>239</v>
      </c>
    </row>
    <row r="170" spans="1:5" ht="63.75" customHeight="1">
      <c r="A170" t="s">
        <v>51</v>
      </c>
      <c r="E170" s="27" t="s">
        <v>229</v>
      </c>
    </row>
    <row r="171" spans="1:16" ht="12.75" customHeight="1">
      <c r="A171" s="17" t="s">
        <v>43</v>
      </c>
      <c r="B171" s="21" t="s">
        <v>240</v>
      </c>
      <c r="C171" s="21" t="s">
        <v>241</v>
      </c>
      <c r="D171" s="17" t="s">
        <v>58</v>
      </c>
      <c r="E171" s="22" t="s">
        <v>242</v>
      </c>
      <c r="F171" s="23" t="s">
        <v>207</v>
      </c>
      <c r="G171" s="24">
        <v>2387</v>
      </c>
      <c r="H171" s="25"/>
      <c r="I171" s="25"/>
      <c r="O171">
        <f>(I171*21)/100</f>
        <v>0</v>
      </c>
      <c r="P171" t="s">
        <v>23</v>
      </c>
    </row>
    <row r="172" spans="1:5" ht="12.75" customHeight="1">
      <c r="A172" s="26" t="s">
        <v>47</v>
      </c>
      <c r="E172" s="27" t="s">
        <v>58</v>
      </c>
    </row>
    <row r="173" spans="1:5" ht="114.75" customHeight="1">
      <c r="A173" s="28" t="s">
        <v>49</v>
      </c>
      <c r="E173" s="29" t="s">
        <v>243</v>
      </c>
    </row>
    <row r="174" spans="1:5" ht="63.75" customHeight="1">
      <c r="A174" t="s">
        <v>51</v>
      </c>
      <c r="E174" s="27" t="s">
        <v>229</v>
      </c>
    </row>
    <row r="175" spans="1:16" ht="12.75" customHeight="1">
      <c r="A175" s="17" t="s">
        <v>43</v>
      </c>
      <c r="B175" s="21" t="s">
        <v>244</v>
      </c>
      <c r="C175" s="21" t="s">
        <v>245</v>
      </c>
      <c r="D175" s="17" t="s">
        <v>58</v>
      </c>
      <c r="E175" s="22" t="s">
        <v>246</v>
      </c>
      <c r="F175" s="23" t="s">
        <v>207</v>
      </c>
      <c r="G175" s="24">
        <v>1942</v>
      </c>
      <c r="H175" s="25"/>
      <c r="I175" s="25"/>
      <c r="O175">
        <f>(I175*21)/100</f>
        <v>0</v>
      </c>
      <c r="P175" t="s">
        <v>23</v>
      </c>
    </row>
    <row r="176" spans="1:5" ht="12.75" customHeight="1">
      <c r="A176" s="26" t="s">
        <v>47</v>
      </c>
      <c r="E176" s="27" t="s">
        <v>247</v>
      </c>
    </row>
    <row r="177" spans="1:5" ht="102" customHeight="1">
      <c r="A177" s="28" t="s">
        <v>49</v>
      </c>
      <c r="E177" s="29" t="s">
        <v>228</v>
      </c>
    </row>
    <row r="178" spans="1:5" ht="63.75" customHeight="1">
      <c r="A178" t="s">
        <v>51</v>
      </c>
      <c r="E178" s="27" t="s">
        <v>229</v>
      </c>
    </row>
    <row r="179" spans="1:16" ht="12.75" customHeight="1">
      <c r="A179" s="17" t="s">
        <v>43</v>
      </c>
      <c r="B179" s="21" t="s">
        <v>248</v>
      </c>
      <c r="C179" s="21" t="s">
        <v>249</v>
      </c>
      <c r="D179" s="17" t="s">
        <v>58</v>
      </c>
      <c r="E179" s="22" t="s">
        <v>250</v>
      </c>
      <c r="F179" s="23" t="s">
        <v>207</v>
      </c>
      <c r="G179" s="24">
        <v>95</v>
      </c>
      <c r="H179" s="25"/>
      <c r="I179" s="25"/>
      <c r="O179">
        <f>(I179*21)/100</f>
        <v>0</v>
      </c>
      <c r="P179" t="s">
        <v>23</v>
      </c>
    </row>
    <row r="180" spans="1:5" ht="12.75" customHeight="1">
      <c r="A180" s="26" t="s">
        <v>47</v>
      </c>
      <c r="E180" s="27" t="s">
        <v>58</v>
      </c>
    </row>
    <row r="181" spans="1:5" ht="12.75" customHeight="1">
      <c r="A181" s="28" t="s">
        <v>49</v>
      </c>
      <c r="E181" s="29" t="s">
        <v>251</v>
      </c>
    </row>
    <row r="182" spans="1:5" ht="51" customHeight="1">
      <c r="A182" t="s">
        <v>51</v>
      </c>
      <c r="E182" s="27" t="s">
        <v>252</v>
      </c>
    </row>
    <row r="183" spans="1:9" ht="12.75" customHeight="1">
      <c r="A183" s="5" t="s">
        <v>41</v>
      </c>
      <c r="B183" s="5"/>
      <c r="C183" s="30" t="s">
        <v>73</v>
      </c>
      <c r="D183" s="5"/>
      <c r="E183" s="19" t="s">
        <v>253</v>
      </c>
      <c r="F183" s="5"/>
      <c r="G183" s="5"/>
      <c r="H183" s="5"/>
      <c r="I183" s="31">
        <v>535861.76</v>
      </c>
    </row>
    <row r="184" spans="1:16" ht="12.75" customHeight="1">
      <c r="A184" s="17" t="s">
        <v>43</v>
      </c>
      <c r="B184" s="21" t="s">
        <v>254</v>
      </c>
      <c r="C184" s="21" t="s">
        <v>255</v>
      </c>
      <c r="D184" s="17" t="s">
        <v>58</v>
      </c>
      <c r="E184" s="22" t="s">
        <v>256</v>
      </c>
      <c r="F184" s="23" t="s">
        <v>207</v>
      </c>
      <c r="G184" s="24">
        <v>712.32</v>
      </c>
      <c r="H184" s="25"/>
      <c r="I184" s="25"/>
      <c r="O184">
        <f>(I184*21)/100</f>
        <v>0</v>
      </c>
      <c r="P184" t="s">
        <v>23</v>
      </c>
    </row>
    <row r="185" spans="1:5" ht="12.75" customHeight="1">
      <c r="A185" s="26" t="s">
        <v>47</v>
      </c>
      <c r="E185" s="27" t="s">
        <v>257</v>
      </c>
    </row>
    <row r="186" spans="1:5" ht="63.75" customHeight="1">
      <c r="A186" s="28" t="s">
        <v>49</v>
      </c>
      <c r="E186" s="29" t="s">
        <v>258</v>
      </c>
    </row>
    <row r="187" spans="1:5" ht="153" customHeight="1">
      <c r="A187" t="s">
        <v>51</v>
      </c>
      <c r="E187" s="27" t="s">
        <v>259</v>
      </c>
    </row>
    <row r="188" spans="1:16" ht="12.75" customHeight="1">
      <c r="A188" s="17" t="s">
        <v>43</v>
      </c>
      <c r="B188" s="21" t="s">
        <v>260</v>
      </c>
      <c r="C188" s="21" t="s">
        <v>261</v>
      </c>
      <c r="D188" s="17" t="s">
        <v>58</v>
      </c>
      <c r="E188" s="22" t="s">
        <v>262</v>
      </c>
      <c r="F188" s="23" t="s">
        <v>207</v>
      </c>
      <c r="G188" s="24">
        <v>166.911</v>
      </c>
      <c r="H188" s="25"/>
      <c r="I188" s="25"/>
      <c r="O188">
        <f>(I188*21)/100</f>
        <v>0</v>
      </c>
      <c r="P188" t="s">
        <v>23</v>
      </c>
    </row>
    <row r="189" spans="1:5" ht="12.75" customHeight="1">
      <c r="A189" s="26" t="s">
        <v>47</v>
      </c>
      <c r="E189" s="27" t="s">
        <v>263</v>
      </c>
    </row>
    <row r="190" spans="1:5" ht="25.5" customHeight="1">
      <c r="A190" s="28" t="s">
        <v>49</v>
      </c>
      <c r="E190" s="29" t="s">
        <v>264</v>
      </c>
    </row>
    <row r="191" spans="1:5" ht="38.25" customHeight="1">
      <c r="A191" t="s">
        <v>51</v>
      </c>
      <c r="E191" s="27" t="s">
        <v>265</v>
      </c>
    </row>
    <row r="192" spans="1:16" ht="12.75" customHeight="1">
      <c r="A192" s="17" t="s">
        <v>43</v>
      </c>
      <c r="B192" s="21" t="s">
        <v>266</v>
      </c>
      <c r="C192" s="21" t="s">
        <v>267</v>
      </c>
      <c r="D192" s="17" t="s">
        <v>58</v>
      </c>
      <c r="E192" s="22" t="s">
        <v>268</v>
      </c>
      <c r="F192" s="23" t="s">
        <v>207</v>
      </c>
      <c r="G192" s="24">
        <v>20</v>
      </c>
      <c r="H192" s="25"/>
      <c r="I192" s="25"/>
      <c r="O192">
        <f>(I192*21)/100</f>
        <v>0</v>
      </c>
      <c r="P192" t="s">
        <v>23</v>
      </c>
    </row>
    <row r="193" spans="1:5" ht="12.75" customHeight="1">
      <c r="A193" s="26" t="s">
        <v>47</v>
      </c>
      <c r="E193" s="27" t="s">
        <v>58</v>
      </c>
    </row>
    <row r="194" spans="1:5" ht="12.75" customHeight="1">
      <c r="A194" s="28" t="s">
        <v>49</v>
      </c>
      <c r="E194" s="29" t="s">
        <v>269</v>
      </c>
    </row>
    <row r="195" spans="1:5" ht="12.75" customHeight="1">
      <c r="A195" t="s">
        <v>51</v>
      </c>
      <c r="E195" s="27" t="s">
        <v>270</v>
      </c>
    </row>
    <row r="196" spans="1:9" ht="12.75" customHeight="1">
      <c r="A196" s="5" t="s">
        <v>41</v>
      </c>
      <c r="B196" s="5"/>
      <c r="C196" s="30" t="s">
        <v>79</v>
      </c>
      <c r="D196" s="5"/>
      <c r="E196" s="19" t="s">
        <v>271</v>
      </c>
      <c r="F196" s="5"/>
      <c r="G196" s="5"/>
      <c r="H196" s="5"/>
      <c r="I196" s="31">
        <v>31032.32</v>
      </c>
    </row>
    <row r="197" spans="1:16" ht="12.75" customHeight="1">
      <c r="A197" s="17" t="s">
        <v>43</v>
      </c>
      <c r="B197" s="21" t="s">
        <v>272</v>
      </c>
      <c r="C197" s="21" t="s">
        <v>273</v>
      </c>
      <c r="D197" s="17" t="s">
        <v>58</v>
      </c>
      <c r="E197" s="22" t="s">
        <v>274</v>
      </c>
      <c r="F197" s="23" t="s">
        <v>76</v>
      </c>
      <c r="G197" s="24">
        <v>140.8</v>
      </c>
      <c r="H197" s="25"/>
      <c r="I197" s="25"/>
      <c r="O197">
        <f>(I197*21)/100</f>
        <v>0</v>
      </c>
      <c r="P197" t="s">
        <v>23</v>
      </c>
    </row>
    <row r="198" spans="1:5" ht="12.75" customHeight="1">
      <c r="A198" s="26" t="s">
        <v>47</v>
      </c>
      <c r="E198" s="27" t="s">
        <v>275</v>
      </c>
    </row>
    <row r="199" spans="1:5" ht="12.75" customHeight="1">
      <c r="A199" s="28" t="s">
        <v>49</v>
      </c>
      <c r="E199" s="29" t="s">
        <v>276</v>
      </c>
    </row>
    <row r="200" spans="1:5" ht="140.25" customHeight="1">
      <c r="A200" t="s">
        <v>51</v>
      </c>
      <c r="E200" s="27" t="s">
        <v>277</v>
      </c>
    </row>
    <row r="201" spans="1:9" ht="12.75" customHeight="1">
      <c r="A201" s="5" t="s">
        <v>41</v>
      </c>
      <c r="B201" s="5"/>
      <c r="C201" s="30" t="s">
        <v>38</v>
      </c>
      <c r="D201" s="5"/>
      <c r="E201" s="19" t="s">
        <v>278</v>
      </c>
      <c r="F201" s="5"/>
      <c r="G201" s="5"/>
      <c r="H201" s="5"/>
      <c r="I201" s="31">
        <v>4103124.330000001</v>
      </c>
    </row>
    <row r="202" spans="1:16" ht="12.75" customHeight="1">
      <c r="A202" s="17" t="s">
        <v>43</v>
      </c>
      <c r="B202" s="21" t="s">
        <v>279</v>
      </c>
      <c r="C202" s="21" t="s">
        <v>280</v>
      </c>
      <c r="D202" s="17" t="s">
        <v>27</v>
      </c>
      <c r="E202" s="22" t="s">
        <v>281</v>
      </c>
      <c r="F202" s="23" t="s">
        <v>76</v>
      </c>
      <c r="G202" s="24">
        <v>135.7</v>
      </c>
      <c r="H202" s="25"/>
      <c r="I202" s="25"/>
      <c r="O202">
        <f>(I202*21)/100</f>
        <v>0</v>
      </c>
      <c r="P202" t="s">
        <v>23</v>
      </c>
    </row>
    <row r="203" spans="1:5" ht="12.75" customHeight="1">
      <c r="A203" s="26" t="s">
        <v>47</v>
      </c>
      <c r="E203" s="27" t="s">
        <v>282</v>
      </c>
    </row>
    <row r="204" spans="1:5" ht="12.75" customHeight="1">
      <c r="A204" s="28" t="s">
        <v>49</v>
      </c>
      <c r="E204" s="29" t="s">
        <v>283</v>
      </c>
    </row>
    <row r="205" spans="1:5" ht="51" customHeight="1">
      <c r="A205" t="s">
        <v>51</v>
      </c>
      <c r="E205" s="27" t="s">
        <v>284</v>
      </c>
    </row>
    <row r="206" spans="1:16" ht="12.75" customHeight="1">
      <c r="A206" s="17" t="s">
        <v>43</v>
      </c>
      <c r="B206" s="21" t="s">
        <v>285</v>
      </c>
      <c r="C206" s="21" t="s">
        <v>286</v>
      </c>
      <c r="D206" s="17" t="s">
        <v>58</v>
      </c>
      <c r="E206" s="22" t="s">
        <v>287</v>
      </c>
      <c r="F206" s="23" t="s">
        <v>76</v>
      </c>
      <c r="G206" s="24">
        <v>135.7</v>
      </c>
      <c r="H206" s="25"/>
      <c r="I206" s="25"/>
      <c r="O206">
        <f>(I206*21)/100</f>
        <v>0</v>
      </c>
      <c r="P206" t="s">
        <v>23</v>
      </c>
    </row>
    <row r="207" spans="1:5" ht="12.75" customHeight="1">
      <c r="A207" s="26" t="s">
        <v>47</v>
      </c>
      <c r="E207" s="27" t="s">
        <v>288</v>
      </c>
    </row>
    <row r="208" spans="1:5" ht="12.75" customHeight="1">
      <c r="A208" s="28" t="s">
        <v>49</v>
      </c>
      <c r="E208" s="29" t="s">
        <v>283</v>
      </c>
    </row>
    <row r="209" spans="1:5" ht="38.25" customHeight="1">
      <c r="A209" t="s">
        <v>51</v>
      </c>
      <c r="E209" s="27" t="s">
        <v>289</v>
      </c>
    </row>
    <row r="210" spans="1:16" ht="12.75" customHeight="1">
      <c r="A210" s="17" t="s">
        <v>43</v>
      </c>
      <c r="B210" s="21" t="s">
        <v>290</v>
      </c>
      <c r="C210" s="21" t="s">
        <v>291</v>
      </c>
      <c r="D210" s="17" t="s">
        <v>58</v>
      </c>
      <c r="E210" s="22" t="s">
        <v>292</v>
      </c>
      <c r="F210" s="23" t="s">
        <v>76</v>
      </c>
      <c r="G210" s="24">
        <v>141.7</v>
      </c>
      <c r="H210" s="25"/>
      <c r="I210" s="25"/>
      <c r="O210">
        <f>(I210*21)/100</f>
        <v>0</v>
      </c>
      <c r="P210" t="s">
        <v>23</v>
      </c>
    </row>
    <row r="211" spans="1:5" ht="12.75" customHeight="1">
      <c r="A211" s="26" t="s">
        <v>47</v>
      </c>
      <c r="E211" s="27" t="s">
        <v>293</v>
      </c>
    </row>
    <row r="212" spans="1:5" ht="12.75" customHeight="1">
      <c r="A212" s="28" t="s">
        <v>49</v>
      </c>
      <c r="E212" s="29" t="s">
        <v>294</v>
      </c>
    </row>
    <row r="213" spans="1:5" ht="38.25" customHeight="1">
      <c r="A213" t="s">
        <v>51</v>
      </c>
      <c r="E213" s="27" t="s">
        <v>295</v>
      </c>
    </row>
    <row r="214" spans="1:16" ht="12.75" customHeight="1">
      <c r="A214" s="17" t="s">
        <v>43</v>
      </c>
      <c r="B214" s="21" t="s">
        <v>296</v>
      </c>
      <c r="C214" s="21" t="s">
        <v>297</v>
      </c>
      <c r="D214" s="17" t="s">
        <v>58</v>
      </c>
      <c r="E214" s="22" t="s">
        <v>298</v>
      </c>
      <c r="F214" s="23" t="s">
        <v>76</v>
      </c>
      <c r="G214" s="24">
        <v>108.56</v>
      </c>
      <c r="H214" s="25"/>
      <c r="I214" s="25"/>
      <c r="O214">
        <f>(I214*21)/100</f>
        <v>0</v>
      </c>
      <c r="P214" t="s">
        <v>23</v>
      </c>
    </row>
    <row r="215" spans="1:5" ht="12.75" customHeight="1">
      <c r="A215" s="26" t="s">
        <v>47</v>
      </c>
      <c r="E215" s="27" t="s">
        <v>299</v>
      </c>
    </row>
    <row r="216" spans="1:5" ht="25.5" customHeight="1">
      <c r="A216" s="28" t="s">
        <v>49</v>
      </c>
      <c r="E216" s="29" t="s">
        <v>300</v>
      </c>
    </row>
    <row r="217" spans="1:5" ht="12.75" customHeight="1">
      <c r="A217" t="s">
        <v>51</v>
      </c>
      <c r="E217" s="27" t="s">
        <v>301</v>
      </c>
    </row>
    <row r="218" spans="1:16" ht="12.75" customHeight="1">
      <c r="A218" s="17" t="s">
        <v>43</v>
      </c>
      <c r="B218" s="21" t="s">
        <v>302</v>
      </c>
      <c r="C218" s="21" t="s">
        <v>303</v>
      </c>
      <c r="D218" s="17" t="s">
        <v>58</v>
      </c>
      <c r="E218" s="22" t="s">
        <v>304</v>
      </c>
      <c r="F218" s="23" t="s">
        <v>76</v>
      </c>
      <c r="G218" s="24">
        <v>36</v>
      </c>
      <c r="H218" s="25"/>
      <c r="I218" s="25"/>
      <c r="O218">
        <f>(I218*21)/100</f>
        <v>0</v>
      </c>
      <c r="P218" t="s">
        <v>23</v>
      </c>
    </row>
    <row r="219" spans="1:5" ht="12.75" customHeight="1">
      <c r="A219" s="26" t="s">
        <v>47</v>
      </c>
      <c r="E219" s="27" t="s">
        <v>58</v>
      </c>
    </row>
    <row r="220" spans="1:5" ht="12.75" customHeight="1">
      <c r="A220" s="28" t="s">
        <v>49</v>
      </c>
      <c r="E220" s="29" t="s">
        <v>305</v>
      </c>
    </row>
    <row r="221" spans="1:5" ht="12.75" customHeight="1">
      <c r="A221" t="s">
        <v>51</v>
      </c>
      <c r="E221" s="27" t="s">
        <v>306</v>
      </c>
    </row>
    <row r="222" spans="1:16" ht="12.75" customHeight="1">
      <c r="A222" s="17" t="s">
        <v>43</v>
      </c>
      <c r="B222" s="21" t="s">
        <v>307</v>
      </c>
      <c r="C222" s="21" t="s">
        <v>308</v>
      </c>
      <c r="D222" s="17" t="s">
        <v>58</v>
      </c>
      <c r="E222" s="22" t="s">
        <v>309</v>
      </c>
      <c r="F222" s="23" t="s">
        <v>76</v>
      </c>
      <c r="G222" s="24">
        <v>407.1</v>
      </c>
      <c r="H222" s="25"/>
      <c r="I222" s="25"/>
      <c r="O222">
        <f>(I222*21)/100</f>
        <v>0</v>
      </c>
      <c r="P222" t="s">
        <v>23</v>
      </c>
    </row>
    <row r="223" spans="1:5" ht="12.75" customHeight="1">
      <c r="A223" s="26" t="s">
        <v>47</v>
      </c>
      <c r="E223" s="27" t="s">
        <v>58</v>
      </c>
    </row>
    <row r="224" spans="1:5" ht="12.75" customHeight="1">
      <c r="A224" s="28" t="s">
        <v>49</v>
      </c>
      <c r="E224" s="29" t="s">
        <v>310</v>
      </c>
    </row>
    <row r="225" spans="1:5" ht="25.5" customHeight="1">
      <c r="A225" t="s">
        <v>51</v>
      </c>
      <c r="E225" s="27" t="s">
        <v>311</v>
      </c>
    </row>
    <row r="226" spans="1:16" ht="12.75" customHeight="1">
      <c r="A226" s="17" t="s">
        <v>43</v>
      </c>
      <c r="B226" s="21" t="s">
        <v>312</v>
      </c>
      <c r="C226" s="21" t="s">
        <v>313</v>
      </c>
      <c r="D226" s="17" t="s">
        <v>58</v>
      </c>
      <c r="E226" s="22" t="s">
        <v>314</v>
      </c>
      <c r="F226" s="23" t="s">
        <v>76</v>
      </c>
      <c r="G226" s="24">
        <v>17.6</v>
      </c>
      <c r="H226" s="25"/>
      <c r="I226" s="25"/>
      <c r="O226">
        <f>(I226*21)/100</f>
        <v>0</v>
      </c>
      <c r="P226" t="s">
        <v>23</v>
      </c>
    </row>
    <row r="227" spans="1:5" ht="12.75" customHeight="1">
      <c r="A227" s="26" t="s">
        <v>47</v>
      </c>
      <c r="E227" s="27" t="s">
        <v>58</v>
      </c>
    </row>
    <row r="228" spans="1:5" ht="12.75" customHeight="1">
      <c r="A228" s="28" t="s">
        <v>49</v>
      </c>
      <c r="E228" s="29" t="s">
        <v>315</v>
      </c>
    </row>
    <row r="229" spans="1:5" ht="204" customHeight="1">
      <c r="A229" t="s">
        <v>51</v>
      </c>
      <c r="E229" s="27" t="s">
        <v>316</v>
      </c>
    </row>
    <row r="230" spans="1:16" ht="12.75" customHeight="1">
      <c r="A230" s="17" t="s">
        <v>43</v>
      </c>
      <c r="B230" s="21" t="s">
        <v>317</v>
      </c>
      <c r="C230" s="21" t="s">
        <v>318</v>
      </c>
      <c r="D230" s="17" t="s">
        <v>27</v>
      </c>
      <c r="E230" s="22" t="s">
        <v>319</v>
      </c>
      <c r="F230" s="23" t="s">
        <v>320</v>
      </c>
      <c r="G230" s="24">
        <v>837.23</v>
      </c>
      <c r="H230" s="25"/>
      <c r="I230" s="25"/>
      <c r="O230">
        <f>(I230*21)/100</f>
        <v>0</v>
      </c>
      <c r="P230" t="s">
        <v>23</v>
      </c>
    </row>
    <row r="231" spans="1:5" ht="114.75" customHeight="1">
      <c r="A231" s="26" t="s">
        <v>47</v>
      </c>
      <c r="E231" s="27" t="s">
        <v>321</v>
      </c>
    </row>
    <row r="232" spans="1:5" ht="12.75" customHeight="1">
      <c r="A232" s="28" t="s">
        <v>49</v>
      </c>
      <c r="E232" s="29" t="s">
        <v>322</v>
      </c>
    </row>
    <row r="233" spans="1:5" ht="331.5" customHeight="1">
      <c r="A233" t="s">
        <v>51</v>
      </c>
      <c r="E233" s="27" t="s">
        <v>323</v>
      </c>
    </row>
    <row r="234" spans="1:16" ht="12.75" customHeight="1">
      <c r="A234" s="17" t="s">
        <v>43</v>
      </c>
      <c r="B234" s="21" t="s">
        <v>324</v>
      </c>
      <c r="C234" s="21" t="s">
        <v>318</v>
      </c>
      <c r="D234" s="17" t="s">
        <v>23</v>
      </c>
      <c r="E234" s="22" t="s">
        <v>319</v>
      </c>
      <c r="F234" s="23" t="s">
        <v>320</v>
      </c>
      <c r="G234" s="24">
        <v>51.81</v>
      </c>
      <c r="H234" s="25"/>
      <c r="I234" s="25"/>
      <c r="O234">
        <f>(I234*21)/100</f>
        <v>0</v>
      </c>
      <c r="P234" t="s">
        <v>23</v>
      </c>
    </row>
    <row r="235" spans="1:5" ht="12.75" customHeight="1">
      <c r="A235" s="26" t="s">
        <v>47</v>
      </c>
      <c r="E235" s="27" t="s">
        <v>325</v>
      </c>
    </row>
    <row r="236" spans="1:5" ht="12.75" customHeight="1">
      <c r="A236" s="28" t="s">
        <v>49</v>
      </c>
      <c r="E236" s="29" t="s">
        <v>326</v>
      </c>
    </row>
    <row r="237" spans="1:5" ht="12.75" customHeight="1">
      <c r="A237" t="s">
        <v>51</v>
      </c>
      <c r="E237" s="27" t="s">
        <v>327</v>
      </c>
    </row>
    <row r="238" spans="1:16" ht="12.75" customHeight="1">
      <c r="A238" s="17" t="s">
        <v>43</v>
      </c>
      <c r="B238" s="21" t="s">
        <v>328</v>
      </c>
      <c r="C238" s="21" t="s">
        <v>318</v>
      </c>
      <c r="D238" s="17" t="s">
        <v>22</v>
      </c>
      <c r="E238" s="22" t="s">
        <v>319</v>
      </c>
      <c r="F238" s="23" t="s">
        <v>320</v>
      </c>
      <c r="G238" s="24">
        <v>52.8</v>
      </c>
      <c r="H238" s="25"/>
      <c r="I238" s="25"/>
      <c r="O238">
        <f>(I238*21)/100</f>
        <v>0</v>
      </c>
      <c r="P238" t="s">
        <v>23</v>
      </c>
    </row>
    <row r="239" spans="1:5" ht="12.75" customHeight="1">
      <c r="A239" s="26" t="s">
        <v>47</v>
      </c>
      <c r="E239" s="27" t="s">
        <v>329</v>
      </c>
    </row>
    <row r="240" spans="1:5" ht="12.75" customHeight="1">
      <c r="A240" s="28" t="s">
        <v>49</v>
      </c>
      <c r="E240" s="29" t="s">
        <v>330</v>
      </c>
    </row>
    <row r="241" spans="1:5" ht="12.75" customHeight="1">
      <c r="A241" t="s">
        <v>51</v>
      </c>
      <c r="E241" s="27" t="s">
        <v>327</v>
      </c>
    </row>
    <row r="242" spans="1:16" ht="12.75" customHeight="1">
      <c r="A242" s="17" t="s">
        <v>43</v>
      </c>
      <c r="B242" s="21" t="s">
        <v>331</v>
      </c>
      <c r="C242" s="21" t="s">
        <v>318</v>
      </c>
      <c r="D242" s="17" t="s">
        <v>31</v>
      </c>
      <c r="E242" s="22" t="s">
        <v>319</v>
      </c>
      <c r="F242" s="23" t="s">
        <v>320</v>
      </c>
      <c r="G242" s="24">
        <v>13.2</v>
      </c>
      <c r="H242" s="25"/>
      <c r="I242" s="25"/>
      <c r="O242">
        <f>(I242*21)/100</f>
        <v>0</v>
      </c>
      <c r="P242" t="s">
        <v>23</v>
      </c>
    </row>
    <row r="243" spans="1:5" ht="12.75" customHeight="1">
      <c r="A243" s="26" t="s">
        <v>47</v>
      </c>
      <c r="E243" s="27" t="s">
        <v>332</v>
      </c>
    </row>
    <row r="244" spans="1:5" ht="12.75" customHeight="1">
      <c r="A244" s="28" t="s">
        <v>49</v>
      </c>
      <c r="E244" s="29" t="s">
        <v>333</v>
      </c>
    </row>
    <row r="245" spans="1:5" ht="331.5" customHeight="1">
      <c r="A245" t="s">
        <v>51</v>
      </c>
      <c r="E245" s="27" t="s">
        <v>323</v>
      </c>
    </row>
    <row r="246" spans="1:16" ht="12.75" customHeight="1">
      <c r="A246" s="17" t="s">
        <v>43</v>
      </c>
      <c r="B246" s="21" t="s">
        <v>334</v>
      </c>
      <c r="C246" s="21" t="s">
        <v>335</v>
      </c>
      <c r="D246" s="17" t="s">
        <v>58</v>
      </c>
      <c r="E246" s="22" t="s">
        <v>336</v>
      </c>
      <c r="F246" s="23" t="s">
        <v>175</v>
      </c>
      <c r="G246" s="24">
        <v>6</v>
      </c>
      <c r="H246" s="25"/>
      <c r="I246" s="25"/>
      <c r="O246">
        <f>(I246*21)/100</f>
        <v>0</v>
      </c>
      <c r="P246" t="s">
        <v>23</v>
      </c>
    </row>
    <row r="247" spans="1:5" ht="12.75" customHeight="1">
      <c r="A247" s="26" t="s">
        <v>47</v>
      </c>
      <c r="E247" s="27" t="s">
        <v>58</v>
      </c>
    </row>
    <row r="248" spans="1:5" ht="12.75" customHeight="1">
      <c r="A248" s="28" t="s">
        <v>49</v>
      </c>
      <c r="E248" s="29" t="s">
        <v>337</v>
      </c>
    </row>
    <row r="249" spans="1:5" ht="178.5" customHeight="1">
      <c r="A249" t="s">
        <v>51</v>
      </c>
      <c r="E249" s="27" t="s">
        <v>338</v>
      </c>
    </row>
    <row r="250" spans="1:16" ht="12.75" customHeight="1">
      <c r="A250" s="17" t="s">
        <v>43</v>
      </c>
      <c r="B250" s="21" t="s">
        <v>339</v>
      </c>
      <c r="C250" s="21" t="s">
        <v>340</v>
      </c>
      <c r="D250" s="17" t="s">
        <v>58</v>
      </c>
      <c r="E250" s="22" t="s">
        <v>341</v>
      </c>
      <c r="F250" s="23" t="s">
        <v>175</v>
      </c>
      <c r="G250" s="24">
        <v>22</v>
      </c>
      <c r="H250" s="25"/>
      <c r="I250" s="25"/>
      <c r="O250">
        <f>(I250*21)/100</f>
        <v>0</v>
      </c>
      <c r="P250" t="s">
        <v>23</v>
      </c>
    </row>
    <row r="251" spans="1:5" ht="12.75" customHeight="1">
      <c r="A251" s="26" t="s">
        <v>47</v>
      </c>
      <c r="E251" s="27" t="s">
        <v>58</v>
      </c>
    </row>
    <row r="252" spans="1:5" ht="12.75" customHeight="1">
      <c r="A252" s="28" t="s">
        <v>49</v>
      </c>
      <c r="E252" s="29" t="s">
        <v>58</v>
      </c>
    </row>
    <row r="253" spans="1:5" ht="12.75" customHeight="1">
      <c r="A253" t="s">
        <v>51</v>
      </c>
      <c r="E253" s="27" t="s">
        <v>342</v>
      </c>
    </row>
    <row r="254" spans="1:16" ht="12.75" customHeight="1">
      <c r="A254" s="17" t="s">
        <v>43</v>
      </c>
      <c r="B254" s="21" t="s">
        <v>343</v>
      </c>
      <c r="C254" s="21" t="s">
        <v>344</v>
      </c>
      <c r="D254" s="17" t="s">
        <v>58</v>
      </c>
      <c r="E254" s="22" t="s">
        <v>345</v>
      </c>
      <c r="F254" s="23" t="s">
        <v>207</v>
      </c>
      <c r="G254" s="24">
        <v>268.4</v>
      </c>
      <c r="H254" s="25"/>
      <c r="I254" s="25"/>
      <c r="O254">
        <f>(I254*21)/100</f>
        <v>0</v>
      </c>
      <c r="P254" t="s">
        <v>23</v>
      </c>
    </row>
    <row r="255" spans="1:5" ht="12.75" customHeight="1">
      <c r="A255" s="26" t="s">
        <v>47</v>
      </c>
      <c r="E255" s="27" t="s">
        <v>346</v>
      </c>
    </row>
    <row r="256" spans="1:5" ht="51" customHeight="1">
      <c r="A256" s="28" t="s">
        <v>49</v>
      </c>
      <c r="E256" s="29" t="s">
        <v>347</v>
      </c>
    </row>
    <row r="257" spans="1:5" ht="12.75" customHeight="1">
      <c r="A257" t="s">
        <v>51</v>
      </c>
      <c r="E257" s="27" t="s">
        <v>348</v>
      </c>
    </row>
    <row r="258" spans="1:16" ht="12.75" customHeight="1">
      <c r="A258" s="17" t="s">
        <v>43</v>
      </c>
      <c r="B258" s="21" t="s">
        <v>349</v>
      </c>
      <c r="C258" s="21" t="s">
        <v>350</v>
      </c>
      <c r="D258" s="17" t="s">
        <v>58</v>
      </c>
      <c r="E258" s="22" t="s">
        <v>351</v>
      </c>
      <c r="F258" s="23" t="s">
        <v>207</v>
      </c>
      <c r="G258" s="24">
        <v>1942</v>
      </c>
      <c r="H258" s="25"/>
      <c r="I258" s="25"/>
      <c r="O258">
        <f>(I258*21)/100</f>
        <v>0</v>
      </c>
      <c r="P258" t="s">
        <v>23</v>
      </c>
    </row>
    <row r="259" spans="1:5" ht="12.75" customHeight="1">
      <c r="A259" s="26" t="s">
        <v>47</v>
      </c>
      <c r="E259" s="27" t="s">
        <v>58</v>
      </c>
    </row>
    <row r="260" spans="1:5" ht="102" customHeight="1">
      <c r="A260" s="28" t="s">
        <v>49</v>
      </c>
      <c r="E260" s="29" t="s">
        <v>228</v>
      </c>
    </row>
    <row r="261" spans="1:5" ht="12.75" customHeight="1">
      <c r="A261" t="s">
        <v>51</v>
      </c>
      <c r="E261" s="27" t="s">
        <v>348</v>
      </c>
    </row>
    <row r="262" spans="1:16" ht="12.75" customHeight="1">
      <c r="A262" s="17" t="s">
        <v>43</v>
      </c>
      <c r="B262" s="21" t="s">
        <v>352</v>
      </c>
      <c r="C262" s="21" t="s">
        <v>353</v>
      </c>
      <c r="D262" s="17" t="s">
        <v>58</v>
      </c>
      <c r="E262" s="22" t="s">
        <v>354</v>
      </c>
      <c r="F262" s="23" t="s">
        <v>65</v>
      </c>
      <c r="G262" s="24">
        <v>66.764</v>
      </c>
      <c r="H262" s="25"/>
      <c r="I262" s="25"/>
      <c r="O262">
        <f>(I262*21)/100</f>
        <v>0</v>
      </c>
      <c r="P262" t="s">
        <v>23</v>
      </c>
    </row>
    <row r="263" spans="1:5" ht="12.75" customHeight="1">
      <c r="A263" s="26" t="s">
        <v>47</v>
      </c>
      <c r="E263" s="27" t="s">
        <v>355</v>
      </c>
    </row>
    <row r="264" spans="1:5" ht="12.75" customHeight="1">
      <c r="A264" s="28" t="s">
        <v>49</v>
      </c>
      <c r="E264" s="29" t="s">
        <v>58</v>
      </c>
    </row>
    <row r="265" spans="1:5" ht="63.75" customHeight="1">
      <c r="A265" t="s">
        <v>51</v>
      </c>
      <c r="E265" s="27" t="s">
        <v>356</v>
      </c>
    </row>
    <row r="266" spans="1:16" ht="12.75" customHeight="1">
      <c r="A266" s="17" t="s">
        <v>43</v>
      </c>
      <c r="B266" s="21" t="s">
        <v>357</v>
      </c>
      <c r="C266" s="21" t="s">
        <v>353</v>
      </c>
      <c r="D266" s="17" t="s">
        <v>23</v>
      </c>
      <c r="E266" s="22" t="s">
        <v>354</v>
      </c>
      <c r="F266" s="23" t="s">
        <v>65</v>
      </c>
      <c r="G266" s="24">
        <v>1.584</v>
      </c>
      <c r="H266" s="25"/>
      <c r="I266" s="25"/>
      <c r="O266">
        <f>(I266*21)/100</f>
        <v>0</v>
      </c>
      <c r="P266" t="s">
        <v>23</v>
      </c>
    </row>
    <row r="267" spans="1:5" ht="12.75" customHeight="1">
      <c r="A267" s="26" t="s">
        <v>47</v>
      </c>
      <c r="E267" s="27" t="s">
        <v>358</v>
      </c>
    </row>
    <row r="268" spans="1:5" ht="12.75" customHeight="1">
      <c r="A268" s="28" t="s">
        <v>49</v>
      </c>
      <c r="E268" s="29" t="s">
        <v>359</v>
      </c>
    </row>
    <row r="269" spans="1:5" ht="63.75" customHeight="1">
      <c r="A269" t="s">
        <v>51</v>
      </c>
      <c r="E269" s="27" t="s">
        <v>356</v>
      </c>
    </row>
    <row r="270" spans="1:16" ht="12.75" customHeight="1">
      <c r="A270" s="17" t="s">
        <v>43</v>
      </c>
      <c r="B270" s="21" t="s">
        <v>360</v>
      </c>
      <c r="C270" s="21" t="s">
        <v>361</v>
      </c>
      <c r="D270" s="17" t="s">
        <v>58</v>
      </c>
      <c r="E270" s="22" t="s">
        <v>362</v>
      </c>
      <c r="F270" s="23" t="s">
        <v>65</v>
      </c>
      <c r="G270" s="24">
        <v>14.7</v>
      </c>
      <c r="H270" s="25"/>
      <c r="I270" s="25"/>
      <c r="O270">
        <f>(I270*21)/100</f>
        <v>0</v>
      </c>
      <c r="P270" t="s">
        <v>23</v>
      </c>
    </row>
    <row r="271" spans="1:5" ht="12.75" customHeight="1">
      <c r="A271" s="26" t="s">
        <v>47</v>
      </c>
      <c r="E271" s="27" t="s">
        <v>71</v>
      </c>
    </row>
    <row r="272" spans="1:5" ht="12.75" customHeight="1">
      <c r="A272" s="28" t="s">
        <v>49</v>
      </c>
      <c r="E272" s="29" t="s">
        <v>363</v>
      </c>
    </row>
    <row r="273" spans="1:5" ht="63.75" customHeight="1">
      <c r="A273" t="s">
        <v>51</v>
      </c>
      <c r="E273" s="27" t="s">
        <v>356</v>
      </c>
    </row>
    <row r="274" spans="1:16" ht="12.75" customHeight="1">
      <c r="A274" s="17" t="s">
        <v>43</v>
      </c>
      <c r="B274" s="21" t="s">
        <v>364</v>
      </c>
      <c r="C274" s="21" t="s">
        <v>365</v>
      </c>
      <c r="D274" s="17" t="s">
        <v>58</v>
      </c>
      <c r="E274" s="22" t="s">
        <v>366</v>
      </c>
      <c r="F274" s="23" t="s">
        <v>175</v>
      </c>
      <c r="G274" s="24">
        <v>20</v>
      </c>
      <c r="H274" s="25"/>
      <c r="I274" s="25"/>
      <c r="O274">
        <f>(I274*21)/100</f>
        <v>0</v>
      </c>
      <c r="P274" t="s">
        <v>23</v>
      </c>
    </row>
    <row r="275" spans="1:5" ht="12.75" customHeight="1">
      <c r="A275" s="26" t="s">
        <v>47</v>
      </c>
      <c r="E275" s="27" t="s">
        <v>367</v>
      </c>
    </row>
    <row r="276" spans="1:5" ht="12.75" customHeight="1">
      <c r="A276" s="28" t="s">
        <v>49</v>
      </c>
      <c r="E276" s="29" t="s">
        <v>58</v>
      </c>
    </row>
    <row r="277" spans="1:5" ht="25.5" customHeight="1">
      <c r="A277" t="s">
        <v>51</v>
      </c>
      <c r="E277" s="27" t="s">
        <v>368</v>
      </c>
    </row>
    <row r="278" spans="1:16" ht="12.75" customHeight="1">
      <c r="A278" s="17" t="s">
        <v>43</v>
      </c>
      <c r="B278" s="21" t="s">
        <v>369</v>
      </c>
      <c r="C278" s="21" t="s">
        <v>370</v>
      </c>
      <c r="D278" s="17" t="s">
        <v>58</v>
      </c>
      <c r="E278" s="22" t="s">
        <v>371</v>
      </c>
      <c r="F278" s="23" t="s">
        <v>175</v>
      </c>
      <c r="G278" s="24">
        <v>6</v>
      </c>
      <c r="H278" s="25"/>
      <c r="I278" s="25"/>
      <c r="O278">
        <f>(I278*21)/100</f>
        <v>0</v>
      </c>
      <c r="P278" t="s">
        <v>23</v>
      </c>
    </row>
    <row r="279" spans="1:5" ht="12.75" customHeight="1">
      <c r="A279" s="26" t="s">
        <v>47</v>
      </c>
      <c r="E279" s="27" t="s">
        <v>288</v>
      </c>
    </row>
    <row r="280" spans="1:5" ht="12.75" customHeight="1">
      <c r="A280" s="28" t="s">
        <v>49</v>
      </c>
      <c r="E280" s="29" t="s">
        <v>337</v>
      </c>
    </row>
    <row r="281" spans="1:5" ht="25.5" customHeight="1">
      <c r="A281" t="s">
        <v>51</v>
      </c>
      <c r="E281" s="27" t="s">
        <v>368</v>
      </c>
    </row>
    <row r="282" spans="1:16" ht="12.75" customHeight="1">
      <c r="A282" s="17" t="s">
        <v>43</v>
      </c>
      <c r="B282" s="21" t="s">
        <v>372</v>
      </c>
      <c r="C282" s="21" t="s">
        <v>373</v>
      </c>
      <c r="D282" s="17" t="s">
        <v>58</v>
      </c>
      <c r="E282" s="22" t="s">
        <v>374</v>
      </c>
      <c r="F282" s="23" t="s">
        <v>207</v>
      </c>
      <c r="G282" s="24">
        <v>445.096</v>
      </c>
      <c r="H282" s="25"/>
      <c r="I282" s="25"/>
      <c r="O282">
        <f>(I282*21)/100</f>
        <v>0</v>
      </c>
      <c r="P282" t="s">
        <v>23</v>
      </c>
    </row>
    <row r="283" spans="1:5" ht="12.75" customHeight="1">
      <c r="A283" s="26" t="s">
        <v>47</v>
      </c>
      <c r="E283" s="27" t="s">
        <v>71</v>
      </c>
    </row>
    <row r="284" spans="1:5" ht="12.75" customHeight="1">
      <c r="A284" s="28" t="s">
        <v>49</v>
      </c>
      <c r="E284" s="29" t="s">
        <v>375</v>
      </c>
    </row>
    <row r="285" spans="1:5" ht="25.5" customHeight="1">
      <c r="A285" t="s">
        <v>51</v>
      </c>
      <c r="E285" s="27" t="s">
        <v>376</v>
      </c>
    </row>
  </sheetData>
  <sheetProtection/>
  <autoFilter ref="H1:H285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" sqref="I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3"/>
      <c r="E3" s="10" t="s">
        <v>16</v>
      </c>
      <c r="F3" s="1"/>
      <c r="G3" s="8"/>
      <c r="H3" s="7" t="s">
        <v>377</v>
      </c>
      <c r="I3" s="32">
        <f>0+I8</f>
        <v>977370.9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377</v>
      </c>
      <c r="D4" s="39"/>
      <c r="E4" s="13" t="s">
        <v>378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6" t="s">
        <v>24</v>
      </c>
      <c r="B5" s="36" t="s">
        <v>26</v>
      </c>
      <c r="C5" s="36" t="s">
        <v>28</v>
      </c>
      <c r="D5" s="36" t="s">
        <v>29</v>
      </c>
      <c r="E5" s="36" t="s">
        <v>30</v>
      </c>
      <c r="F5" s="36" t="s">
        <v>32</v>
      </c>
      <c r="G5" s="36" t="s">
        <v>34</v>
      </c>
      <c r="H5" s="36" t="s">
        <v>36</v>
      </c>
      <c r="I5" s="36"/>
      <c r="O5" t="s">
        <v>21</v>
      </c>
      <c r="P5" t="s">
        <v>23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23</v>
      </c>
      <c r="D7" s="11" t="s">
        <v>22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9" ht="12.75" customHeight="1">
      <c r="A8" s="14" t="s">
        <v>407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v>977370.9</v>
      </c>
    </row>
    <row r="9" spans="1:16" ht="12.75" customHeight="1">
      <c r="A9" s="17" t="s">
        <v>43</v>
      </c>
      <c r="B9" s="21" t="s">
        <v>27</v>
      </c>
      <c r="C9" s="21" t="s">
        <v>379</v>
      </c>
      <c r="D9" s="17" t="s">
        <v>58</v>
      </c>
      <c r="E9" s="22" t="s">
        <v>380</v>
      </c>
      <c r="F9" s="23" t="s">
        <v>381</v>
      </c>
      <c r="G9" s="24">
        <v>1</v>
      </c>
      <c r="H9" s="25"/>
      <c r="I9" s="25"/>
      <c r="O9">
        <f>(I9*21)/100</f>
        <v>0</v>
      </c>
      <c r="P9" t="s">
        <v>23</v>
      </c>
    </row>
    <row r="10" spans="1:5" ht="12.75" customHeight="1">
      <c r="A10" s="26" t="s">
        <v>47</v>
      </c>
      <c r="E10" s="27" t="s">
        <v>58</v>
      </c>
    </row>
    <row r="11" spans="1:5" ht="12.75" customHeight="1">
      <c r="A11" s="28" t="s">
        <v>49</v>
      </c>
      <c r="E11" s="29" t="s">
        <v>58</v>
      </c>
    </row>
    <row r="12" spans="1:5" ht="12.75" customHeight="1">
      <c r="A12" t="s">
        <v>51</v>
      </c>
      <c r="E12" s="27" t="s">
        <v>382</v>
      </c>
    </row>
    <row r="13" spans="1:16" ht="12.75" customHeight="1">
      <c r="A13" s="17" t="s">
        <v>43</v>
      </c>
      <c r="B13" s="21" t="s">
        <v>23</v>
      </c>
      <c r="C13" s="21" t="s">
        <v>383</v>
      </c>
      <c r="D13" s="17" t="s">
        <v>58</v>
      </c>
      <c r="E13" s="22" t="s">
        <v>384</v>
      </c>
      <c r="F13" s="23" t="s">
        <v>381</v>
      </c>
      <c r="G13" s="24">
        <v>1</v>
      </c>
      <c r="H13" s="25"/>
      <c r="I13" s="25"/>
      <c r="O13">
        <f>(I13*21)/100</f>
        <v>0</v>
      </c>
      <c r="P13" t="s">
        <v>23</v>
      </c>
    </row>
    <row r="14" spans="1:5" ht="12.75" customHeight="1">
      <c r="A14" s="26" t="s">
        <v>47</v>
      </c>
      <c r="E14" s="27" t="s">
        <v>58</v>
      </c>
    </row>
    <row r="15" spans="1:5" ht="12.75" customHeight="1">
      <c r="A15" s="28" t="s">
        <v>49</v>
      </c>
      <c r="E15" s="29" t="s">
        <v>58</v>
      </c>
    </row>
    <row r="16" spans="1:5" ht="12.75" customHeight="1">
      <c r="A16" t="s">
        <v>51</v>
      </c>
      <c r="E16" s="27" t="s">
        <v>382</v>
      </c>
    </row>
    <row r="17" spans="1:16" ht="12.75" customHeight="1">
      <c r="A17" s="17" t="s">
        <v>43</v>
      </c>
      <c r="B17" s="21" t="s">
        <v>22</v>
      </c>
      <c r="C17" s="21" t="s">
        <v>385</v>
      </c>
      <c r="D17" s="17" t="s">
        <v>58</v>
      </c>
      <c r="E17" s="22" t="s">
        <v>386</v>
      </c>
      <c r="F17" s="23" t="s">
        <v>381</v>
      </c>
      <c r="G17" s="24">
        <v>1</v>
      </c>
      <c r="H17" s="25"/>
      <c r="I17" s="25"/>
      <c r="O17">
        <f>(I17*21)/100</f>
        <v>0</v>
      </c>
      <c r="P17" t="s">
        <v>23</v>
      </c>
    </row>
    <row r="18" spans="1:5" ht="51" customHeight="1">
      <c r="A18" s="26" t="s">
        <v>47</v>
      </c>
      <c r="E18" s="27" t="s">
        <v>387</v>
      </c>
    </row>
    <row r="19" spans="1:5" ht="12.75" customHeight="1">
      <c r="A19" s="28" t="s">
        <v>49</v>
      </c>
      <c r="E19" s="29" t="s">
        <v>58</v>
      </c>
    </row>
    <row r="20" spans="1:5" ht="12.75" customHeight="1">
      <c r="A20" t="s">
        <v>51</v>
      </c>
      <c r="E20" s="27" t="s">
        <v>388</v>
      </c>
    </row>
    <row r="21" spans="1:16" ht="12.75" customHeight="1">
      <c r="A21" s="17" t="s">
        <v>43</v>
      </c>
      <c r="B21" s="21" t="s">
        <v>31</v>
      </c>
      <c r="C21" s="21" t="s">
        <v>389</v>
      </c>
      <c r="D21" s="17" t="s">
        <v>58</v>
      </c>
      <c r="E21" s="22" t="s">
        <v>390</v>
      </c>
      <c r="F21" s="23" t="s">
        <v>391</v>
      </c>
      <c r="G21" s="24">
        <v>1</v>
      </c>
      <c r="H21" s="25"/>
      <c r="I21" s="25"/>
      <c r="O21">
        <f>(I21*21)/100</f>
        <v>0</v>
      </c>
      <c r="P21" t="s">
        <v>23</v>
      </c>
    </row>
    <row r="22" spans="1:5" ht="12.75" customHeight="1">
      <c r="A22" s="26" t="s">
        <v>47</v>
      </c>
      <c r="E22" s="27" t="s">
        <v>58</v>
      </c>
    </row>
    <row r="23" spans="1:5" ht="12.75" customHeight="1">
      <c r="A23" s="28" t="s">
        <v>49</v>
      </c>
      <c r="E23" s="29" t="s">
        <v>58</v>
      </c>
    </row>
    <row r="24" spans="1:5" ht="12.75" customHeight="1">
      <c r="A24" t="s">
        <v>51</v>
      </c>
      <c r="E24" s="27" t="s">
        <v>388</v>
      </c>
    </row>
    <row r="25" spans="1:16" ht="12.75" customHeight="1">
      <c r="A25" s="17" t="s">
        <v>43</v>
      </c>
      <c r="B25" s="21" t="s">
        <v>33</v>
      </c>
      <c r="C25" s="21" t="s">
        <v>389</v>
      </c>
      <c r="D25" s="17" t="s">
        <v>23</v>
      </c>
      <c r="E25" s="22" t="s">
        <v>390</v>
      </c>
      <c r="F25" s="23" t="s">
        <v>381</v>
      </c>
      <c r="G25" s="24">
        <v>1</v>
      </c>
      <c r="H25" s="25"/>
      <c r="I25" s="25"/>
      <c r="O25">
        <f>(I25*21)/100</f>
        <v>0</v>
      </c>
      <c r="P25" t="s">
        <v>23</v>
      </c>
    </row>
    <row r="26" spans="1:5" ht="12.75" customHeight="1">
      <c r="A26" s="26" t="s">
        <v>47</v>
      </c>
      <c r="E26" s="27" t="s">
        <v>392</v>
      </c>
    </row>
    <row r="27" spans="1:5" ht="12.75" customHeight="1">
      <c r="A27" s="28" t="s">
        <v>49</v>
      </c>
      <c r="E27" s="29" t="s">
        <v>58</v>
      </c>
    </row>
    <row r="28" spans="1:5" ht="12.75" customHeight="1">
      <c r="A28" t="s">
        <v>51</v>
      </c>
      <c r="E28" s="27" t="s">
        <v>388</v>
      </c>
    </row>
    <row r="29" spans="1:16" ht="12.75" customHeight="1">
      <c r="A29" s="17" t="s">
        <v>43</v>
      </c>
      <c r="B29" s="21" t="s">
        <v>35</v>
      </c>
      <c r="C29" s="21" t="s">
        <v>393</v>
      </c>
      <c r="D29" s="17" t="s">
        <v>58</v>
      </c>
      <c r="E29" s="22" t="s">
        <v>394</v>
      </c>
      <c r="F29" s="23" t="s">
        <v>381</v>
      </c>
      <c r="G29" s="24">
        <v>1</v>
      </c>
      <c r="H29" s="25"/>
      <c r="I29" s="25"/>
      <c r="O29">
        <f>(I29*21)/100</f>
        <v>0</v>
      </c>
      <c r="P29" t="s">
        <v>23</v>
      </c>
    </row>
    <row r="30" spans="1:5" ht="12.75" customHeight="1">
      <c r="A30" s="26" t="s">
        <v>47</v>
      </c>
      <c r="E30" s="27" t="s">
        <v>58</v>
      </c>
    </row>
    <row r="31" spans="1:5" ht="12.75" customHeight="1">
      <c r="A31" s="28" t="s">
        <v>49</v>
      </c>
      <c r="E31" s="29" t="s">
        <v>58</v>
      </c>
    </row>
    <row r="32" spans="1:5" ht="12.75" customHeight="1">
      <c r="A32" t="s">
        <v>51</v>
      </c>
      <c r="E32" s="27" t="s">
        <v>388</v>
      </c>
    </row>
    <row r="33" spans="1:16" ht="12.75" customHeight="1">
      <c r="A33" s="17" t="s">
        <v>43</v>
      </c>
      <c r="B33" s="21" t="s">
        <v>73</v>
      </c>
      <c r="C33" s="21" t="s">
        <v>395</v>
      </c>
      <c r="D33" s="17" t="s">
        <v>58</v>
      </c>
      <c r="E33" s="22" t="s">
        <v>396</v>
      </c>
      <c r="F33" s="23" t="s">
        <v>175</v>
      </c>
      <c r="G33" s="24">
        <v>1</v>
      </c>
      <c r="H33" s="25"/>
      <c r="I33" s="25"/>
      <c r="O33">
        <f>(I33*21)/100</f>
        <v>0</v>
      </c>
      <c r="P33" t="s">
        <v>23</v>
      </c>
    </row>
    <row r="34" spans="1:5" ht="12.75" customHeight="1">
      <c r="A34" s="26" t="s">
        <v>47</v>
      </c>
      <c r="E34" s="27" t="s">
        <v>58</v>
      </c>
    </row>
    <row r="35" spans="1:5" ht="12.75" customHeight="1">
      <c r="A35" s="28" t="s">
        <v>49</v>
      </c>
      <c r="E35" s="29" t="s">
        <v>58</v>
      </c>
    </row>
    <row r="36" spans="1:5" ht="12.75" customHeight="1">
      <c r="A36" t="s">
        <v>51</v>
      </c>
      <c r="E36" s="27" t="s">
        <v>388</v>
      </c>
    </row>
    <row r="37" spans="1:16" ht="12.75" customHeight="1">
      <c r="A37" s="17" t="s">
        <v>43</v>
      </c>
      <c r="B37" s="21" t="s">
        <v>79</v>
      </c>
      <c r="C37" s="21" t="s">
        <v>397</v>
      </c>
      <c r="D37" s="17" t="s">
        <v>58</v>
      </c>
      <c r="E37" s="22" t="s">
        <v>398</v>
      </c>
      <c r="F37" s="23" t="s">
        <v>381</v>
      </c>
      <c r="G37" s="24">
        <v>1</v>
      </c>
      <c r="H37" s="25"/>
      <c r="I37" s="25"/>
      <c r="O37">
        <f>(I37*21)/100</f>
        <v>0</v>
      </c>
      <c r="P37" t="s">
        <v>23</v>
      </c>
    </row>
    <row r="38" spans="1:5" ht="12.75" customHeight="1">
      <c r="A38" s="26" t="s">
        <v>47</v>
      </c>
      <c r="E38" s="27" t="s">
        <v>58</v>
      </c>
    </row>
    <row r="39" spans="1:5" ht="12.75" customHeight="1">
      <c r="A39" s="28" t="s">
        <v>49</v>
      </c>
      <c r="E39" s="29" t="s">
        <v>58</v>
      </c>
    </row>
    <row r="40" spans="1:5" ht="12.75" customHeight="1">
      <c r="A40" t="s">
        <v>51</v>
      </c>
      <c r="E40" s="27" t="s">
        <v>388</v>
      </c>
    </row>
    <row r="41" spans="1:16" ht="12.75" customHeight="1">
      <c r="A41" s="17" t="s">
        <v>43</v>
      </c>
      <c r="B41" s="21" t="s">
        <v>38</v>
      </c>
      <c r="C41" s="21" t="s">
        <v>399</v>
      </c>
      <c r="D41" s="17" t="s">
        <v>58</v>
      </c>
      <c r="E41" s="22" t="s">
        <v>400</v>
      </c>
      <c r="F41" s="23" t="s">
        <v>175</v>
      </c>
      <c r="G41" s="24">
        <v>1</v>
      </c>
      <c r="H41" s="25"/>
      <c r="I41" s="25"/>
      <c r="O41">
        <f>(I41*21)/100</f>
        <v>0</v>
      </c>
      <c r="P41" t="s">
        <v>23</v>
      </c>
    </row>
    <row r="42" spans="1:5" ht="12.75" customHeight="1">
      <c r="A42" s="26" t="s">
        <v>47</v>
      </c>
      <c r="E42" s="27" t="s">
        <v>58</v>
      </c>
    </row>
    <row r="43" spans="1:5" ht="12.75" customHeight="1">
      <c r="A43" s="28" t="s">
        <v>49</v>
      </c>
      <c r="E43" s="29" t="s">
        <v>58</v>
      </c>
    </row>
    <row r="44" spans="1:5" ht="51" customHeight="1">
      <c r="A44" t="s">
        <v>51</v>
      </c>
      <c r="E44" s="27" t="s">
        <v>401</v>
      </c>
    </row>
    <row r="45" spans="1:16" ht="12.75" customHeight="1">
      <c r="A45" s="17" t="s">
        <v>43</v>
      </c>
      <c r="B45" s="21" t="s">
        <v>40</v>
      </c>
      <c r="C45" s="21" t="s">
        <v>402</v>
      </c>
      <c r="D45" s="17" t="s">
        <v>58</v>
      </c>
      <c r="E45" s="22" t="s">
        <v>403</v>
      </c>
      <c r="F45" s="23" t="s">
        <v>381</v>
      </c>
      <c r="G45" s="24">
        <v>1</v>
      </c>
      <c r="H45" s="25"/>
      <c r="I45" s="25"/>
      <c r="O45">
        <f>(I45*21)/100</f>
        <v>0</v>
      </c>
      <c r="P45" t="s">
        <v>23</v>
      </c>
    </row>
    <row r="46" spans="1:5" ht="12.75" customHeight="1">
      <c r="A46" s="26" t="s">
        <v>47</v>
      </c>
      <c r="E46" s="27" t="s">
        <v>404</v>
      </c>
    </row>
    <row r="47" spans="1:5" ht="12.75" customHeight="1">
      <c r="A47" s="28" t="s">
        <v>49</v>
      </c>
      <c r="E47" s="29" t="s">
        <v>58</v>
      </c>
    </row>
    <row r="48" spans="1:5" ht="12.75" customHeight="1">
      <c r="A48" t="s">
        <v>51</v>
      </c>
      <c r="E48" s="27" t="s">
        <v>405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Biba</cp:lastModifiedBy>
  <dcterms:modified xsi:type="dcterms:W3CDTF">2019-03-05T13:30:09Z</dcterms:modified>
  <cp:category/>
  <cp:version/>
  <cp:contentType/>
  <cp:contentStatus/>
</cp:coreProperties>
</file>