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201" sheetId="4" r:id="rId4"/>
    <sheet name="20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<sst xmlns="http://schemas.openxmlformats.org/spreadsheetml/2006/main" count="1068" uniqueCount="455">
  <si>
    <t>Soupis objektů s DPH</t>
  </si>
  <si>
    <t>Stavba:Svojšín - Oprava mostu ev.č. 1992-2 Svojšín</t>
  </si>
  <si>
    <t>Varianta:V1 - varianta 1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</si>
  <si>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</si>
  <si>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</si>
  <si>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</si>
  <si>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</si>
  <si>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</si>
  <si>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</si>
  <si>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</si>
  <si>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</si>
  <si>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</si>
  <si>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</si>
  <si>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</si>
  <si>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Pontex s.r.o.</t>
  </si>
  <si>
    <t>Příloha k formuláři pro ocenění nabídky</t>
  </si>
  <si>
    <t>Stavba :</t>
  </si>
  <si>
    <t>číslo a název SO:</t>
  </si>
  <si>
    <t>číslo a název rozpočtu:</t>
  </si>
  <si>
    <t>Svojšín</t>
  </si>
  <si>
    <t>Oprava mostu ev.č. 1992-2 Svojšín</t>
  </si>
  <si>
    <t>SO 000</t>
  </si>
  <si>
    <t>Vedlejší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</si>
  <si>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</si>
  <si>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</si>
  <si>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</si>
  <si>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</si>
  <si>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</si>
  <si>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</si>
  <si>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</si>
  <si>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</si>
  <si>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</si>
  <si>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</si>
  <si>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</si>
  <si>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</si>
  <si>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</si>
  <si>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</si>
  <si>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</si>
  <si>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</si>
  <si>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</si>
  <si>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</si>
  <si>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</si>
  <si>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</si>
  <si>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</si>
  <si>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</si>
  <si>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</si>
  <si>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</si>
  <si>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>02711R</t>
  </si>
  <si>
    <t>OZNAČENÍ STAVBY
provizorní dopravní značení - kompletní a označení stavby
vč.patních desek, sloupků, kontroly úplnosti během výstavby, vč.odvozu</t>
  </si>
  <si>
    <t xml:space="preserve">KUS       </t>
  </si>
  <si>
    <t>informativní tabule - označení stavby
2.0=2,00 [A]
informativní tabule omluvné
2.0=2,00 [B]
Celkem: A+B=4,00 [C]</t>
  </si>
  <si>
    <t>2016_OTSKP</t>
  </si>
  <si>
    <t>02851</t>
  </si>
  <si>
    <t>PRŮZKUMNÉ PRÁCE DIAGNOSTIKY KONSTRUKCÍ NA POVRCHU
- Doplňující diagnostický průzkum NK po odbourání,
- prohlídka opěr,</t>
  </si>
  <si>
    <t xml:space="preserve">KČ        </t>
  </si>
  <si>
    <t>02911</t>
  </si>
  <si>
    <t>OSTATNÍ POŽADAVKY - GEODETICKÉ ZAMĚŘENÍ
Geodetické zaměření horního líce NK po odbourání svršku</t>
  </si>
  <si>
    <t>02930R</t>
  </si>
  <si>
    <t>OSTATNÍ POŽADAVKY - VYTYČENÍ, OMĚŘENÍ A PŘÍPADNÁ OCHRANA IS</t>
  </si>
  <si>
    <t>02940</t>
  </si>
  <si>
    <t>OSTATNÍ POŽADAVKY - VYPRACOVÁNÍ DOKUMENTACE
Přepočet zatižitelnosti</t>
  </si>
  <si>
    <t>02943</t>
  </si>
  <si>
    <t>OSTATNÍ POŽADAVKY - VYPRACOVÁNÍ RDS
Pro celou stavbu
vč.upřesnění dle zastiženého stavu a det.návrhu SO 202</t>
  </si>
  <si>
    <t>02944</t>
  </si>
  <si>
    <t>OSTAT POŽADAVKY - DOKUMENTACE SKUTEČ PROVEDENÍ V DIGIT FORMĚ
Skutečného provedení stavby</t>
  </si>
  <si>
    <t>02949R</t>
  </si>
  <si>
    <t>OSTATNÍ POŽADAVKY - OHRANIČENÍ STAVBY
oplocení, zábrany proti vstupu</t>
  </si>
  <si>
    <t>0296R</t>
  </si>
  <si>
    <t>OSTATNÍ POŽADAVKY - OCHRANA VODNÍHO TOKU</t>
  </si>
  <si>
    <t>03100</t>
  </si>
  <si>
    <t>ZAŘÍZENÍ STAVENIŠTĚ - ZŘÍZENÍ, PROVOZ,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</si>
  <si>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</si>
  <si>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</si>
  <si>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</si>
  <si>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</si>
  <si>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</si>
  <si>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</si>
  <si>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</si>
  <si>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</si>
  <si>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Dopravně inženýrské opatření</t>
  </si>
  <si>
    <t>101</t>
  </si>
  <si>
    <t>DIO</t>
  </si>
  <si>
    <t>Zemní práce</t>
  </si>
  <si>
    <t>11121R</t>
  </si>
  <si>
    <t>PROŘEZÁNÍ VEGETACE PODÉL KOMUNIKACE
Vč.odvozu</t>
  </si>
  <si>
    <t xml:space="preserve">M         </t>
  </si>
  <si>
    <t>1700.0*2=3 400,00 [A]
A=3 400,00 [B]</t>
  </si>
  <si>
    <t>113728</t>
  </si>
  <si>
    <t>FRÉZOVÁNÍ VOZOVEK ASFALTOVÝCH, ODVOZ DO 20KM
Oprava objízdných tras
vč.odvozu na místo určené investorem</t>
  </si>
  <si>
    <t xml:space="preserve">M3        </t>
  </si>
  <si>
    <t>odhad   30.0=30,00 [A]</t>
  </si>
  <si>
    <t>18090</t>
  </si>
  <si>
    <t>VŠEOBECNÉ ÚPRAVY OSTATNÍCH PLOCH
Vyčištění krajnic</t>
  </si>
  <si>
    <t xml:space="preserve">M2        </t>
  </si>
  <si>
    <t>0.5*1700.0*2=1 700,00 [A]
A=1 700,00 [B]</t>
  </si>
  <si>
    <t>18214</t>
  </si>
  <si>
    <t>ÚPRAVA POVRCHŮ SROVNÁNÍM ÚZEMÍ V TL DO 0,25M
Zarovnání povrchu vč.zhutnění a případného doplnění materiálu
Vč.odvozu na skládku a poplatku za uložení</t>
  </si>
  <si>
    <t>silnice před obcí Otročín 
4.0*1700.0=6 800,00 [A]
A=6 800,00 [B]</t>
  </si>
  <si>
    <t>Komunikace</t>
  </si>
  <si>
    <t>OTSKP</t>
  </si>
  <si>
    <t>57147</t>
  </si>
  <si>
    <t>PENETRAČNÍ MAKADAM JEMNÝ TL 50MM
PMJ</t>
  </si>
  <si>
    <t>zpevnění silnice před obcí Otročín
4.0*1700.0=6 800,00 [A]
A=6 800,00 [B]</t>
  </si>
  <si>
    <t>572123</t>
  </si>
  <si>
    <t>INFILTRAČNÍ POSTŘIK Z EMULZE DO 1,0KG/M2</t>
  </si>
  <si>
    <t>zpevnění silnice před obcí Otročín
4.0*1700.0=6 800,00 [A]</t>
  </si>
  <si>
    <t>577212</t>
  </si>
  <si>
    <t>VRSTVY PRO OBNOVU, OPRAVY - SPOJ POSTŘIK DO 0,5KG/M2
Oprava objízdných tras</t>
  </si>
  <si>
    <t>odhad   30.0/0.05=600,00 [A]</t>
  </si>
  <si>
    <t>57740B</t>
  </si>
  <si>
    <t>VRSTVY PRO OBNOVU A OPRAVY Z ASF BETONU ACO MODIFIK
Oprava objízdných tras</t>
  </si>
  <si>
    <t>57791R</t>
  </si>
  <si>
    <t>ZŘÍZENÍ PROVIZORNÍ VÝHYBNY
Položka zahrnuje dosypání prostoru vedle krajnice, položení geotextilie pod posyp, zhutnění, provedení povrchu ve složení ŠD 250 mm, živ.recyklát 150 mm</t>
  </si>
  <si>
    <t>2*40.0*2.0=160,00 [A]</t>
  </si>
  <si>
    <t>57792R</t>
  </si>
  <si>
    <t>ZRUŠENÍ PROVIZORNÍ VÝHYBNY
Odstranění všech vrstev vč.odvozu na skládku a poplatku za uložení a uvedení do původního stavu</t>
  </si>
  <si>
    <t>58920</t>
  </si>
  <si>
    <t>VÝPLŇ SPAR MODIFIKOVANÝM ASFALTEM
Oprava objízdných tras</t>
  </si>
  <si>
    <t>odhad  40m/m3  30.0*40.0=1 200,00 [A]</t>
  </si>
  <si>
    <t>Ostatní konstrukce a práce</t>
  </si>
  <si>
    <t>91400</t>
  </si>
  <si>
    <t>DOČASNÉ ZAKRYTÍ NEBO OTOČENÍ STÁVAJÍCÍCH DOPRAVNÍCH ZNAČEK
Odhad</t>
  </si>
  <si>
    <t>914174</t>
  </si>
  <si>
    <t>DOPRAV ZNAČKY ZÁKL VEL HLINÍK FÓLIE TŘ 2 - DOD, MONT, DEMONT
vč. pronájmu na 4-5 měsíců
Provizorní dopravní značení - kompletní vč.patních desek, sloupků, příp.přemístění
po etapách, kontroly úplnosti během výstavby, odvozu</t>
  </si>
  <si>
    <t>B1 2=2,00 [A]
B13 2=2,00 [B]
E12 3=3,00 [C]
IS11b 3=3,00 [D]
IS11c 12=12,00 [E]
B4  3=3,00 [F]
E7b  2=2,00 [G]
B20a  1=1,00 [H]
B20b  1=1,00 [I]
Celkem: A+B+C+D+E+F+G+H+I=29,00 [J]</t>
  </si>
  <si>
    <t>2015_OTSKP</t>
  </si>
  <si>
    <t>914174a</t>
  </si>
  <si>
    <t>DOPRAV ZNAČKY ZÁKL VEL HLINÍK FÓLIE TŘ 2 - DOD, MONT, DEMONT
REZERVA (pro případ ztráty nebo zničení)
Položku možno čerpat na příkaz policie a se souhlasem TDI
vč. pronájmu na 4-5 měsíců
Provizorní dopravní značení - kompletní vč.patních desek, sloupků, příp.přemístění
po etapách, kontroly úplnosti během výstavby, odvozu</t>
  </si>
  <si>
    <t>914474</t>
  </si>
  <si>
    <t>DOPRAV ZNAČ 100X150CM HLINÍK FÓLIE TŘ 2 - DOD, MONT, DEMONT
vč. pronájmu na 4-5 měsíců
Provizorní dopravní značení - kompletní vč.patních desek, sloupků, příp.přemístění
po etapách, kontroly úplnosti během výstavby, odvozu</t>
  </si>
  <si>
    <t>IS11a 2=2,00 [A]
IP22 6=6,00 [B]
A+B=8,00 [C]</t>
  </si>
  <si>
    <t>916124</t>
  </si>
  <si>
    <t>DOPRAV SVĚTLO VÝSTRAŽ SOUPRAVA 3KS - DOD, MONTÁŽ, DEMONTÁŽ
vč. pronájmu na 4-5 měsíců
Provizorní dopravní značení - kompletní, vč. příp.přemístění po etapách, kontroly úplnosti během výstavby, odvozu
vč.napájení</t>
  </si>
  <si>
    <t>na Z2 2=2,00 [A]</t>
  </si>
  <si>
    <t>916324</t>
  </si>
  <si>
    <t>DOPRAVNÍ ZÁBRANY Z2 S FÓLIÍ TŘ 2 - DOD, MONTÁŽ, DEMONTÁŽ
vč. pronájmu na 4-5 měsíců 
Provizorní dopravní značení - kompletní vč.patních desek, sloupků, příp.přemístění
po etapách, kontroly úplnosti během výstavby, odvozu</t>
  </si>
  <si>
    <t>SO 201</t>
  </si>
  <si>
    <t>Oprava mostu přes Mži</t>
  </si>
  <si>
    <t>201</t>
  </si>
  <si>
    <t>014102a</t>
  </si>
  <si>
    <t>POPLATKY ZA SKLÁDKU
zemina, kámen, kamenivo</t>
  </si>
  <si>
    <t xml:space="preserve">T         </t>
  </si>
  <si>
    <t>zemina   405.43*1.8=729,77 [A]
kamenivo  45.23*1.8=81,41 [B]
Celkem: A+B=811,19 [C]</t>
  </si>
  <si>
    <t>014102b</t>
  </si>
  <si>
    <t>POPLATKY ZA SKLÁDKU
beton</t>
  </si>
  <si>
    <t>(4.02+4.02)*2.2=17,69 [A]</t>
  </si>
  <si>
    <t>014102c</t>
  </si>
  <si>
    <t>POPLATKY ZA SKLÁDKU
železobeton</t>
  </si>
  <si>
    <t>84.07*2.4=201,77 [A]</t>
  </si>
  <si>
    <t>029412</t>
  </si>
  <si>
    <t>OSTATNÍ POŽADAVKY - VYPRACOVÁNÍ MOSTNÍHO LISTU</t>
  </si>
  <si>
    <t>02953</t>
  </si>
  <si>
    <t>OSTATNÍ POŽADAVKY - HLAVNÍ MOSTNÍ PROHLÍDKA
vč.zpřístupnění</t>
  </si>
  <si>
    <t>11120</t>
  </si>
  <si>
    <t>ODSTRANĚNÍ KŘOVIN
S odvozem vč.štěpkování</t>
  </si>
  <si>
    <t>odhad 50.0'=50,00 [A]
A=50,00 [B]</t>
  </si>
  <si>
    <t>11201</t>
  </si>
  <si>
    <t>KÁCENÍ STROMŮ D KMENE DO 0,5M S ODSTRAN PAŘEZŮ
včetně odvozu dle dispozic vlastníka</t>
  </si>
  <si>
    <t>113158</t>
  </si>
  <si>
    <t xml:space="preserve">ODSTRANĚNÍ KRYTU VOZOVEK A CHODNÍKŮ Z BETONU, ODVOZ DO 20KM
Vč.odvozu na skládku </t>
  </si>
  <si>
    <t>chodník tl.100 mm
0.5*40.2*0.1*2=4,02 [A]</t>
  </si>
  <si>
    <t>113328</t>
  </si>
  <si>
    <t xml:space="preserve">ODSTRAN PODKL VOZOVEK A CHODNÍKŮ Z KAMENIVA NESTMEL, ODVOZ DO 20KM
Vč.odvozu na skládku </t>
  </si>
  <si>
    <t>vozovka 
4.5*40.2*0.2*1.25=45,23 [A]</t>
  </si>
  <si>
    <t>113378</t>
  </si>
  <si>
    <t>ODSTRAN PODKLADU VOZOVEK Z DLAŽEB KOSTEK, ODVOZ DO 20KM
Vč.odvozu - majetek investora</t>
  </si>
  <si>
    <t>vozovka - kostky 160x160
4.5*(2.5+40.2+3.0)*0.16=32,90 [A]
chodník - kostky 100x100
0.5*40.2*0.1*2=4,02 [B]
A+B=36,92 [C]</t>
  </si>
  <si>
    <t>113534</t>
  </si>
  <si>
    <t>ODSTRANĚNÍ CHODNÍKOVÝCH KAMENNÝCH OBRUBNÍKŮ, ODVOZ DO 5KM
Vč.odvozu - majetek investora</t>
  </si>
  <si>
    <t>42.0*2=84,00 [A]
A=84,00 [B]</t>
  </si>
  <si>
    <t>FRÉZOVÁNÍ VOZOVEK ASFALTOVÝCH, ODVOZ DO 20KM
Vč.odvozu k recyklaci</t>
  </si>
  <si>
    <t>na mostě tl.50 mm
4.5*40.2*0.05=9,05 [A]
nad výkopem tl.90 mm
(4.5*2.5+5.5*3.0)*0.09=2,50 [B]
napojení prům.tl.60 mm
(2.5*(23.0+10.0)+6.5*3.0)*0.06=6,12 [C]
A+B+C=17,66 [D]</t>
  </si>
  <si>
    <t>121101</t>
  </si>
  <si>
    <t>SEJMUTÍ ORNICE NEBO LESNÍ PŮDY S ODVOZEM DO 1KM
Vč.odvozu na meziskládku</t>
  </si>
  <si>
    <t>(6.0*8.0+10.0*5.0)*0.1=9,80 [A]</t>
  </si>
  <si>
    <t>122731</t>
  </si>
  <si>
    <t>ODKOPÁVKY A PROKOPÁVKY OBECNÉ TŘ. I, ODVOZ DO 1KM
Vč.odvozu na meziskládku - použije se zpět</t>
  </si>
  <si>
    <t>pro gabiony
1.8*3.0*7.0=37,80 [A]
1.0*1.5*10.0=15,00 [B]
A+B=52,80 [C]</t>
  </si>
  <si>
    <t>125731</t>
  </si>
  <si>
    <t>VYKOPÁVKY ZE ZEMNÍKŮ A SKLÁDEK TŘ. I, ODVOZ DO 1KM
z meziskládky</t>
  </si>
  <si>
    <t>pro násyp a zásyp 
15.18+55.0=70,18 [A]
ornice  9.8=9,80 [B]
Celkem: A+B=79,98 [C]</t>
  </si>
  <si>
    <t>131731</t>
  </si>
  <si>
    <t xml:space="preserve">HLOUBENÍ JAM ZAPAŽ I NEPAŽ TŘ. I, ODVOZ DO 1KM
Vč.odvozu na meziskládku </t>
  </si>
  <si>
    <t>pro násyp a zásyp 
15.18+55.0-52.8=17,38 [A]</t>
  </si>
  <si>
    <t>131738</t>
  </si>
  <si>
    <t>HLOUBENÍ JAM ZAPAŽ I NEPAŽ TŘ. I, ODVOZ DO 20KM
Vč.odvozu na skládku a poplatku za uložení - jáma zapažená poprsními zdmi</t>
  </si>
  <si>
    <t>mezi poprsními zdmi
((3.7*8.5*0.5+1.5*3.7+1.5*2.8+3.0*1.8+4.4*9.0*0.5+1.5*4.4+3.2*3.0)*4.85)*1.25=405,43 [A]
výkop za záv.zídkou
((1.5*1.8+2.0*2.5)*8.5)*1.25=81,81 [B]
Celkem: A+B=487,24 [C]
odpočet na meziskládku
52.8-(15.18+55.0)=-17,38 [D]
Celkem: C+D=469,86 [E]</t>
  </si>
  <si>
    <t>171101</t>
  </si>
  <si>
    <t>ULOŽENÍ SYPANINY DO NÁSYPŮ SE ZHUT DO 95%PS
Použije se materiál z výkopu</t>
  </si>
  <si>
    <t xml:space="preserve">m3        </t>
  </si>
  <si>
    <t>svahové kužele
3.1416*3.0*3.0*2.0/3/4+3.1416*4.0*4.0*2.5/3/4=15,18 [A]</t>
  </si>
  <si>
    <t>17120</t>
  </si>
  <si>
    <t>ULOŽENÍ SYPANINY DO NÁSYPŮ A NA SKLÁDKY BEZ ZHUTNĚNÍ
skládka, meziskládka</t>
  </si>
  <si>
    <t>487.24+52.8+9.8=549,84 [A]</t>
  </si>
  <si>
    <t>17411</t>
  </si>
  <si>
    <t>ZÁSYP JAM A RÝH ZEMINOU SE ZHUT
Vč.dovozu z meziskládky</t>
  </si>
  <si>
    <t>za gabiony
1.5*2.5*(3.0+6.0+3.0)=45,00 [A]
1.0*1.0*10.0=10,00 [B]
A+B=55,00 [C]</t>
  </si>
  <si>
    <t>18221</t>
  </si>
  <si>
    <t>ROZPROSTŘENÍ ORNICE VE SVAHU V TL DO 0,10M
Vč.dovozu z meziskládky</t>
  </si>
  <si>
    <t>(6.0*8.0+10.0*5.0)=98,00 [A]</t>
  </si>
  <si>
    <t>18242</t>
  </si>
  <si>
    <t>ZALOŽENÍ TRÁVNÍKU HYDROOSEVEM NA ORNICI</t>
  </si>
  <si>
    <t>(6.0*8.0+10.0*5.0)=98,00 [A]
A=98,00 [B]</t>
  </si>
  <si>
    <t>184B23</t>
  </si>
  <si>
    <t>VYSAZOVÁNÍ STROMŮ V KONTEJNERU OBVOD KMENE DO 12CM
Náhrada pokáceného stromu</t>
  </si>
  <si>
    <t>Základy</t>
  </si>
  <si>
    <t>21263</t>
  </si>
  <si>
    <t>TRATIVODY KOMPLET Z TRUB Z PLAST HMOT DN DO 150MM
Kompletní DN 150 mm vč.spádového betonu se sítí a dren.betonu, vč.vyústění a příp.výústního objektu</t>
  </si>
  <si>
    <t>za záv.zdí 10.0*2=20,00 [A]
nad klenbou 6.5*2=13,00 [B]
A+B=33,00 [C]</t>
  </si>
  <si>
    <t>21263a</t>
  </si>
  <si>
    <t>TRATIVODY KOMPLET Z TRUB Z PLAST HMOT DN DO 150MM
Kompletní DN 150 mm vč.obsypua vyústění do skluzu</t>
  </si>
  <si>
    <t>za gabiony 7.0'=7,00 [A]
A=7,00 [B]</t>
  </si>
  <si>
    <t>21341</t>
  </si>
  <si>
    <t>DRENÁŽNÍ VRSTVY Z PLASTBETONU (PLASTMALTY)
Propojení odvod.trubiček a odvodňovačů</t>
  </si>
  <si>
    <t>0.15*0.05*25.0*2=0,38 [A]
A=0,38 [B]</t>
  </si>
  <si>
    <t>21361</t>
  </si>
  <si>
    <t>DRENÁŽNÍ VRSTVY Z GEOTEXTILIE
Ochranná geotextilie</t>
  </si>
  <si>
    <t>na rubu gabionů
3.0*7.0+1.5*10.0=36,00 [A]
A=36,00 [B]</t>
  </si>
  <si>
    <t>261514</t>
  </si>
  <si>
    <t>VRTY PRO KOTVENÍ A INJEKTÁŽ TŘ V NA POVRCHU D DO 35MM
Vč.vlepení výztuže - vrt prům.30 mm</t>
  </si>
  <si>
    <t>pro spřažení žb.desky s čelními zdmi
0.3*2*40.2/0.3*2=160,80 [A]
pro spřažení závěrné zdi
0.4*80*2=64,00 [B]
A+B=224,80 [C]</t>
  </si>
  <si>
    <t>261515</t>
  </si>
  <si>
    <t>VRTY PRO KOTVENÍ A INJEKTÁŽ TŘ V NA POVRCHU D DO 50MM
Vč.vlepení výztuže</t>
  </si>
  <si>
    <t>pro táhla na sepnutí zdí
0.5*14*2=14,00 [A]
A=14,00 [B]</t>
  </si>
  <si>
    <t>26155</t>
  </si>
  <si>
    <t>VRTY PRO KOTV, INJEKT, MIKROPIL NA POVRCHU TŘ V D DO 300MM
Prům.250 mm</t>
  </si>
  <si>
    <t>pro vyústění odvodnění
(0.6+0.7)*2=2,60 [A]
A=2,60 [B]</t>
  </si>
  <si>
    <t>Svislé konstrukce</t>
  </si>
  <si>
    <t>31717</t>
  </si>
  <si>
    <t>KOVOVÉ KONSTRUKCE PRO KOTVENÍ ŘÍMSY
Komlpetní vč.vrtání a vlepení - po 1 m</t>
  </si>
  <si>
    <t xml:space="preserve">KG        </t>
  </si>
  <si>
    <t>40*7.0*2=560,00 [A]
A=560,00 [B]</t>
  </si>
  <si>
    <t>317325</t>
  </si>
  <si>
    <t>ŘÍMSY ZE ŽELEZOBETONU DO C30/37 (B37)
C30/37-XF4 vč.bednění, výplně a těsnění pracovních a dilatačních spar, úpravy horního povrchu striáží</t>
  </si>
  <si>
    <t>(0.25*0.55+1.0*0.24)*40.2*2=30,35 [A]
A=30,35 [B]</t>
  </si>
  <si>
    <t>317365</t>
  </si>
  <si>
    <t>VÝZTUŽ ŘÍMS Z OCELI 10505
Odhad 150 kg/m3</t>
  </si>
  <si>
    <t>30.35*0.150=4,55 [A]
A=4,55 [B]</t>
  </si>
  <si>
    <t>32711</t>
  </si>
  <si>
    <t>ZDI OPĚR, ZÁRUB, NÁBŘEŽ Z DÍLCŮ BETON
Betonová palisáda výšky cca 1.0m do poloviny zabetonovaná</t>
  </si>
  <si>
    <t>0.2*3.05*1.0=0,61 [A]
A=0,61 [B]</t>
  </si>
  <si>
    <t>327214</t>
  </si>
  <si>
    <t>ZDI OPĚR, ZÁRUB, NÁBŘEŽ Z GABIONŮ VČET KOVOVÉ KONSTR
Kompletní</t>
  </si>
  <si>
    <t>(1.5*1.0+1.0*1.0)*7.0=17,50 [A]
1.0*1.0*10.0=10,00 [B]
A+B=27,50 [C]</t>
  </si>
  <si>
    <t>333325</t>
  </si>
  <si>
    <t>MOSTNÍ OPĚRY A KŘÍDLA ZE ŽELEZOBET DO C30/37 (B37)
C30/37-XF4 - vč.bednění, nátěru zasypaných ploch proti zemní vlhkosti, výplně a těsnění pracovních a dilatačních spar</t>
  </si>
  <si>
    <t>závěrná zeď
(0.75*0.5*2+0.3*(1.9+2.4))*7.0=14,28 [A]
A=14,28 [B]</t>
  </si>
  <si>
    <t>333365</t>
  </si>
  <si>
    <t>VÝZTUŽ MOST OPĚR A KŘÍDEL Z OCELI 10505
Odhad 170 kg/m3</t>
  </si>
  <si>
    <t>závěrná zeď
14.28*0.170=2,43 [A]
A=2,43 [B]</t>
  </si>
  <si>
    <t>Vodorovné konstrukce</t>
  </si>
  <si>
    <t>421315R</t>
  </si>
  <si>
    <t>MOSTNÍ NOSNÉ DESKOVÉ KONSTR Z PROST BETONU DO C30/37 (B37)
C30/37-XF2 - vč.bednění, výplně a těsnění pracovních a dilatačních spar, vč.chráničky pro táhlo</t>
  </si>
  <si>
    <t>beton.žebro okolo ocel.táhla
0.4*0.4*4.85*14=10,86 [A]
A=10,86 [B]</t>
  </si>
  <si>
    <t>421325</t>
  </si>
  <si>
    <t>MOSTNÍ NOSNÉ DESKOVÉ KONSTR ZE ŽELEZOBETONU DO C30/37 (B37)
C30/37-XF2 - vč.bednění, výplně a těsnění pracovních a dilatačních spar</t>
  </si>
  <si>
    <t>želbet.deska
7.0*40.2*0.3*1.3=109,75 [A]
A=109,75 [B]</t>
  </si>
  <si>
    <t>421365</t>
  </si>
  <si>
    <t>VÝZTUŽ MOSTNÍ NOSNÉ DESKOVÉ KONSTR Z OCELI 10505</t>
  </si>
  <si>
    <t>želbet.deska - odhad 60 kg/m3
109.75*0.06=6,59 [A]
bet.žebro - odhad 180 kg/m3
10.86*0.18=1,95 [B]
Celkem: A+B=8,54 [C]</t>
  </si>
  <si>
    <t>421366</t>
  </si>
  <si>
    <t>VÝZTUŽ MOSTNÍ NOSNÉ DESKOVÉ KONSTR Z KARI SÍTÍ
Q513 - odhad 7 kg/m2</t>
  </si>
  <si>
    <t>želbet.deska - 2 vrstvy
7.0*40.2*0.007*1.5*2=5,91 [A]
A=5,91 [B]</t>
  </si>
  <si>
    <t>421367</t>
  </si>
  <si>
    <t>VÝZTUŽ MOSTNÍ NOSNÉ DESKOVÉ KONSTR TUHÁ
HPT tyče prof.40 mm vč.injektáže a aktivace</t>
  </si>
  <si>
    <t>táhla pro sepnutí čelních zdí
(5.8*10.0+3.0*2)*14*0.001=0,90 [A]
A=0,90 [B]</t>
  </si>
  <si>
    <t>451313</t>
  </si>
  <si>
    <t>PODKL A VÝPLŇ VRSTVY Z PROST BET DO C16/20 (B20)
C16/20 XC1 - výplňový beton</t>
  </si>
  <si>
    <t>u přech.části říms
0.5*0.2*(3.7+5.2)=0,89 [A]
A=0,89 [B]</t>
  </si>
  <si>
    <t>45157</t>
  </si>
  <si>
    <t>PODKL A VÝPLŇ VRSTVY Z KAMENIVA TĚŽENÉHO
ŠP podsyp pod gabiony</t>
  </si>
  <si>
    <t>tl.150 mm - pod gabiony
(2.5*7.0+1.7*10.0)*0.15=5,18 [A]
A=5,18 [B]</t>
  </si>
  <si>
    <t>45860</t>
  </si>
  <si>
    <t>VÝPLŇ ZA OPĚRAMI A ZDMI Z MEZEROVITÉHO BETONU
Zásyp mezerovitým betonem</t>
  </si>
  <si>
    <t>mezi poprsními zdmi
((3.7*8.5*0.5+1.5*3.7+1.5*2.8+3.0*1.8+4.4*9.0*0.5+1.5*4.4+3.2*3.0)*4.85)*1.2=389,21 [A]
klín za záv.zdmi
(1.5*1.8+2.0*2.5)*7.0*1.25=67,38 [B]
A+B=456,59 [C]</t>
  </si>
  <si>
    <t>46251</t>
  </si>
  <si>
    <t>ZÁHOZ Z LOMOVÉHO KAMENE</t>
  </si>
  <si>
    <t>7.0*2.0*0.5*2=14,00 [A]</t>
  </si>
  <si>
    <t>56333</t>
  </si>
  <si>
    <t>VOZOVKOVÉ VRSTVY ZE ŠTĚRKODRTI TL. DO 150MM
tl.150 mm</t>
  </si>
  <si>
    <t>přechod.oblast římsy
3.65*1.0+5.0*1.0=8,65 [A]</t>
  </si>
  <si>
    <t>572213</t>
  </si>
  <si>
    <t>SPOJOVACÍ POSTŘIK Z EMULZE DO 0,5KG/M2
0.35 kg/m2</t>
  </si>
  <si>
    <t>319.5+308.0+29.0=656,50 [A]
A=656,50 [B]</t>
  </si>
  <si>
    <t>574B46</t>
  </si>
  <si>
    <t>ASFALTOVÝ BETON PRO OBRUSNÉ VRSTVY MODIFIK ACO 16+, 16S TL. 50MM
ACO 16+
vč.úpravy napojení</t>
  </si>
  <si>
    <t>na mostě 
5.0*40.2=201,00 [A]
nad výkopem
2.5*5.0+3.0*5.5=29,00 [B]
napojení
2.5*(19.5+6.5)+2.0*6.5=78,00 [C]
A+B+C=308,00 [D]</t>
  </si>
  <si>
    <t>574D68</t>
  </si>
  <si>
    <t>ASFALTOVÝ BETON PRO LOŽNÍ VRSTVY MODIFIK ACL 22+, 22S TL. 70MM
ACL 22+
vč.úpravy napojení</t>
  </si>
  <si>
    <t>nad výkopem
2.5*5.0+3.0*5.5=29,00 [A]
A=29,00 [B]</t>
  </si>
  <si>
    <t>574F46</t>
  </si>
  <si>
    <t xml:space="preserve">ASFALTOVÝ BETON PRO PODKLADNÍ VRSTVY MODIFIK ACP 16+, 16S TL. 50MM
ACP 16+ </t>
  </si>
  <si>
    <t>574J54</t>
  </si>
  <si>
    <t>ASFALTOVÝ KOBEREC MASTIXOVÝ MODIFIK SMA 11+, 11S TL. 40MM
SMA 11+
vč.úpravy napojení</t>
  </si>
  <si>
    <t>na mostě
5.0*40.2=201,00 [A]
nad výkopem
2.5*5.0+3.0*5.5=29,00 [B]
napojení
2.5*(20.5+7.5)+3.0*6.5=89,50 [C]
A+B+C=319,50 [D]</t>
  </si>
  <si>
    <t>582611</t>
  </si>
  <si>
    <t>KRYTY Z BET DLAŽ SE ZÁMKEM ŠEDÝCH TL 60MM DO LOŽE Z KAM
Do lože z jemné drti tl.30 mm</t>
  </si>
  <si>
    <t>přechod.oblast římsy
3.65*1.0+5.0*1.0=8,65 [A]
A=8,65 [B]</t>
  </si>
  <si>
    <t>Úpravy povrchů, podlahy, výplně otvorů</t>
  </si>
  <si>
    <t>626111</t>
  </si>
  <si>
    <t>REPROFIL PODHL, SVIS PLOCH SANAČ MALTOU JEDNOVRST TL DO 10MM
[S10] - tenkostěnná oprava správkovou maltou do 10 mm - odhad
vč.spoj.můstku a reprofilace odhal.výztuže inhibitorem koroze</t>
  </si>
  <si>
    <t>odhad - 30% plochy
křídla
(4.3*5.5+5.3*4.5*0.5)*2*0.3=21,34 [A]
NK - podhled
6.06*32.0*0.3=58,18 [B]
čelní zdi vně
(3.0*13.6*0.5+4.0*14.4*0.5)*2*0.3=29,52 [C]
A+B+C=109,04 [D]</t>
  </si>
  <si>
    <t>626112</t>
  </si>
  <si>
    <t>REPROFIL PODHL, SVIS PLOCH SANAČ MALTOU JEDNOVRST TL DO 20MM
[S20] - tenkostěnná oprava správkovou maltou do 20 mm - odhad
vč.spoj.můstku a reprofilace odhal.výztuže inhibitorem koroze</t>
  </si>
  <si>
    <t>626113</t>
  </si>
  <si>
    <t>REPROFIL PODHL, SVIS PLOCH SANAČ MALTOU JEDNOVRST TL DO 30MM
[S30] - povrchová oprava správkovou maltou do 30 mm - odhad
vč.spoj.můstku a reprofilace odhal.výztuže inhibitorem koroze</t>
  </si>
  <si>
    <t>odhad - 20% plochy
křídla
(4.3*5.5+5.3*4.5*0.5)*2*0.2=14,23 [A]
NK - podhled
6.06*32.0*0.2=38,78 [B]
čelní zdi vně
(3.0*13.6*0.5+4.0*14.4*0.5)*2*0.2=19,68 [C]
A+B+C=72,69 [D]</t>
  </si>
  <si>
    <t>626113a</t>
  </si>
  <si>
    <t>REPROFIL PODHL, SVIS PLOCH SANAČ MALTOU JEDNOVRST TL DO 30MM
[S30] - povrchová oprava správkovou maltou do 30 mm - odhad</t>
  </si>
  <si>
    <t>celoplošná stěrka čelních zdí
(3.7*8.5*0.5+1.5*3.7+1.5*2.8+3.0*1.8+4.4*9.0*0.5+1.5*4.4+3.2*3.0)*2=133,75 [A]
A=133,75 [B]</t>
  </si>
  <si>
    <t>626122</t>
  </si>
  <si>
    <t>REPROFIL PODHL, SVIS PLOCH SANAČ MALTOU DVOUVRST TL DO 50MM
[S50] - povrchová oprava správkovou maltou do 50 mm - odhad
vč.spoj.můstku a reprofilace odhal.výztuže inhibitorem koroze</t>
  </si>
  <si>
    <t>odhad - 10% plochy
křídla
(4.3*5.5+5.3*4.5*0.5)*2*0.1=7,11 [A]
NK - podhled
6.06*32.0*0.1=19,39 [B]
čelní zdi vně
(3.0*13.6*0.5+4.0*14.4*0.5)*2*0.1=9,84 [C]
kapsy pro táhlo
0.1*0.1*14*2=0,28 [D]
A+B+C+D=36,63 [E]</t>
  </si>
  <si>
    <t>626133</t>
  </si>
  <si>
    <t>REPROFIL PODHL, SVIS PLOCH SANAČ MALTOU TŘÍVRST TL DO 90MM
Kompletní sanace kapes a otvorů</t>
  </si>
  <si>
    <t>kapsy pro táhlo
0.25*0.25*14*2=1,75 [A]
otvory po odvodnění
0.3*0.3*2=0,18 [B]
A+B=1,93 [C]</t>
  </si>
  <si>
    <t>626213</t>
  </si>
  <si>
    <t>REPROFIL VODOR PLOCH SHORA SANAČ MALTOU JEDNOVRST TL DO 30MM
[S30] - Tenkostěnná oprava správkovou maltou do 30 mm - odhad</t>
  </si>
  <si>
    <t>celoplošná stěrka rubu oblouku
5.0*31.0=155,00 [A]
A=155,00 [B]</t>
  </si>
  <si>
    <t>62663</t>
  </si>
  <si>
    <t>INJEKTÁŽ TRHLIN SILOVĚ SPOJUJÍCÍ
odhad</t>
  </si>
  <si>
    <t>opěry 30.0*2=60,00 [A]
NK 30.0+60.0=90,00 [B]
A+B=150,00 [C]</t>
  </si>
  <si>
    <t>Přidružená stavební výroba</t>
  </si>
  <si>
    <t>711212</t>
  </si>
  <si>
    <t>IZOLACE ZVLÁŠT KONSTR PROTI ZEM VLHK ASFALT PÁSY</t>
  </si>
  <si>
    <t>oblouk 4.85*(31.0+0.8*8)=181,39 [A]
čelní zdi (3.7*8.5*0.5+1.5*3.7+1.5*2.8+3.0*1.8+4.4*9.0*0.5+1.5*4.4+3.2*3.0)*2=133,75 [B]
A+B=315,14 [C]</t>
  </si>
  <si>
    <t>711412</t>
  </si>
  <si>
    <t>IZOLACE MOSTOVEK CELOPLOŠ ASFALTOVÝMI PÁSY
Tl.5 mm vč.kotevně impregnačního nátěru</t>
  </si>
  <si>
    <t>7.5*(40.2+1.0*2)=316,50 [A]
A=316,50 [B]</t>
  </si>
  <si>
    <t>711432</t>
  </si>
  <si>
    <t>IZOLACE MOSTOVEK POD ŘÍMSOU ASFALT PÁSY
Ochrana izolace - s výztužnou kovovou vložkou</t>
  </si>
  <si>
    <t>1.25*40.2*2=100,50 [A]
A=100,50 [B]</t>
  </si>
  <si>
    <t>711509</t>
  </si>
  <si>
    <t>OCHRANA IZOLACE NA POVRCHU TEXTILIÍ
Geotextilie min.500 g/m2</t>
  </si>
  <si>
    <t>rub závěrné zídky
(1.9+2.4)*7.0=30,10 [A]
rub oblouku 4.85*(31.0+0.8*8)=181,39 [B]
rub čelních zdí (3.7*8.5*0.5+1.5*3.7+1.5*2.8+3.0*1.8+4.4*9.0*0.5+1.5*4.4+3.2*3.0)*2=133,75 [C]
A+B+C=345,24 [D]</t>
  </si>
  <si>
    <t>78381</t>
  </si>
  <si>
    <t>NÁTĚRY BETON KONSTR TYP OS - A
Bezbarvý nátěr s hydrofobizačním účinkem</t>
  </si>
  <si>
    <t>boční plochy říms
0.55*40.2*2=44,22 [A]
A=44,22 [B]</t>
  </si>
  <si>
    <t>78382</t>
  </si>
  <si>
    <t>NÁTĚRY BETON KONSTR TYP OS - B
Ochranný a sjednocující nátěr</t>
  </si>
  <si>
    <t>křídla
(4.3*5.5+5.3*4.5*0.5)*2=71,15 [A]
NK - podhled
6.06*32.0=193,92 [B]
čelní zdi vně
(3.0*13.6*0.5+4.0*14.4*0.5)*2=98,40 [C]
A+B+C=363,47 [D]</t>
  </si>
  <si>
    <t>78383</t>
  </si>
  <si>
    <t>NÁTĚRY BETON KONSTR TYP OS - C
Ochranný nátěr</t>
  </si>
  <si>
    <t>kraje říms
(0.15+0.15)*40.2*2=24,12 [A]
A=24,12 [B]</t>
  </si>
  <si>
    <t>9112A3</t>
  </si>
  <si>
    <t>ZÁBRADLÍ MOSTNÍ S VODOR MADLY - DEMONTÁŽ S PŘESUNEM
Vč.odvozu - majetek investora</t>
  </si>
  <si>
    <t>výplň - vodorovné trubky
15*2.0*2=60,00 [A]
A=60,00 [B]</t>
  </si>
  <si>
    <t>9112B1R</t>
  </si>
  <si>
    <t>ZÁBRADLÍ MOSTNÍ SE SVISLOU VÝPLNÍ - DODÁVKA A MONTÁŽ
Ocelové historizující mostní zábradlí městského typu 
vč.dodání, osazení, kotvení a PKO</t>
  </si>
  <si>
    <t>40.2*2+3.6+4.3=88,30 [A]
A=88,30 [B]</t>
  </si>
  <si>
    <t>9113C1</t>
  </si>
  <si>
    <t>SVODIDLO OCEL SILNIČ JEDNOSTR, ÚROVEŇ ZADRŽ H2 - DODÁVKA A MONTÁŽ
Kompletní vč.napojení na stávající - krátký náběh</t>
  </si>
  <si>
    <t>5.0*2=10,00 [A]
A=10,00 [B]</t>
  </si>
  <si>
    <t>9113C3</t>
  </si>
  <si>
    <t>SVODIDLO OCEL SILNIČ JEDNOSTR, ÚROVEŇ ZADRŽ H2 - DEMONTÁŽ S PŘESUNEM
Vč.odvozu</t>
  </si>
  <si>
    <t>22.0+9.0+7.5=38,50 [A]
A=38,50 [B]</t>
  </si>
  <si>
    <t>91355</t>
  </si>
  <si>
    <t>EVIDENČNÍ ČÍSLO MOSTU
Kompletní vč.uchycení</t>
  </si>
  <si>
    <t>914171</t>
  </si>
  <si>
    <t>DOPRAVNÍ ZNAČKY ZÁKLADNÍ VELIKOSTI HLINÍKOVÉ FÓLIE TŘ 2 - DODÁVKA A MONTÁŽ
Kompletní vč.sloupku</t>
  </si>
  <si>
    <t>915211</t>
  </si>
  <si>
    <t>VODOR DOPRAV ZNAČ PLASTEM HLADKÉ - DOD A POKLÁDKA
Stěrková hmota</t>
  </si>
  <si>
    <t>vodící proužky
0.25*80.0*2=40,00 [A]
A=40,00 [B]</t>
  </si>
  <si>
    <t>917211</t>
  </si>
  <si>
    <t>ZÁHONOVÉ OBRUBY Z BETONOVÝCH OBRUBNÍKŮ ŠÍŘ 50MM
Do bet.lože s opěrou</t>
  </si>
  <si>
    <t>podél dlažby
3.7+1.0+5.2+1.3=11,20 [A]
A=11,20 [B]</t>
  </si>
  <si>
    <t>917224</t>
  </si>
  <si>
    <t>SILNIČNÍ A CHODNÍKOVÉ OBRUBY Z BETONOVÝCH OBRUBNÍKŮ ŠÍŘ PŘES 100MM
Do bet.lože s opěrou</t>
  </si>
  <si>
    <t>podél dlažby
3.7+5.2=8,90 [A]
A=8,90 [B]</t>
  </si>
  <si>
    <t>919111</t>
  </si>
  <si>
    <t>ŘEZÁNÍ ASFALT KRYTU VOZOVEK TL DO 50MM
Napojení</t>
  </si>
  <si>
    <t>2.5+12.5+2.5+7.0=24,50 [A]
A=24,50 [B]</t>
  </si>
  <si>
    <t>931325a</t>
  </si>
  <si>
    <t>TĚSNĚNÍ DILATAČ SPAR ASF ZÁLIVKOU MODIFIK PRŮŘ DO 600MM2
S předtěsněním</t>
  </si>
  <si>
    <t>podél říms - horní vrstva 
40.2*2=80,40 [A]</t>
  </si>
  <si>
    <t>931325b</t>
  </si>
  <si>
    <t>TĚSNĚNÍ DILATAČ SPAR ASF ZÁLIVKOU MODIFIK PRŮŘ DO 600MM2
Napojení</t>
  </si>
  <si>
    <t>2.5+12.5+2.5+7.0=24,50 [A]</t>
  </si>
  <si>
    <t>931326</t>
  </si>
  <si>
    <t>TĚSNĚNÍ DILATAČ SPAR ASF ZÁLIVKOU MODIFIK PRŮŘ DO 800MM2</t>
  </si>
  <si>
    <t>podél říms - spodní vrstva 
40.2*2=80,40 [A]</t>
  </si>
  <si>
    <t>93140</t>
  </si>
  <si>
    <t>MOSTNÍ ZÁVĚRY PODPOVRCHOVÉ
kompletní podpovrchový dilatační závěr z AIP pro pohyb +-5 mm s řezanou sparou
Půdorysná délka !!!!</t>
  </si>
  <si>
    <t>7.5*2=15,00 [A]
A=15,00 [B]</t>
  </si>
  <si>
    <t>935212</t>
  </si>
  <si>
    <t>PŘÍKOP ŽLABY Z BETON TVÁR ŠÍŘ DO 600MM DO BET TL 100MM
Skluz - kompletní vč.nátoku
vč.dodání a osazení</t>
  </si>
  <si>
    <t>93630R</t>
  </si>
  <si>
    <t>ÚPRAVA ZHLAVÍ BETON ZÍDKY U SKLUZU
Vytvarování zhlaví zídky u vyústění do skluzu</t>
  </si>
  <si>
    <t>93653</t>
  </si>
  <si>
    <t>MOSTNÍ ODVODŇOVACÍ SOUPRAVA
Kompletní vč.plastbetonu, zálivek a vyústění pod most  (odpadu pod klenbu)</t>
  </si>
  <si>
    <t>936541</t>
  </si>
  <si>
    <t>MOSTNÍ ODVODŇOVACÍ TRUBKA (POVRCHŮ IZOLACE) Z NEREZ OCELI
Kompletní vč.vsakovací vrstvy z drenážního plastbetonu a vyústění pod most (odpadu pod klenbu)</t>
  </si>
  <si>
    <t>93851R</t>
  </si>
  <si>
    <t>OČIŠTĚNÍ BETON KONSTR MECHANICKY
- mechanicky</t>
  </si>
  <si>
    <t>938543</t>
  </si>
  <si>
    <t>OČIŠTĚNÍ BETON KONSTR OTRYSKÁNÍM TLAK VODOU DO 1000 BARŮ</t>
  </si>
  <si>
    <t>křídla
(4.3*5.5+5.3*4.5*0.5)*2=71,15 [A]
NK - podhled
6.06*32.0=193,92 [B]
čelní zdi vně
(3.0*13.6*0.5+4.0*14.4*0.5)*2=98,40 [C]
NK - vnitřek
oblouk 5.0*31.0=155,00 [D]
čelní zdi (3.7*8.5*0.5+1.5*3.7+1.5*2.8+3.0*1.8+4.4*9.0*0.5+1.5*4.4+3.2*3.0)*2=133,75 [E]
A+B+C+D+E=652,22 [F]</t>
  </si>
  <si>
    <t>966158</t>
  </si>
  <si>
    <t xml:space="preserve">BOURÁNÍ KONSTRUKCÍ Z PROST BETONU S ODVOZEM DO 20KM
Vč.odvozu na skládku </t>
  </si>
  <si>
    <t>výplňový beton chodníku
0.5*0.2*0.5*40.2*2=4,02 [A]
A=4,02 [B]</t>
  </si>
  <si>
    <t>966168</t>
  </si>
  <si>
    <t xml:space="preserve">BOURÁNÍ KONSTRUKCÍ ZE ŽELEZOBETONU S ODVOZEM DO 20KM
Vč.odvozu na skládku </t>
  </si>
  <si>
    <t>římsy
(0.28*0.35+0.5*0.2*0.5)*40.2*2=11,90 [A]
NK - žb.deska s příčníky - odhad
6.0*42.2*0.2+0.3*0.2*5.0*32=60,24 [B]
zábradlí
(1.1*40.2-0.6*2.0*15)*0.2*2=10,49 [C]
ozdovné rizality
(1.8*0.2*0.3+1.8*0.1*1.4)*4=1,44 [D]
A+B+C+D=84,07 [E]</t>
  </si>
  <si>
    <t>96787</t>
  </si>
  <si>
    <t>VYBOURÁNÍ MOST ODVODŇOVAČŮ
Vč.odvozu na skládku a poplatku za uložení</t>
  </si>
  <si>
    <t>99001</t>
  </si>
  <si>
    <t>LETOPOČET REKONSTRUKCE</t>
  </si>
  <si>
    <t>123731</t>
  </si>
  <si>
    <t>SO 202</t>
  </si>
  <si>
    <t>Provizorní lávka pro pěší přes řeku Mži</t>
  </si>
  <si>
    <t>202</t>
  </si>
  <si>
    <t>kamenivo  3.62*1.8=6,52 [A]
lom.kámen  15.2*1.8=27,36 [B]
zemina  56.0*1.8=100,80 [C]
Celkem: A+B+C=134,68 [D]</t>
  </si>
  <si>
    <t>OSTATNÍ POŽADAVKY - HLAVNÍ MOSTNÍ PROHLÍDKA</t>
  </si>
  <si>
    <t>113298</t>
  </si>
  <si>
    <t>ODSTRANĚNÍ PŘÍKOPŮ A RIGOLŮ Z LOMOVÉHO KAMENE, ODVOZ DO 20KM
Zához z kamene, vč.odvozu na skládku</t>
  </si>
  <si>
    <t>bárka 4.0*4.0*0.7=11,20 [A]
OP2 2.0*4.0*0.5=4,00 [B]
A+B=15,20 [C]</t>
  </si>
  <si>
    <t>ODSTRAN PODKL VOZOVEK A CHODNÍKŮ Z KAMENIVA NESTMEL, ODVOZ DO 20KM
Vč.odvozu</t>
  </si>
  <si>
    <t>ŠP podsyp
bárka 4.5*4.5*0.15=3,04 [A]
OP2 1.2*3.2*0.15=0,58 [B]
A+B=3,61 [C]</t>
  </si>
  <si>
    <t>122738</t>
  </si>
  <si>
    <t>ODKOPÁVKY A PROKOPÁVKY OBECNÉ TŘ. I, ODVOZ DO 20KM
vč.odvozu na skládku</t>
  </si>
  <si>
    <t>odstranění zemních hrázek  56.0=56,00 [A]</t>
  </si>
  <si>
    <t>ODKOP PRO SPOD STAVBU SILNIC A ŽELEZNIC TŘ. I, ODVOZ DO 1KM
Vč.odvozu na meziskládku
vč.případného provizorního pažení</t>
  </si>
  <si>
    <t>OP1 1.5*3.0*4.0=18,00 [A]
OP2 4.0*4.0*0.7=11,20 [B]
A+B=29,20 [C]</t>
  </si>
  <si>
    <t>VYKOPÁVKY ZE ZEMNÍKŮ A SKLÁDEK TŘ. I, ODVOZ DO 1KM
pro zásyp</t>
  </si>
  <si>
    <t>29.2+18.93=48,13 [A]</t>
  </si>
  <si>
    <t>127731</t>
  </si>
  <si>
    <t>VYKOPÁVKY POD VODOU TŘ I S ODVOZEM DO 1KM
Vč.odvozu na meziskládku</t>
  </si>
  <si>
    <t>pro bárku 5.2*5.2*0.7=18,93 [A]
A=18,93 [B]</t>
  </si>
  <si>
    <t>17750</t>
  </si>
  <si>
    <t>ZEMNÍ HRÁZKY ZE ZEMIN NEPROPUSTNÝCH</t>
  </si>
  <si>
    <t>2.0*1.0*7.0*4=56,00 [A]</t>
  </si>
  <si>
    <t>33312</t>
  </si>
  <si>
    <t>MOSTNÍ OPĚRY A KŘÍDLA Z DÍLCŮ ŽELEZOBETON
Obratovost 50%</t>
  </si>
  <si>
    <t>1.0*3.0*(2+5+13+6)*0.15=11,70 [A]
A=11,70 [B]</t>
  </si>
  <si>
    <t>421952</t>
  </si>
  <si>
    <t>MOSTOVKY A PODLAHY ZE DŘEVA DOČASNÉ
Odhad</t>
  </si>
  <si>
    <t>NK vč.zábradlí  13.0=13,00 [A]
nástupní rampy 3.5'=3,50 [B]
A+B=16,50 [C]</t>
  </si>
  <si>
    <t>PODKL A VÝPLŇ VRSTVY Z KAMENIVA TĚŽENÉHO
ŠP podsyp pod panely</t>
  </si>
  <si>
    <t>bárka 4.5*4.5*0.15=3,04 [A]
OP2 1.2*3.2*0.15=0,58 [B]
A+B=3,61 [C]</t>
  </si>
  <si>
    <t>ZÁHOZ Z LOM KAMENE</t>
  </si>
  <si>
    <t>93610</t>
  </si>
  <si>
    <t>DROBNÉ DOPLŇK KONSTR DŘEVĚNÉ
Dřevěný zavětrovací rám mezi HEB
odhad</t>
  </si>
  <si>
    <t>94817</t>
  </si>
  <si>
    <t>DOČASNÉ KONSTRUKCE Z OCEL NOSNÍKŮ VČET ODSTRAN
HEB 750</t>
  </si>
  <si>
    <t>250.0*(44.0+1.5)*0.001*2=22,75 [A]
A=22,75 [B]</t>
  </si>
  <si>
    <t>94894</t>
  </si>
  <si>
    <t>PODPĚRNÉ SKRUŽE KOVOVÉ - ZŘÍZENÍ A ODSTRANĚNÍ - PIŽMO BÁRKY
Vč.dovozu a odvozu - odhad</t>
  </si>
  <si>
    <t>966118</t>
  </si>
  <si>
    <t>BOURÁNÍ KONSTRUKCÍ Z BETON DÍLCŮ S ODVOZEM DO 20KM
Vč.odvozu - majetek investora</t>
  </si>
  <si>
    <t>silniční panely 11.7'=11,70 [A]
A=11,70 [B]</t>
  </si>
  <si>
    <t>966178</t>
  </si>
  <si>
    <t>BOURÁNÍ KONSTRUKCÍ ZE DŘEVA S ODVOZEM DO 20KM
Vč.odvozu - majetek investora</t>
  </si>
  <si>
    <t>NK vč.zábradlí  13.0=13,00 [A]
nástupní rampy 2.0=2,00 [B]
Dřevěný zavětrovací rám mezi HEB 1.5'=1,50 [C]
A+B+C=16,50 [D]</t>
  </si>
  <si>
    <t>99002</t>
  </si>
  <si>
    <t>KOTVENÍ STŘEDNÍHO PILÍŘE A OPĚRY
Zajištění proti posunu - zřízení a odstranění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</si>
</sst>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25" sqref="C25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8">
        <f>'000'!I34</f>
        <v>0</v>
      </c>
      <c r="D11" s="8">
        <f>'000'!M34</f>
        <v>0</v>
      </c>
      <c r="E11" s="8">
        <f>C11+D11</f>
        <v>0</v>
      </c>
    </row>
    <row r="12" spans="1:5" ht="12.75" customHeight="1">
      <c r="A12" s="6" t="s">
        <v>80</v>
      </c>
      <c r="B12" s="6" t="s">
        <v>81</v>
      </c>
      <c r="C12" s="8">
        <f>'101'!I60</f>
        <v>0</v>
      </c>
      <c r="D12" s="8">
        <f>'101'!M60</f>
        <v>0</v>
      </c>
      <c r="E12" s="8">
        <f>C12+D12</f>
        <v>0</v>
      </c>
    </row>
    <row r="13" spans="1:5" ht="12.75" customHeight="1">
      <c r="A13" s="6" t="s">
        <v>138</v>
      </c>
      <c r="B13" s="6" t="s">
        <v>137</v>
      </c>
      <c r="C13" s="8">
        <f>'201'!I219</f>
        <v>0</v>
      </c>
      <c r="D13" s="8">
        <f>'201'!M219</f>
        <v>0</v>
      </c>
      <c r="E13" s="8">
        <f>C13+D13</f>
        <v>0</v>
      </c>
    </row>
    <row r="14" spans="1:5" ht="12.75" customHeight="1">
      <c r="A14" s="6" t="s">
        <v>410</v>
      </c>
      <c r="B14" s="6" t="s">
        <v>409</v>
      </c>
      <c r="C14" s="8">
        <f>'202'!I71</f>
        <v>0</v>
      </c>
      <c r="D14" s="8">
        <f>'202'!M71</f>
        <v>0</v>
      </c>
      <c r="E14" s="8">
        <f>C14+D14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3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L8" t="s">
        <v>35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38.25">
      <c r="A12" s="6">
        <v>1</v>
      </c>
      <c r="B12" s="6" t="s">
        <v>46</v>
      </c>
      <c r="C12" s="6" t="s">
        <v>47</v>
      </c>
      <c r="D12" s="6" t="s">
        <v>46</v>
      </c>
      <c r="E12" s="6" t="s">
        <v>48</v>
      </c>
      <c r="F12" s="6" t="s">
        <v>49</v>
      </c>
      <c r="G12" s="8">
        <v>4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63.75">
      <c r="E13" s="11" t="s">
        <v>50</v>
      </c>
    </row>
    <row r="14" spans="1:13" ht="38.25">
      <c r="A14" s="6">
        <v>2</v>
      </c>
      <c r="B14" s="6" t="s">
        <v>51</v>
      </c>
      <c r="C14" s="6" t="s">
        <v>52</v>
      </c>
      <c r="D14" s="6" t="s">
        <v>46</v>
      </c>
      <c r="E14" s="6" t="s">
        <v>53</v>
      </c>
      <c r="F14" s="6" t="s">
        <v>54</v>
      </c>
      <c r="G14" s="8">
        <v>1</v>
      </c>
      <c r="H14" s="10"/>
      <c r="I14" s="8">
        <f aca="true" t="shared" si="0" ref="I14:I22">ROUND((H14*G14),2)</f>
        <v>0</v>
      </c>
      <c r="L14">
        <f>rekapitulace!H8</f>
        <v>21</v>
      </c>
      <c r="M14">
        <f aca="true" t="shared" si="1" ref="M14:M22">ROUND(L14/100*I14,2)</f>
        <v>0</v>
      </c>
    </row>
    <row r="15" spans="1:13" ht="25.5">
      <c r="A15" s="6">
        <v>3</v>
      </c>
      <c r="B15" s="6" t="s">
        <v>51</v>
      </c>
      <c r="C15" s="6" t="s">
        <v>55</v>
      </c>
      <c r="D15" s="6" t="s">
        <v>46</v>
      </c>
      <c r="E15" s="6" t="s">
        <v>56</v>
      </c>
      <c r="F15" s="6" t="s">
        <v>54</v>
      </c>
      <c r="G15" s="8">
        <v>1</v>
      </c>
      <c r="H15" s="10"/>
      <c r="I15" s="8">
        <f t="shared" si="0"/>
        <v>0</v>
      </c>
      <c r="L15">
        <f>rekapitulace!H8</f>
        <v>21</v>
      </c>
      <c r="M15">
        <f t="shared" si="1"/>
        <v>0</v>
      </c>
    </row>
    <row r="16" spans="1:13" ht="12.75">
      <c r="A16" s="6">
        <v>4</v>
      </c>
      <c r="B16" s="6" t="s">
        <v>46</v>
      </c>
      <c r="C16" s="6" t="s">
        <v>57</v>
      </c>
      <c r="D16" s="6" t="s">
        <v>46</v>
      </c>
      <c r="E16" s="6" t="s">
        <v>58</v>
      </c>
      <c r="F16" s="6" t="s">
        <v>54</v>
      </c>
      <c r="G16" s="8">
        <v>1</v>
      </c>
      <c r="H16" s="10"/>
      <c r="I16" s="8">
        <f t="shared" si="0"/>
        <v>0</v>
      </c>
      <c r="L16">
        <f>rekapitulace!H8</f>
        <v>21</v>
      </c>
      <c r="M16">
        <f t="shared" si="1"/>
        <v>0</v>
      </c>
    </row>
    <row r="17" spans="1:13" ht="25.5">
      <c r="A17" s="6">
        <v>5</v>
      </c>
      <c r="B17" s="6" t="s">
        <v>51</v>
      </c>
      <c r="C17" s="6" t="s">
        <v>59</v>
      </c>
      <c r="D17" s="6" t="s">
        <v>46</v>
      </c>
      <c r="E17" s="6" t="s">
        <v>60</v>
      </c>
      <c r="F17" s="6" t="s">
        <v>54</v>
      </c>
      <c r="G17" s="8">
        <v>1</v>
      </c>
      <c r="H17" s="10"/>
      <c r="I17" s="8">
        <f t="shared" si="0"/>
        <v>0</v>
      </c>
      <c r="L17">
        <f>rekapitulace!H8</f>
        <v>21</v>
      </c>
      <c r="M17">
        <f t="shared" si="1"/>
        <v>0</v>
      </c>
    </row>
    <row r="18" spans="1:13" ht="38.25">
      <c r="A18" s="6">
        <v>6</v>
      </c>
      <c r="B18" s="6" t="s">
        <v>51</v>
      </c>
      <c r="C18" s="6" t="s">
        <v>61</v>
      </c>
      <c r="D18" s="6" t="s">
        <v>46</v>
      </c>
      <c r="E18" s="6" t="s">
        <v>62</v>
      </c>
      <c r="F18" s="6" t="s">
        <v>54</v>
      </c>
      <c r="G18" s="8">
        <v>1</v>
      </c>
      <c r="H18" s="10"/>
      <c r="I18" s="8">
        <f t="shared" si="0"/>
        <v>0</v>
      </c>
      <c r="L18">
        <f>rekapitulace!H8</f>
        <v>21</v>
      </c>
      <c r="M18">
        <f t="shared" si="1"/>
        <v>0</v>
      </c>
    </row>
    <row r="19" spans="1:13" ht="25.5">
      <c r="A19" s="6">
        <v>7</v>
      </c>
      <c r="B19" s="6" t="s">
        <v>51</v>
      </c>
      <c r="C19" s="6" t="s">
        <v>63</v>
      </c>
      <c r="D19" s="6" t="s">
        <v>46</v>
      </c>
      <c r="E19" s="6" t="s">
        <v>64</v>
      </c>
      <c r="F19" s="6" t="s">
        <v>54</v>
      </c>
      <c r="G19" s="8">
        <v>1</v>
      </c>
      <c r="H19" s="10"/>
      <c r="I19" s="8">
        <f t="shared" si="0"/>
        <v>0</v>
      </c>
      <c r="L19">
        <f>rekapitulace!H8</f>
        <v>21</v>
      </c>
      <c r="M19">
        <f t="shared" si="1"/>
        <v>0</v>
      </c>
    </row>
    <row r="20" spans="1:13" ht="25.5">
      <c r="A20" s="6">
        <v>8</v>
      </c>
      <c r="B20" s="6" t="s">
        <v>46</v>
      </c>
      <c r="C20" s="6" t="s">
        <v>65</v>
      </c>
      <c r="D20" s="6" t="s">
        <v>46</v>
      </c>
      <c r="E20" s="6" t="s">
        <v>66</v>
      </c>
      <c r="F20" s="6" t="s">
        <v>54</v>
      </c>
      <c r="G20" s="8">
        <v>1</v>
      </c>
      <c r="H20" s="10"/>
      <c r="I20" s="8">
        <f t="shared" si="0"/>
        <v>0</v>
      </c>
      <c r="L20">
        <f>rekapitulace!H8</f>
        <v>21</v>
      </c>
      <c r="M20">
        <f t="shared" si="1"/>
        <v>0</v>
      </c>
    </row>
    <row r="21" spans="1:13" ht="12.75">
      <c r="A21" s="6">
        <v>9</v>
      </c>
      <c r="B21" s="6" t="s">
        <v>46</v>
      </c>
      <c r="C21" s="6" t="s">
        <v>67</v>
      </c>
      <c r="D21" s="6" t="s">
        <v>46</v>
      </c>
      <c r="E21" s="6" t="s">
        <v>68</v>
      </c>
      <c r="F21" s="6" t="s">
        <v>54</v>
      </c>
      <c r="G21" s="8">
        <v>1</v>
      </c>
      <c r="H21" s="10"/>
      <c r="I21" s="8">
        <f t="shared" si="0"/>
        <v>0</v>
      </c>
      <c r="L21">
        <f>rekapitulace!H8</f>
        <v>21</v>
      </c>
      <c r="M21">
        <f t="shared" si="1"/>
        <v>0</v>
      </c>
    </row>
    <row r="22" spans="1:13" ht="12.75">
      <c r="A22" s="6">
        <v>10</v>
      </c>
      <c r="B22" s="6" t="s">
        <v>51</v>
      </c>
      <c r="C22" s="6" t="s">
        <v>69</v>
      </c>
      <c r="D22" s="6" t="s">
        <v>46</v>
      </c>
      <c r="E22" s="6" t="s">
        <v>70</v>
      </c>
      <c r="F22" s="6" t="s">
        <v>54</v>
      </c>
      <c r="G22" s="8">
        <v>1</v>
      </c>
      <c r="H22" s="10"/>
      <c r="I22" s="8">
        <f t="shared" si="0"/>
        <v>0</v>
      </c>
      <c r="L22">
        <f>rekapitulace!H8</f>
        <v>21</v>
      </c>
      <c r="M22">
        <f t="shared" si="1"/>
        <v>0</v>
      </c>
    </row>
    <row r="23" spans="1:13" ht="12.75" customHeight="1">
      <c r="A23" s="12"/>
      <c r="B23" s="12"/>
      <c r="C23" s="12" t="s">
        <v>45</v>
      </c>
      <c r="D23" s="12"/>
      <c r="E23" s="12" t="s">
        <v>44</v>
      </c>
      <c r="F23" s="12"/>
      <c r="G23" s="12"/>
      <c r="H23" s="12"/>
      <c r="I23" s="12">
        <f>SUM(I12:I22)</f>
        <v>0</v>
      </c>
      <c r="M23">
        <f>SUM(M12:M22)</f>
        <v>0</v>
      </c>
    </row>
    <row r="25" spans="1:13" ht="12.75" customHeight="1">
      <c r="A25" s="12"/>
      <c r="B25" s="12"/>
      <c r="C25" s="12"/>
      <c r="D25" s="12"/>
      <c r="E25" s="12" t="s">
        <v>71</v>
      </c>
      <c r="F25" s="12"/>
      <c r="G25" s="12"/>
      <c r="H25" s="12"/>
      <c r="I25" s="12">
        <f>+I23</f>
        <v>0</v>
      </c>
      <c r="M25">
        <f>+M23</f>
        <v>0</v>
      </c>
    </row>
    <row r="27" spans="1:9" ht="12.75" customHeight="1">
      <c r="A27" s="7" t="s">
        <v>72</v>
      </c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7"/>
      <c r="B28" s="7"/>
      <c r="C28" s="7"/>
      <c r="D28" s="7"/>
      <c r="E28" s="7" t="s">
        <v>73</v>
      </c>
      <c r="F28" s="7"/>
      <c r="G28" s="7"/>
      <c r="H28" s="7"/>
      <c r="I28" s="7"/>
    </row>
    <row r="29" spans="1:13" ht="12.75" customHeight="1">
      <c r="A29" s="12"/>
      <c r="B29" s="12"/>
      <c r="C29" s="12"/>
      <c r="D29" s="12"/>
      <c r="E29" s="12" t="s">
        <v>74</v>
      </c>
      <c r="F29" s="12"/>
      <c r="G29" s="12"/>
      <c r="H29" s="12"/>
      <c r="I29" s="12">
        <v>0</v>
      </c>
      <c r="M29">
        <v>0</v>
      </c>
    </row>
    <row r="30" spans="1:9" ht="12.75" customHeight="1">
      <c r="A30" s="7"/>
      <c r="B30" s="7"/>
      <c r="C30" s="7"/>
      <c r="D30" s="7"/>
      <c r="E30" s="7" t="s">
        <v>75</v>
      </c>
      <c r="F30" s="7"/>
      <c r="G30" s="7"/>
      <c r="H30" s="7"/>
      <c r="I30" s="7"/>
    </row>
    <row r="31" spans="1:13" ht="12.75" customHeight="1">
      <c r="A31" s="12"/>
      <c r="B31" s="12"/>
      <c r="C31" s="12"/>
      <c r="D31" s="12"/>
      <c r="E31" s="12" t="s">
        <v>76</v>
      </c>
      <c r="F31" s="12"/>
      <c r="G31" s="12"/>
      <c r="H31" s="12"/>
      <c r="I31" s="12">
        <v>0</v>
      </c>
      <c r="M31">
        <v>0</v>
      </c>
    </row>
    <row r="32" spans="1:13" ht="12.75" customHeight="1">
      <c r="A32" s="12"/>
      <c r="B32" s="12"/>
      <c r="C32" s="12"/>
      <c r="D32" s="12"/>
      <c r="E32" s="12" t="s">
        <v>77</v>
      </c>
      <c r="F32" s="12"/>
      <c r="G32" s="12"/>
      <c r="H32" s="12"/>
      <c r="I32" s="12">
        <f>I29+I31</f>
        <v>0</v>
      </c>
      <c r="M32">
        <f>M29+M31</f>
        <v>0</v>
      </c>
    </row>
    <row r="34" spans="1:13" ht="12.75" customHeight="1">
      <c r="A34" s="12"/>
      <c r="B34" s="12"/>
      <c r="C34" s="12"/>
      <c r="D34" s="12"/>
      <c r="E34" s="12" t="s">
        <v>77</v>
      </c>
      <c r="F34" s="12"/>
      <c r="G34" s="12"/>
      <c r="H34" s="12"/>
      <c r="I34" s="12">
        <f>I25+I32</f>
        <v>0</v>
      </c>
      <c r="M34">
        <f>M25+M32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78</v>
      </c>
      <c r="D5" s="5"/>
      <c r="E5" s="5" t="s">
        <v>79</v>
      </c>
    </row>
    <row r="6" spans="1:5" ht="12.75" customHeight="1">
      <c r="A6" t="s">
        <v>18</v>
      </c>
      <c r="C6" s="5" t="s">
        <v>80</v>
      </c>
      <c r="D6" s="5"/>
      <c r="E6" s="5" t="s">
        <v>81</v>
      </c>
    </row>
    <row r="7" spans="3:5" ht="12.75" customHeight="1">
      <c r="C7" s="5"/>
      <c r="D7" s="5"/>
      <c r="E7" s="5"/>
    </row>
    <row r="8" spans="1:13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L8" t="s">
        <v>35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82</v>
      </c>
      <c r="F11" s="7"/>
      <c r="G11" s="9"/>
      <c r="H11" s="7"/>
      <c r="I11" s="9"/>
    </row>
    <row r="12" spans="1:13" ht="25.5">
      <c r="A12" s="6">
        <v>1</v>
      </c>
      <c r="B12" s="6" t="s">
        <v>46</v>
      </c>
      <c r="C12" s="6" t="s">
        <v>83</v>
      </c>
      <c r="D12" s="6" t="s">
        <v>46</v>
      </c>
      <c r="E12" s="6" t="s">
        <v>84</v>
      </c>
      <c r="F12" s="6" t="s">
        <v>85</v>
      </c>
      <c r="G12" s="8">
        <v>3400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38.25">
      <c r="E13" s="11" t="s">
        <v>86</v>
      </c>
    </row>
    <row r="14" spans="1:13" ht="38.25">
      <c r="A14" s="6">
        <v>2</v>
      </c>
      <c r="B14" s="6" t="s">
        <v>51</v>
      </c>
      <c r="C14" s="6" t="s">
        <v>87</v>
      </c>
      <c r="D14" s="6" t="s">
        <v>46</v>
      </c>
      <c r="E14" s="6" t="s">
        <v>88</v>
      </c>
      <c r="F14" s="6" t="s">
        <v>89</v>
      </c>
      <c r="G14" s="8">
        <v>30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ht="12.75">
      <c r="E15" s="11" t="s">
        <v>90</v>
      </c>
    </row>
    <row r="16" spans="1:13" ht="25.5">
      <c r="A16" s="6">
        <v>3</v>
      </c>
      <c r="B16" s="6" t="s">
        <v>51</v>
      </c>
      <c r="C16" s="6" t="s">
        <v>91</v>
      </c>
      <c r="D16" s="6" t="s">
        <v>46</v>
      </c>
      <c r="E16" s="6" t="s">
        <v>92</v>
      </c>
      <c r="F16" s="6" t="s">
        <v>93</v>
      </c>
      <c r="G16" s="8">
        <v>1700</v>
      </c>
      <c r="H16" s="10"/>
      <c r="I16" s="8">
        <f>ROUND((H16*G16),2)</f>
        <v>0</v>
      </c>
      <c r="L16">
        <f>rekapitulace!H8</f>
        <v>21</v>
      </c>
      <c r="M16">
        <f>ROUND(L16/100*I16,2)</f>
        <v>0</v>
      </c>
    </row>
    <row r="17" ht="38.25">
      <c r="E17" s="11" t="s">
        <v>94</v>
      </c>
    </row>
    <row r="18" spans="1:13" ht="38.25">
      <c r="A18" s="6">
        <v>4</v>
      </c>
      <c r="B18" s="6" t="s">
        <v>51</v>
      </c>
      <c r="C18" s="6" t="s">
        <v>95</v>
      </c>
      <c r="D18" s="6" t="s">
        <v>46</v>
      </c>
      <c r="E18" s="6" t="s">
        <v>96</v>
      </c>
      <c r="F18" s="6" t="s">
        <v>93</v>
      </c>
      <c r="G18" s="8">
        <v>6800</v>
      </c>
      <c r="H18" s="10"/>
      <c r="I18" s="8">
        <f>ROUND((H18*G18),2)</f>
        <v>0</v>
      </c>
      <c r="L18">
        <f>rekapitulace!H8</f>
        <v>21</v>
      </c>
      <c r="M18">
        <f>ROUND(L18/100*I18,2)</f>
        <v>0</v>
      </c>
    </row>
    <row r="19" ht="51">
      <c r="E19" s="11" t="s">
        <v>97</v>
      </c>
    </row>
    <row r="20" spans="1:13" ht="12.75" customHeight="1">
      <c r="A20" s="12"/>
      <c r="B20" s="12"/>
      <c r="C20" s="12" t="s">
        <v>25</v>
      </c>
      <c r="D20" s="12"/>
      <c r="E20" s="12" t="s">
        <v>82</v>
      </c>
      <c r="F20" s="12"/>
      <c r="G20" s="12"/>
      <c r="H20" s="12"/>
      <c r="I20" s="12">
        <f>SUM(I12:I19)</f>
        <v>0</v>
      </c>
      <c r="M20">
        <f>SUM(M12:M19)</f>
        <v>0</v>
      </c>
    </row>
    <row r="22" spans="1:9" ht="12.75" customHeight="1">
      <c r="A22" s="7"/>
      <c r="B22" s="7"/>
      <c r="C22" s="7" t="s">
        <v>39</v>
      </c>
      <c r="D22" s="7"/>
      <c r="E22" s="7" t="s">
        <v>98</v>
      </c>
      <c r="F22" s="7"/>
      <c r="G22" s="9"/>
      <c r="H22" s="7"/>
      <c r="I22" s="9"/>
    </row>
    <row r="23" spans="1:13" ht="25.5">
      <c r="A23" s="6">
        <v>5</v>
      </c>
      <c r="B23" s="6" t="s">
        <v>99</v>
      </c>
      <c r="C23" s="6" t="s">
        <v>100</v>
      </c>
      <c r="D23" s="6" t="s">
        <v>46</v>
      </c>
      <c r="E23" s="6" t="s">
        <v>101</v>
      </c>
      <c r="F23" s="6" t="s">
        <v>93</v>
      </c>
      <c r="G23" s="8">
        <v>6800</v>
      </c>
      <c r="H23" s="10"/>
      <c r="I23" s="8">
        <f>ROUND((H23*G23),2)</f>
        <v>0</v>
      </c>
      <c r="L23">
        <f>rekapitulace!H8</f>
        <v>21</v>
      </c>
      <c r="M23">
        <f>ROUND(L23/100*I23,2)</f>
        <v>0</v>
      </c>
    </row>
    <row r="24" ht="51">
      <c r="E24" s="11" t="s">
        <v>102</v>
      </c>
    </row>
    <row r="25" spans="1:13" ht="12.75">
      <c r="A25" s="6">
        <v>6</v>
      </c>
      <c r="B25" s="6" t="s">
        <v>51</v>
      </c>
      <c r="C25" s="6" t="s">
        <v>103</v>
      </c>
      <c r="D25" s="6" t="s">
        <v>46</v>
      </c>
      <c r="E25" s="6" t="s">
        <v>104</v>
      </c>
      <c r="F25" s="6" t="s">
        <v>93</v>
      </c>
      <c r="G25" s="8">
        <v>6800</v>
      </c>
      <c r="H25" s="10"/>
      <c r="I25" s="8">
        <f>ROUND((H25*G25),2)</f>
        <v>0</v>
      </c>
      <c r="L25">
        <f>rekapitulace!H8</f>
        <v>21</v>
      </c>
      <c r="M25">
        <f>ROUND(L25/100*I25,2)</f>
        <v>0</v>
      </c>
    </row>
    <row r="26" ht="25.5">
      <c r="E26" s="11" t="s">
        <v>105</v>
      </c>
    </row>
    <row r="27" spans="1:13" ht="25.5">
      <c r="A27" s="6">
        <v>7</v>
      </c>
      <c r="B27" s="6" t="s">
        <v>51</v>
      </c>
      <c r="C27" s="6" t="s">
        <v>106</v>
      </c>
      <c r="D27" s="6" t="s">
        <v>46</v>
      </c>
      <c r="E27" s="6" t="s">
        <v>107</v>
      </c>
      <c r="F27" s="6" t="s">
        <v>93</v>
      </c>
      <c r="G27" s="8">
        <v>600</v>
      </c>
      <c r="H27" s="10"/>
      <c r="I27" s="8">
        <f>ROUND((H27*G27),2)</f>
        <v>0</v>
      </c>
      <c r="L27">
        <f>rekapitulace!H8</f>
        <v>21</v>
      </c>
      <c r="M27">
        <f>ROUND(L27/100*I27,2)</f>
        <v>0</v>
      </c>
    </row>
    <row r="28" ht="12.75">
      <c r="E28" s="11" t="s">
        <v>108</v>
      </c>
    </row>
    <row r="29" spans="1:13" ht="25.5">
      <c r="A29" s="6">
        <v>8</v>
      </c>
      <c r="B29" s="6" t="s">
        <v>51</v>
      </c>
      <c r="C29" s="6" t="s">
        <v>109</v>
      </c>
      <c r="D29" s="6" t="s">
        <v>46</v>
      </c>
      <c r="E29" s="6" t="s">
        <v>110</v>
      </c>
      <c r="F29" s="6" t="s">
        <v>89</v>
      </c>
      <c r="G29" s="8">
        <v>30</v>
      </c>
      <c r="H29" s="10"/>
      <c r="I29" s="8">
        <f>ROUND((H29*G29),2)</f>
        <v>0</v>
      </c>
      <c r="L29">
        <f>rekapitulace!H8</f>
        <v>21</v>
      </c>
      <c r="M29">
        <f>ROUND(L29/100*I29,2)</f>
        <v>0</v>
      </c>
    </row>
    <row r="30" ht="12.75">
      <c r="E30" s="11" t="s">
        <v>90</v>
      </c>
    </row>
    <row r="31" spans="1:13" ht="38.25">
      <c r="A31" s="6">
        <v>9</v>
      </c>
      <c r="B31" s="6" t="s">
        <v>46</v>
      </c>
      <c r="C31" s="6" t="s">
        <v>111</v>
      </c>
      <c r="D31" s="6" t="s">
        <v>46</v>
      </c>
      <c r="E31" s="6" t="s">
        <v>112</v>
      </c>
      <c r="F31" s="6" t="s">
        <v>93</v>
      </c>
      <c r="G31" s="8">
        <v>160</v>
      </c>
      <c r="H31" s="10"/>
      <c r="I31" s="8">
        <f>ROUND((H31*G31),2)</f>
        <v>0</v>
      </c>
      <c r="L31">
        <f>rekapitulace!H8</f>
        <v>21</v>
      </c>
      <c r="M31">
        <f>ROUND(L31/100*I31,2)</f>
        <v>0</v>
      </c>
    </row>
    <row r="32" ht="12.75">
      <c r="E32" s="11" t="s">
        <v>113</v>
      </c>
    </row>
    <row r="33" spans="1:13" ht="38.25">
      <c r="A33" s="6">
        <v>10</v>
      </c>
      <c r="B33" s="6" t="s">
        <v>46</v>
      </c>
      <c r="C33" s="6" t="s">
        <v>114</v>
      </c>
      <c r="D33" s="6" t="s">
        <v>46</v>
      </c>
      <c r="E33" s="6" t="s">
        <v>115</v>
      </c>
      <c r="F33" s="6"/>
      <c r="G33" s="8">
        <v>160</v>
      </c>
      <c r="H33" s="10"/>
      <c r="I33" s="8">
        <f>ROUND((H33*G33),2)</f>
        <v>0</v>
      </c>
      <c r="L33">
        <f>rekapitulace!H8</f>
        <v>21</v>
      </c>
      <c r="M33">
        <f>ROUND(L33/100*I33,2)</f>
        <v>0</v>
      </c>
    </row>
    <row r="34" ht="12.75">
      <c r="E34" s="11" t="s">
        <v>113</v>
      </c>
    </row>
    <row r="35" spans="1:13" ht="25.5">
      <c r="A35" s="6">
        <v>11</v>
      </c>
      <c r="B35" s="6" t="s">
        <v>51</v>
      </c>
      <c r="C35" s="6" t="s">
        <v>116</v>
      </c>
      <c r="D35" s="6" t="s">
        <v>46</v>
      </c>
      <c r="E35" s="6" t="s">
        <v>117</v>
      </c>
      <c r="F35" s="6" t="s">
        <v>85</v>
      </c>
      <c r="G35" s="8">
        <v>1200</v>
      </c>
      <c r="H35" s="10"/>
      <c r="I35" s="8">
        <f>ROUND((H35*G35),2)</f>
        <v>0</v>
      </c>
      <c r="L35">
        <f>rekapitulace!H8</f>
        <v>21</v>
      </c>
      <c r="M35">
        <f>ROUND(L35/100*I35,2)</f>
        <v>0</v>
      </c>
    </row>
    <row r="36" ht="12.75">
      <c r="E36" s="11" t="s">
        <v>118</v>
      </c>
    </row>
    <row r="37" spans="1:13" ht="12.75" customHeight="1">
      <c r="A37" s="12"/>
      <c r="B37" s="12"/>
      <c r="C37" s="12" t="s">
        <v>39</v>
      </c>
      <c r="D37" s="12"/>
      <c r="E37" s="12" t="s">
        <v>98</v>
      </c>
      <c r="F37" s="12"/>
      <c r="G37" s="12"/>
      <c r="H37" s="12"/>
      <c r="I37" s="12">
        <f>SUM(I23:I36)</f>
        <v>0</v>
      </c>
      <c r="M37">
        <f>SUM(M23:M36)</f>
        <v>0</v>
      </c>
    </row>
    <row r="39" spans="1:9" ht="12.75" customHeight="1">
      <c r="A39" s="7"/>
      <c r="B39" s="7"/>
      <c r="C39" s="7" t="s">
        <v>43</v>
      </c>
      <c r="D39" s="7"/>
      <c r="E39" s="7" t="s">
        <v>119</v>
      </c>
      <c r="F39" s="7"/>
      <c r="G39" s="9"/>
      <c r="H39" s="7"/>
      <c r="I39" s="9"/>
    </row>
    <row r="40" spans="1:13" ht="25.5">
      <c r="A40" s="6">
        <v>12</v>
      </c>
      <c r="B40" s="6" t="s">
        <v>51</v>
      </c>
      <c r="C40" s="6" t="s">
        <v>120</v>
      </c>
      <c r="D40" s="6" t="s">
        <v>46</v>
      </c>
      <c r="E40" s="6" t="s">
        <v>121</v>
      </c>
      <c r="F40" s="6" t="s">
        <v>49</v>
      </c>
      <c r="G40" s="8">
        <v>15</v>
      </c>
      <c r="H40" s="10"/>
      <c r="I40" s="8">
        <f>ROUND((H40*G40),2)</f>
        <v>0</v>
      </c>
      <c r="L40">
        <f>rekapitulace!H8</f>
        <v>21</v>
      </c>
      <c r="M40">
        <f>ROUND(L40/100*I40,2)</f>
        <v>0</v>
      </c>
    </row>
    <row r="41" spans="1:13" ht="51">
      <c r="A41" s="6">
        <v>13</v>
      </c>
      <c r="B41" s="6" t="s">
        <v>51</v>
      </c>
      <c r="C41" s="6" t="s">
        <v>122</v>
      </c>
      <c r="D41" s="6" t="s">
        <v>46</v>
      </c>
      <c r="E41" s="6" t="s">
        <v>123</v>
      </c>
      <c r="F41" s="6" t="s">
        <v>49</v>
      </c>
      <c r="G41" s="8">
        <v>29</v>
      </c>
      <c r="H41" s="10"/>
      <c r="I41" s="8">
        <f>ROUND((H41*G41),2)</f>
        <v>0</v>
      </c>
      <c r="L41">
        <f>rekapitulace!H8</f>
        <v>21</v>
      </c>
      <c r="M41">
        <f>ROUND(L41/100*I41,2)</f>
        <v>0</v>
      </c>
    </row>
    <row r="42" ht="127.5">
      <c r="E42" s="11" t="s">
        <v>124</v>
      </c>
    </row>
    <row r="43" spans="1:13" ht="76.5">
      <c r="A43" s="6">
        <v>14</v>
      </c>
      <c r="B43" s="6" t="s">
        <v>125</v>
      </c>
      <c r="C43" s="6" t="s">
        <v>126</v>
      </c>
      <c r="D43" s="6" t="s">
        <v>46</v>
      </c>
      <c r="E43" s="6" t="s">
        <v>127</v>
      </c>
      <c r="F43" s="6" t="s">
        <v>49</v>
      </c>
      <c r="G43" s="8">
        <v>5</v>
      </c>
      <c r="H43" s="10"/>
      <c r="I43" s="8">
        <f>ROUND((H43*G43),2)</f>
        <v>0</v>
      </c>
      <c r="L43">
        <f>rekapitulace!H8</f>
        <v>21</v>
      </c>
      <c r="M43">
        <f>ROUND(L43/100*I43,2)</f>
        <v>0</v>
      </c>
    </row>
    <row r="44" spans="1:13" ht="51">
      <c r="A44" s="6">
        <v>15</v>
      </c>
      <c r="B44" s="6" t="s">
        <v>51</v>
      </c>
      <c r="C44" s="6" t="s">
        <v>128</v>
      </c>
      <c r="D44" s="6" t="s">
        <v>46</v>
      </c>
      <c r="E44" s="6" t="s">
        <v>129</v>
      </c>
      <c r="F44" s="6" t="s">
        <v>49</v>
      </c>
      <c r="G44" s="8">
        <v>8</v>
      </c>
      <c r="H44" s="10"/>
      <c r="I44" s="8">
        <f>ROUND((H44*G44),2)</f>
        <v>0</v>
      </c>
      <c r="L44">
        <f>rekapitulace!H8</f>
        <v>21</v>
      </c>
      <c r="M44">
        <f>ROUND(L44/100*I44,2)</f>
        <v>0</v>
      </c>
    </row>
    <row r="45" ht="38.25">
      <c r="E45" s="11" t="s">
        <v>130</v>
      </c>
    </row>
    <row r="46" spans="1:13" ht="63.75">
      <c r="A46" s="6">
        <v>16</v>
      </c>
      <c r="B46" s="6" t="s">
        <v>51</v>
      </c>
      <c r="C46" s="6" t="s">
        <v>131</v>
      </c>
      <c r="D46" s="6" t="s">
        <v>46</v>
      </c>
      <c r="E46" s="6" t="s">
        <v>132</v>
      </c>
      <c r="F46" s="6" t="s">
        <v>49</v>
      </c>
      <c r="G46" s="8">
        <v>2</v>
      </c>
      <c r="H46" s="10"/>
      <c r="I46" s="8">
        <f>ROUND((H46*G46),2)</f>
        <v>0</v>
      </c>
      <c r="L46">
        <f>rekapitulace!H8</f>
        <v>21</v>
      </c>
      <c r="M46">
        <f>ROUND(L46/100*I46,2)</f>
        <v>0</v>
      </c>
    </row>
    <row r="47" ht="12.75">
      <c r="E47" s="11" t="s">
        <v>133</v>
      </c>
    </row>
    <row r="48" spans="1:13" ht="51">
      <c r="A48" s="6">
        <v>17</v>
      </c>
      <c r="B48" s="6" t="s">
        <v>51</v>
      </c>
      <c r="C48" s="6" t="s">
        <v>134</v>
      </c>
      <c r="D48" s="6" t="s">
        <v>46</v>
      </c>
      <c r="E48" s="6" t="s">
        <v>135</v>
      </c>
      <c r="F48" s="6" t="s">
        <v>49</v>
      </c>
      <c r="G48" s="8">
        <v>6</v>
      </c>
      <c r="H48" s="10"/>
      <c r="I48" s="8">
        <f>ROUND((H48*G48),2)</f>
        <v>0</v>
      </c>
      <c r="L48">
        <f>rekapitulace!H8</f>
        <v>21</v>
      </c>
      <c r="M48">
        <f>ROUND(L48/100*I48,2)</f>
        <v>0</v>
      </c>
    </row>
    <row r="49" spans="1:13" ht="12.75" customHeight="1">
      <c r="A49" s="12"/>
      <c r="B49" s="12"/>
      <c r="C49" s="12" t="s">
        <v>43</v>
      </c>
      <c r="D49" s="12"/>
      <c r="E49" s="12" t="s">
        <v>119</v>
      </c>
      <c r="F49" s="12"/>
      <c r="G49" s="12"/>
      <c r="H49" s="12"/>
      <c r="I49" s="12">
        <f>SUM(I40:I48)</f>
        <v>0</v>
      </c>
      <c r="M49">
        <f>SUM(M40:M48)</f>
        <v>0</v>
      </c>
    </row>
    <row r="51" spans="1:13" ht="12.75" customHeight="1">
      <c r="A51" s="12"/>
      <c r="B51" s="12"/>
      <c r="C51" s="12"/>
      <c r="D51" s="12"/>
      <c r="E51" s="12" t="s">
        <v>71</v>
      </c>
      <c r="F51" s="12"/>
      <c r="G51" s="12"/>
      <c r="H51" s="12"/>
      <c r="I51" s="12">
        <f>+I20+I37+I49</f>
        <v>0</v>
      </c>
      <c r="M51">
        <f>+M20+M37+M49</f>
        <v>0</v>
      </c>
    </row>
    <row r="53" spans="1:9" ht="12.75" customHeight="1">
      <c r="A53" s="7" t="s">
        <v>72</v>
      </c>
      <c r="B53" s="7"/>
      <c r="C53" s="7"/>
      <c r="D53" s="7"/>
      <c r="E53" s="7"/>
      <c r="F53" s="7"/>
      <c r="G53" s="7"/>
      <c r="H53" s="7"/>
      <c r="I53" s="7"/>
    </row>
    <row r="54" spans="1:9" ht="12.75" customHeight="1">
      <c r="A54" s="7"/>
      <c r="B54" s="7"/>
      <c r="C54" s="7"/>
      <c r="D54" s="7"/>
      <c r="E54" s="7" t="s">
        <v>73</v>
      </c>
      <c r="F54" s="7"/>
      <c r="G54" s="7"/>
      <c r="H54" s="7"/>
      <c r="I54" s="7"/>
    </row>
    <row r="55" spans="1:13" ht="12.75" customHeight="1">
      <c r="A55" s="12"/>
      <c r="B55" s="12"/>
      <c r="C55" s="12"/>
      <c r="D55" s="12"/>
      <c r="E55" s="12" t="s">
        <v>74</v>
      </c>
      <c r="F55" s="12"/>
      <c r="G55" s="12"/>
      <c r="H55" s="12"/>
      <c r="I55" s="12">
        <v>0</v>
      </c>
      <c r="M55">
        <v>0</v>
      </c>
    </row>
    <row r="56" spans="1:9" ht="12.75" customHeight="1">
      <c r="A56" s="7"/>
      <c r="B56" s="7"/>
      <c r="C56" s="7"/>
      <c r="D56" s="7"/>
      <c r="E56" s="7" t="s">
        <v>75</v>
      </c>
      <c r="F56" s="7"/>
      <c r="G56" s="7"/>
      <c r="H56" s="7"/>
      <c r="I56" s="7"/>
    </row>
    <row r="57" spans="1:13" ht="12.75" customHeight="1">
      <c r="A57" s="12"/>
      <c r="B57" s="12"/>
      <c r="C57" s="12"/>
      <c r="D57" s="12"/>
      <c r="E57" s="12" t="s">
        <v>76</v>
      </c>
      <c r="F57" s="12"/>
      <c r="G57" s="12"/>
      <c r="H57" s="12"/>
      <c r="I57" s="12">
        <v>0</v>
      </c>
      <c r="M57">
        <v>0</v>
      </c>
    </row>
    <row r="58" spans="1:13" ht="12.75" customHeight="1">
      <c r="A58" s="12"/>
      <c r="B58" s="12"/>
      <c r="C58" s="12"/>
      <c r="D58" s="12"/>
      <c r="E58" s="12" t="s">
        <v>77</v>
      </c>
      <c r="F58" s="12"/>
      <c r="G58" s="12"/>
      <c r="H58" s="12"/>
      <c r="I58" s="12">
        <f>I55+I57</f>
        <v>0</v>
      </c>
      <c r="M58">
        <f>M55+M57</f>
        <v>0</v>
      </c>
    </row>
    <row r="60" spans="1:13" ht="12.75" customHeight="1">
      <c r="A60" s="12"/>
      <c r="B60" s="12"/>
      <c r="C60" s="12"/>
      <c r="D60" s="12"/>
      <c r="E60" s="12" t="s">
        <v>77</v>
      </c>
      <c r="F60" s="12"/>
      <c r="G60" s="12"/>
      <c r="H60" s="12"/>
      <c r="I60" s="12">
        <f>I51+I58</f>
        <v>0</v>
      </c>
      <c r="M60">
        <f>M51+M58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9"/>
  <sheetViews>
    <sheetView zoomScalePageLayoutView="0" workbookViewId="0" topLeftCell="A1">
      <pane ySplit="10" topLeftCell="A230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136</v>
      </c>
      <c r="D5" s="5"/>
      <c r="E5" s="5" t="s">
        <v>137</v>
      </c>
    </row>
    <row r="6" spans="1:5" ht="12.75" customHeight="1">
      <c r="A6" t="s">
        <v>18</v>
      </c>
      <c r="C6" s="5" t="s">
        <v>138</v>
      </c>
      <c r="D6" s="5"/>
      <c r="E6" s="5" t="s">
        <v>137</v>
      </c>
    </row>
    <row r="7" spans="3:5" ht="12.75" customHeight="1">
      <c r="C7" s="5"/>
      <c r="D7" s="5"/>
      <c r="E7" s="5"/>
    </row>
    <row r="8" spans="1:13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L8" t="s">
        <v>35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25.5">
      <c r="A12" s="6">
        <v>1</v>
      </c>
      <c r="B12" s="6" t="s">
        <v>125</v>
      </c>
      <c r="C12" s="6" t="s">
        <v>139</v>
      </c>
      <c r="D12" s="6" t="s">
        <v>46</v>
      </c>
      <c r="E12" s="6" t="s">
        <v>140</v>
      </c>
      <c r="F12" s="6" t="s">
        <v>141</v>
      </c>
      <c r="G12" s="8">
        <v>811.18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38.25">
      <c r="E13" s="11" t="s">
        <v>142</v>
      </c>
    </row>
    <row r="14" spans="1:13" ht="25.5">
      <c r="A14" s="6">
        <v>2</v>
      </c>
      <c r="B14" s="6" t="s">
        <v>125</v>
      </c>
      <c r="C14" s="6" t="s">
        <v>143</v>
      </c>
      <c r="D14" s="6" t="s">
        <v>46</v>
      </c>
      <c r="E14" s="6" t="s">
        <v>144</v>
      </c>
      <c r="F14" s="6" t="s">
        <v>141</v>
      </c>
      <c r="G14" s="8">
        <v>17.69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ht="12.75">
      <c r="E15" s="11" t="s">
        <v>145</v>
      </c>
    </row>
    <row r="16" spans="1:13" ht="25.5">
      <c r="A16" s="6">
        <v>3</v>
      </c>
      <c r="B16" s="6" t="s">
        <v>125</v>
      </c>
      <c r="C16" s="6" t="s">
        <v>146</v>
      </c>
      <c r="D16" s="6" t="s">
        <v>46</v>
      </c>
      <c r="E16" s="6" t="s">
        <v>147</v>
      </c>
      <c r="F16" s="6" t="s">
        <v>141</v>
      </c>
      <c r="G16" s="8">
        <v>201.77</v>
      </c>
      <c r="H16" s="10"/>
      <c r="I16" s="8">
        <f>ROUND((H16*G16),2)</f>
        <v>0</v>
      </c>
      <c r="L16">
        <f>rekapitulace!H8</f>
        <v>21</v>
      </c>
      <c r="M16">
        <f>ROUND(L16/100*I16,2)</f>
        <v>0</v>
      </c>
    </row>
    <row r="17" ht="12.75">
      <c r="E17" s="11" t="s">
        <v>148</v>
      </c>
    </row>
    <row r="18" spans="1:13" ht="12.75">
      <c r="A18" s="6">
        <v>4</v>
      </c>
      <c r="B18" s="6" t="s">
        <v>51</v>
      </c>
      <c r="C18" s="6" t="s">
        <v>149</v>
      </c>
      <c r="D18" s="6" t="s">
        <v>46</v>
      </c>
      <c r="E18" s="6" t="s">
        <v>150</v>
      </c>
      <c r="F18" s="6" t="s">
        <v>49</v>
      </c>
      <c r="G18" s="8">
        <v>1</v>
      </c>
      <c r="H18" s="10"/>
      <c r="I18" s="8">
        <f>ROUND((H18*G18),2)</f>
        <v>0</v>
      </c>
      <c r="L18">
        <f>rekapitulace!H8</f>
        <v>21</v>
      </c>
      <c r="M18">
        <f>ROUND(L18/100*I18,2)</f>
        <v>0</v>
      </c>
    </row>
    <row r="19" spans="1:13" ht="25.5">
      <c r="A19" s="6">
        <v>5</v>
      </c>
      <c r="B19" s="6" t="s">
        <v>51</v>
      </c>
      <c r="C19" s="6" t="s">
        <v>151</v>
      </c>
      <c r="D19" s="6" t="s">
        <v>46</v>
      </c>
      <c r="E19" s="6" t="s">
        <v>152</v>
      </c>
      <c r="F19" s="6" t="s">
        <v>49</v>
      </c>
      <c r="G19" s="8">
        <v>1</v>
      </c>
      <c r="H19" s="10"/>
      <c r="I19" s="8">
        <f>ROUND((H19*G19),2)</f>
        <v>0</v>
      </c>
      <c r="L19">
        <f>rekapitulace!H8</f>
        <v>21</v>
      </c>
      <c r="M19">
        <f>ROUND(L19/100*I19,2)</f>
        <v>0</v>
      </c>
    </row>
    <row r="20" spans="1:13" ht="12.75" customHeight="1">
      <c r="A20" s="12"/>
      <c r="B20" s="12"/>
      <c r="C20" s="12" t="s">
        <v>45</v>
      </c>
      <c r="D20" s="12"/>
      <c r="E20" s="12" t="s">
        <v>44</v>
      </c>
      <c r="F20" s="12"/>
      <c r="G20" s="12"/>
      <c r="H20" s="12"/>
      <c r="I20" s="12">
        <f>SUM(I12:I19)</f>
        <v>0</v>
      </c>
      <c r="M20">
        <f>SUM(M12:M19)</f>
        <v>0</v>
      </c>
    </row>
    <row r="22" spans="1:9" ht="12.75" customHeight="1">
      <c r="A22" s="7"/>
      <c r="B22" s="7"/>
      <c r="C22" s="7" t="s">
        <v>25</v>
      </c>
      <c r="D22" s="7"/>
      <c r="E22" s="7" t="s">
        <v>82</v>
      </c>
      <c r="F22" s="7"/>
      <c r="G22" s="9"/>
      <c r="H22" s="7"/>
      <c r="I22" s="9"/>
    </row>
    <row r="23" spans="1:13" ht="25.5">
      <c r="A23" s="6">
        <v>6</v>
      </c>
      <c r="B23" s="6" t="s">
        <v>51</v>
      </c>
      <c r="C23" s="6" t="s">
        <v>153</v>
      </c>
      <c r="D23" s="6" t="s">
        <v>46</v>
      </c>
      <c r="E23" s="6" t="s">
        <v>154</v>
      </c>
      <c r="F23" s="6" t="s">
        <v>93</v>
      </c>
      <c r="G23" s="8">
        <v>50</v>
      </c>
      <c r="H23" s="10"/>
      <c r="I23" s="8">
        <f>ROUND((H23*G23),2)</f>
        <v>0</v>
      </c>
      <c r="L23">
        <f>rekapitulace!H8</f>
        <v>21</v>
      </c>
      <c r="M23">
        <f>ROUND(L23/100*I23,2)</f>
        <v>0</v>
      </c>
    </row>
    <row r="24" ht="38.25">
      <c r="E24" s="11" t="s">
        <v>155</v>
      </c>
    </row>
    <row r="25" spans="1:13" ht="25.5">
      <c r="A25" s="6">
        <v>7</v>
      </c>
      <c r="B25" s="6" t="s">
        <v>51</v>
      </c>
      <c r="C25" s="6" t="s">
        <v>156</v>
      </c>
      <c r="D25" s="6" t="s">
        <v>46</v>
      </c>
      <c r="E25" s="6" t="s">
        <v>157</v>
      </c>
      <c r="F25" s="6" t="s">
        <v>49</v>
      </c>
      <c r="G25" s="8">
        <v>3</v>
      </c>
      <c r="H25" s="10"/>
      <c r="I25" s="8">
        <f>ROUND((H25*G25),2)</f>
        <v>0</v>
      </c>
      <c r="L25">
        <f>rekapitulace!H8</f>
        <v>21</v>
      </c>
      <c r="M25">
        <f>ROUND(L25/100*I25,2)</f>
        <v>0</v>
      </c>
    </row>
    <row r="26" spans="1:13" ht="25.5">
      <c r="A26" s="6">
        <v>8</v>
      </c>
      <c r="B26" s="6" t="s">
        <v>51</v>
      </c>
      <c r="C26" s="6" t="s">
        <v>158</v>
      </c>
      <c r="D26" s="6" t="s">
        <v>46</v>
      </c>
      <c r="E26" s="6" t="s">
        <v>159</v>
      </c>
      <c r="F26" s="6" t="s">
        <v>89</v>
      </c>
      <c r="G26" s="8">
        <v>4.02</v>
      </c>
      <c r="H26" s="10"/>
      <c r="I26" s="8">
        <f>ROUND((H26*G26),2)</f>
        <v>0</v>
      </c>
      <c r="L26">
        <f>rekapitulace!H8</f>
        <v>21</v>
      </c>
      <c r="M26">
        <f>ROUND(L26/100*I26,2)</f>
        <v>0</v>
      </c>
    </row>
    <row r="27" ht="25.5">
      <c r="E27" s="11" t="s">
        <v>160</v>
      </c>
    </row>
    <row r="28" spans="1:13" ht="38.25">
      <c r="A28" s="6">
        <v>9</v>
      </c>
      <c r="B28" s="6" t="s">
        <v>51</v>
      </c>
      <c r="C28" s="6" t="s">
        <v>161</v>
      </c>
      <c r="D28" s="6" t="s">
        <v>46</v>
      </c>
      <c r="E28" s="6" t="s">
        <v>162</v>
      </c>
      <c r="F28" s="6" t="s">
        <v>89</v>
      </c>
      <c r="G28" s="8">
        <v>45.23</v>
      </c>
      <c r="H28" s="10"/>
      <c r="I28" s="8">
        <f>ROUND((H28*G28),2)</f>
        <v>0</v>
      </c>
      <c r="L28">
        <f>rekapitulace!H8</f>
        <v>21</v>
      </c>
      <c r="M28">
        <f>ROUND(L28/100*I28,2)</f>
        <v>0</v>
      </c>
    </row>
    <row r="29" ht="25.5">
      <c r="E29" s="11" t="s">
        <v>163</v>
      </c>
    </row>
    <row r="30" spans="1:13" ht="25.5">
      <c r="A30" s="6">
        <v>10</v>
      </c>
      <c r="B30" s="6" t="s">
        <v>51</v>
      </c>
      <c r="C30" s="6" t="s">
        <v>164</v>
      </c>
      <c r="D30" s="6" t="s">
        <v>46</v>
      </c>
      <c r="E30" s="6" t="s">
        <v>165</v>
      </c>
      <c r="F30" s="6" t="s">
        <v>89</v>
      </c>
      <c r="G30" s="8">
        <v>36.92</v>
      </c>
      <c r="H30" s="10"/>
      <c r="I30" s="8">
        <f>ROUND((H30*G30),2)</f>
        <v>0</v>
      </c>
      <c r="L30">
        <f>rekapitulace!H8</f>
        <v>21</v>
      </c>
      <c r="M30">
        <f>ROUND(L30/100*I30,2)</f>
        <v>0</v>
      </c>
    </row>
    <row r="31" ht="63.75">
      <c r="E31" s="11" t="s">
        <v>166</v>
      </c>
    </row>
    <row r="32" spans="1:13" ht="25.5">
      <c r="A32" s="6">
        <v>11</v>
      </c>
      <c r="B32" s="6" t="s">
        <v>51</v>
      </c>
      <c r="C32" s="6" t="s">
        <v>167</v>
      </c>
      <c r="D32" s="6" t="s">
        <v>46</v>
      </c>
      <c r="E32" s="6" t="s">
        <v>168</v>
      </c>
      <c r="F32" s="6" t="s">
        <v>85</v>
      </c>
      <c r="G32" s="8">
        <v>84</v>
      </c>
      <c r="H32" s="10"/>
      <c r="I32" s="8">
        <f>ROUND((H32*G32),2)</f>
        <v>0</v>
      </c>
      <c r="L32">
        <f>rekapitulace!H8</f>
        <v>21</v>
      </c>
      <c r="M32">
        <f>ROUND(L32/100*I32,2)</f>
        <v>0</v>
      </c>
    </row>
    <row r="33" ht="38.25">
      <c r="E33" s="11" t="s">
        <v>169</v>
      </c>
    </row>
    <row r="34" spans="1:13" ht="25.5">
      <c r="A34" s="6">
        <v>12</v>
      </c>
      <c r="B34" s="6" t="s">
        <v>51</v>
      </c>
      <c r="C34" s="6" t="s">
        <v>87</v>
      </c>
      <c r="D34" s="6" t="s">
        <v>46</v>
      </c>
      <c r="E34" s="6" t="s">
        <v>170</v>
      </c>
      <c r="F34" s="6" t="s">
        <v>89</v>
      </c>
      <c r="G34" s="8">
        <v>17.67</v>
      </c>
      <c r="H34" s="10"/>
      <c r="I34" s="8">
        <f>ROUND((H34*G34),2)</f>
        <v>0</v>
      </c>
      <c r="L34">
        <f>rekapitulace!H8</f>
        <v>21</v>
      </c>
      <c r="M34">
        <f>ROUND(L34/100*I34,2)</f>
        <v>0</v>
      </c>
    </row>
    <row r="35" ht="102">
      <c r="E35" s="11" t="s">
        <v>171</v>
      </c>
    </row>
    <row r="36" spans="1:13" ht="25.5">
      <c r="A36" s="6">
        <v>13</v>
      </c>
      <c r="B36" s="6" t="s">
        <v>51</v>
      </c>
      <c r="C36" s="6" t="s">
        <v>172</v>
      </c>
      <c r="D36" s="6" t="s">
        <v>46</v>
      </c>
      <c r="E36" s="6" t="s">
        <v>173</v>
      </c>
      <c r="F36" s="6" t="s">
        <v>89</v>
      </c>
      <c r="G36" s="8">
        <v>9.8</v>
      </c>
      <c r="H36" s="10"/>
      <c r="I36" s="8">
        <f>ROUND((H36*G36),2)</f>
        <v>0</v>
      </c>
      <c r="L36">
        <f>rekapitulace!H8</f>
        <v>21</v>
      </c>
      <c r="M36">
        <f>ROUND(L36/100*I36,2)</f>
        <v>0</v>
      </c>
    </row>
    <row r="37" ht="12.75">
      <c r="E37" s="11" t="s">
        <v>174</v>
      </c>
    </row>
    <row r="38" spans="1:13" ht="25.5">
      <c r="A38" s="6">
        <v>14</v>
      </c>
      <c r="B38" s="6" t="s">
        <v>51</v>
      </c>
      <c r="C38" s="6" t="s">
        <v>175</v>
      </c>
      <c r="D38" s="6" t="s">
        <v>46</v>
      </c>
      <c r="E38" s="6" t="s">
        <v>176</v>
      </c>
      <c r="F38" s="6" t="s">
        <v>89</v>
      </c>
      <c r="G38" s="8">
        <v>52.8</v>
      </c>
      <c r="H38" s="10"/>
      <c r="I38" s="8">
        <f>ROUND((H38*G38),2)</f>
        <v>0</v>
      </c>
      <c r="L38">
        <f>rekapitulace!H8</f>
        <v>21</v>
      </c>
      <c r="M38">
        <f>ROUND(L38/100*I38,2)</f>
        <v>0</v>
      </c>
    </row>
    <row r="39" ht="51">
      <c r="E39" s="11" t="s">
        <v>177</v>
      </c>
    </row>
    <row r="40" spans="1:13" ht="25.5">
      <c r="A40" s="6">
        <v>15</v>
      </c>
      <c r="B40" s="6" t="s">
        <v>51</v>
      </c>
      <c r="C40" s="6" t="s">
        <v>178</v>
      </c>
      <c r="D40" s="6" t="s">
        <v>46</v>
      </c>
      <c r="E40" s="6" t="s">
        <v>179</v>
      </c>
      <c r="F40" s="6" t="s">
        <v>89</v>
      </c>
      <c r="G40" s="8">
        <v>79.98</v>
      </c>
      <c r="H40" s="10"/>
      <c r="I40" s="8">
        <f>ROUND((H40*G40),2)</f>
        <v>0</v>
      </c>
      <c r="L40">
        <f>rekapitulace!H8</f>
        <v>21</v>
      </c>
      <c r="M40">
        <f>ROUND(L40/100*I40,2)</f>
        <v>0</v>
      </c>
    </row>
    <row r="41" ht="51">
      <c r="E41" s="11" t="s">
        <v>180</v>
      </c>
    </row>
    <row r="42" spans="1:13" ht="25.5">
      <c r="A42" s="6">
        <v>16</v>
      </c>
      <c r="B42" s="6" t="s">
        <v>51</v>
      </c>
      <c r="C42" s="6" t="s">
        <v>181</v>
      </c>
      <c r="D42" s="6" t="s">
        <v>46</v>
      </c>
      <c r="E42" s="6" t="s">
        <v>182</v>
      </c>
      <c r="F42" s="6" t="s">
        <v>89</v>
      </c>
      <c r="G42" s="8">
        <v>17.38</v>
      </c>
      <c r="H42" s="10"/>
      <c r="I42" s="8">
        <f>ROUND((H42*G42),2)</f>
        <v>0</v>
      </c>
      <c r="L42">
        <f>rekapitulace!H8</f>
        <v>21</v>
      </c>
      <c r="M42">
        <f>ROUND(L42/100*I42,2)</f>
        <v>0</v>
      </c>
    </row>
    <row r="43" ht="25.5">
      <c r="E43" s="11" t="s">
        <v>183</v>
      </c>
    </row>
    <row r="44" spans="1:13" ht="25.5">
      <c r="A44" s="6">
        <v>17</v>
      </c>
      <c r="B44" s="6" t="s">
        <v>51</v>
      </c>
      <c r="C44" s="6" t="s">
        <v>184</v>
      </c>
      <c r="D44" s="6" t="s">
        <v>46</v>
      </c>
      <c r="E44" s="6" t="s">
        <v>185</v>
      </c>
      <c r="F44" s="6" t="s">
        <v>89</v>
      </c>
      <c r="G44" s="8">
        <v>469.86</v>
      </c>
      <c r="H44" s="10"/>
      <c r="I44" s="8">
        <f>ROUND((H44*G44),2)</f>
        <v>0</v>
      </c>
      <c r="L44">
        <f>rekapitulace!H8</f>
        <v>21</v>
      </c>
      <c r="M44">
        <f>ROUND(L44/100*I44,2)</f>
        <v>0</v>
      </c>
    </row>
    <row r="45" ht="114.75">
      <c r="E45" s="11" t="s">
        <v>186</v>
      </c>
    </row>
    <row r="46" spans="1:13" ht="25.5">
      <c r="A46" s="6">
        <v>18</v>
      </c>
      <c r="B46" s="6" t="s">
        <v>51</v>
      </c>
      <c r="C46" s="6" t="s">
        <v>187</v>
      </c>
      <c r="D46" s="6" t="s">
        <v>46</v>
      </c>
      <c r="E46" s="6" t="s">
        <v>188</v>
      </c>
      <c r="F46" s="6" t="s">
        <v>189</v>
      </c>
      <c r="G46" s="8">
        <v>15.18</v>
      </c>
      <c r="H46" s="10"/>
      <c r="I46" s="8">
        <f>ROUND((H46*G46),2)</f>
        <v>0</v>
      </c>
      <c r="L46">
        <f>rekapitulace!H8</f>
        <v>21</v>
      </c>
      <c r="M46">
        <f>ROUND(L46/100*I46,2)</f>
        <v>0</v>
      </c>
    </row>
    <row r="47" ht="25.5">
      <c r="E47" s="11" t="s">
        <v>190</v>
      </c>
    </row>
    <row r="48" spans="1:13" ht="25.5">
      <c r="A48" s="6">
        <v>19</v>
      </c>
      <c r="B48" s="6" t="s">
        <v>51</v>
      </c>
      <c r="C48" s="6" t="s">
        <v>191</v>
      </c>
      <c r="D48" s="6" t="s">
        <v>46</v>
      </c>
      <c r="E48" s="6" t="s">
        <v>192</v>
      </c>
      <c r="F48" s="6" t="s">
        <v>89</v>
      </c>
      <c r="G48" s="8">
        <v>549.84</v>
      </c>
      <c r="H48" s="10"/>
      <c r="I48" s="8">
        <f>ROUND((H48*G48),2)</f>
        <v>0</v>
      </c>
      <c r="L48">
        <f>rekapitulace!H8</f>
        <v>21</v>
      </c>
      <c r="M48">
        <f>ROUND(L48/100*I48,2)</f>
        <v>0</v>
      </c>
    </row>
    <row r="49" ht="12.75">
      <c r="E49" s="11" t="s">
        <v>193</v>
      </c>
    </row>
    <row r="50" spans="1:13" ht="25.5">
      <c r="A50" s="6">
        <v>20</v>
      </c>
      <c r="B50" s="6" t="s">
        <v>51</v>
      </c>
      <c r="C50" s="6" t="s">
        <v>194</v>
      </c>
      <c r="D50" s="6" t="s">
        <v>46</v>
      </c>
      <c r="E50" s="6" t="s">
        <v>195</v>
      </c>
      <c r="F50" s="6" t="s">
        <v>189</v>
      </c>
      <c r="G50" s="8">
        <v>55</v>
      </c>
      <c r="H50" s="10"/>
      <c r="I50" s="8">
        <f>ROUND((H50*G50),2)</f>
        <v>0</v>
      </c>
      <c r="L50">
        <f>rekapitulace!H8</f>
        <v>21</v>
      </c>
      <c r="M50">
        <f>ROUND(L50/100*I50,2)</f>
        <v>0</v>
      </c>
    </row>
    <row r="51" ht="51">
      <c r="E51" s="11" t="s">
        <v>196</v>
      </c>
    </row>
    <row r="52" spans="1:13" ht="25.5">
      <c r="A52" s="6">
        <v>21</v>
      </c>
      <c r="B52" s="6" t="s">
        <v>51</v>
      </c>
      <c r="C52" s="6" t="s">
        <v>197</v>
      </c>
      <c r="D52" s="6" t="s">
        <v>46</v>
      </c>
      <c r="E52" s="6" t="s">
        <v>198</v>
      </c>
      <c r="F52" s="6" t="s">
        <v>93</v>
      </c>
      <c r="G52" s="8">
        <v>98</v>
      </c>
      <c r="H52" s="10"/>
      <c r="I52" s="8">
        <f>ROUND((H52*G52),2)</f>
        <v>0</v>
      </c>
      <c r="L52">
        <f>rekapitulace!H8</f>
        <v>21</v>
      </c>
      <c r="M52">
        <f>ROUND(L52/100*I52,2)</f>
        <v>0</v>
      </c>
    </row>
    <row r="53" ht="12.75">
      <c r="E53" s="11" t="s">
        <v>199</v>
      </c>
    </row>
    <row r="54" spans="1:13" ht="12.75">
      <c r="A54" s="6">
        <v>22</v>
      </c>
      <c r="B54" s="6" t="s">
        <v>51</v>
      </c>
      <c r="C54" s="6" t="s">
        <v>200</v>
      </c>
      <c r="D54" s="6" t="s">
        <v>46</v>
      </c>
      <c r="E54" s="6" t="s">
        <v>201</v>
      </c>
      <c r="F54" s="6" t="s">
        <v>93</v>
      </c>
      <c r="G54" s="8">
        <v>98</v>
      </c>
      <c r="H54" s="10"/>
      <c r="I54" s="8">
        <f>ROUND((H54*G54),2)</f>
        <v>0</v>
      </c>
      <c r="L54">
        <f>rekapitulace!H8</f>
        <v>21</v>
      </c>
      <c r="M54">
        <f>ROUND(L54/100*I54,2)</f>
        <v>0</v>
      </c>
    </row>
    <row r="55" ht="38.25">
      <c r="E55" s="11" t="s">
        <v>202</v>
      </c>
    </row>
    <row r="56" spans="1:13" ht="25.5">
      <c r="A56" s="6">
        <v>23</v>
      </c>
      <c r="B56" s="6" t="s">
        <v>51</v>
      </c>
      <c r="C56" s="6" t="s">
        <v>203</v>
      </c>
      <c r="D56" s="6" t="s">
        <v>46</v>
      </c>
      <c r="E56" s="6" t="s">
        <v>204</v>
      </c>
      <c r="F56" s="6" t="s">
        <v>49</v>
      </c>
      <c r="G56" s="8">
        <v>1</v>
      </c>
      <c r="H56" s="10"/>
      <c r="I56" s="8">
        <f>ROUND((H56*G56),2)</f>
        <v>0</v>
      </c>
      <c r="L56">
        <f>rekapitulace!H8</f>
        <v>21</v>
      </c>
      <c r="M56">
        <f>ROUND(L56/100*I56,2)</f>
        <v>0</v>
      </c>
    </row>
    <row r="57" spans="1:13" ht="12.75" customHeight="1">
      <c r="A57" s="12"/>
      <c r="B57" s="12"/>
      <c r="C57" s="12" t="s">
        <v>25</v>
      </c>
      <c r="D57" s="12"/>
      <c r="E57" s="12" t="s">
        <v>82</v>
      </c>
      <c r="F57" s="12"/>
      <c r="G57" s="12"/>
      <c r="H57" s="12"/>
      <c r="I57" s="12">
        <f>SUM(I23:I56)</f>
        <v>0</v>
      </c>
      <c r="M57">
        <f>SUM(M23:M56)</f>
        <v>0</v>
      </c>
    </row>
    <row r="59" spans="1:9" ht="12.75" customHeight="1">
      <c r="A59" s="7"/>
      <c r="B59" s="7"/>
      <c r="C59" s="7" t="s">
        <v>36</v>
      </c>
      <c r="D59" s="7"/>
      <c r="E59" s="7" t="s">
        <v>205</v>
      </c>
      <c r="F59" s="7"/>
      <c r="G59" s="9"/>
      <c r="H59" s="7"/>
      <c r="I59" s="9"/>
    </row>
    <row r="60" spans="1:13" ht="38.25">
      <c r="A60" s="6">
        <v>24</v>
      </c>
      <c r="B60" s="6" t="s">
        <v>51</v>
      </c>
      <c r="C60" s="6" t="s">
        <v>206</v>
      </c>
      <c r="D60" s="6" t="s">
        <v>46</v>
      </c>
      <c r="E60" s="6" t="s">
        <v>207</v>
      </c>
      <c r="F60" s="6" t="s">
        <v>85</v>
      </c>
      <c r="G60" s="8">
        <v>33</v>
      </c>
      <c r="H60" s="10"/>
      <c r="I60" s="8">
        <f>ROUND((H60*G60),2)</f>
        <v>0</v>
      </c>
      <c r="L60">
        <f>rekapitulace!H8</f>
        <v>21</v>
      </c>
      <c r="M60">
        <f>ROUND(L60/100*I60,2)</f>
        <v>0</v>
      </c>
    </row>
    <row r="61" ht="51">
      <c r="E61" s="11" t="s">
        <v>208</v>
      </c>
    </row>
    <row r="62" spans="1:13" ht="25.5">
      <c r="A62" s="6">
        <v>25</v>
      </c>
      <c r="B62" s="6" t="s">
        <v>125</v>
      </c>
      <c r="C62" s="6" t="s">
        <v>209</v>
      </c>
      <c r="D62" s="6" t="s">
        <v>46</v>
      </c>
      <c r="E62" s="6" t="s">
        <v>210</v>
      </c>
      <c r="F62" s="6" t="s">
        <v>85</v>
      </c>
      <c r="G62" s="8">
        <v>7</v>
      </c>
      <c r="H62" s="10"/>
      <c r="I62" s="8">
        <f>ROUND((H62*G62),2)</f>
        <v>0</v>
      </c>
      <c r="L62">
        <f>rekapitulace!H8</f>
        <v>21</v>
      </c>
      <c r="M62">
        <f>ROUND(L62/100*I62,2)</f>
        <v>0</v>
      </c>
    </row>
    <row r="63" ht="38.25">
      <c r="E63" s="11" t="s">
        <v>211</v>
      </c>
    </row>
    <row r="64" spans="1:13" ht="25.5">
      <c r="A64" s="6">
        <v>26</v>
      </c>
      <c r="B64" s="6" t="s">
        <v>51</v>
      </c>
      <c r="C64" s="6" t="s">
        <v>212</v>
      </c>
      <c r="D64" s="6" t="s">
        <v>46</v>
      </c>
      <c r="E64" s="6" t="s">
        <v>213</v>
      </c>
      <c r="F64" s="6" t="s">
        <v>189</v>
      </c>
      <c r="G64" s="8">
        <v>0.38</v>
      </c>
      <c r="H64" s="10"/>
      <c r="I64" s="8">
        <f>ROUND((H64*G64),2)</f>
        <v>0</v>
      </c>
      <c r="L64">
        <f>rekapitulace!H8</f>
        <v>21</v>
      </c>
      <c r="M64">
        <f>ROUND(L64/100*I64,2)</f>
        <v>0</v>
      </c>
    </row>
    <row r="65" ht="38.25">
      <c r="E65" s="11" t="s">
        <v>214</v>
      </c>
    </row>
    <row r="66" spans="1:13" ht="25.5">
      <c r="A66" s="6">
        <v>27</v>
      </c>
      <c r="B66" s="6" t="s">
        <v>51</v>
      </c>
      <c r="C66" s="6" t="s">
        <v>215</v>
      </c>
      <c r="D66" s="6" t="s">
        <v>46</v>
      </c>
      <c r="E66" s="6" t="s">
        <v>216</v>
      </c>
      <c r="F66" s="6" t="s">
        <v>93</v>
      </c>
      <c r="G66" s="8">
        <v>36</v>
      </c>
      <c r="H66" s="10"/>
      <c r="I66" s="8">
        <f>ROUND((H66*G66),2)</f>
        <v>0</v>
      </c>
      <c r="L66">
        <f>rekapitulace!H8</f>
        <v>21</v>
      </c>
      <c r="M66">
        <f>ROUND(L66/100*I66,2)</f>
        <v>0</v>
      </c>
    </row>
    <row r="67" ht="51">
      <c r="E67" s="11" t="s">
        <v>217</v>
      </c>
    </row>
    <row r="68" spans="1:13" ht="25.5">
      <c r="A68" s="6">
        <v>28</v>
      </c>
      <c r="B68" s="6" t="s">
        <v>51</v>
      </c>
      <c r="C68" s="6" t="s">
        <v>218</v>
      </c>
      <c r="D68" s="6" t="s">
        <v>46</v>
      </c>
      <c r="E68" s="6" t="s">
        <v>219</v>
      </c>
      <c r="F68" s="6" t="s">
        <v>85</v>
      </c>
      <c r="G68" s="8">
        <v>224.8</v>
      </c>
      <c r="H68" s="10"/>
      <c r="I68" s="8">
        <f>ROUND((H68*G68),2)</f>
        <v>0</v>
      </c>
      <c r="L68">
        <f>rekapitulace!H8</f>
        <v>21</v>
      </c>
      <c r="M68">
        <f>ROUND(L68/100*I68,2)</f>
        <v>0</v>
      </c>
    </row>
    <row r="69" ht="76.5">
      <c r="E69" s="11" t="s">
        <v>220</v>
      </c>
    </row>
    <row r="70" spans="1:13" ht="25.5">
      <c r="A70" s="6">
        <v>29</v>
      </c>
      <c r="B70" s="6" t="s">
        <v>51</v>
      </c>
      <c r="C70" s="6" t="s">
        <v>221</v>
      </c>
      <c r="D70" s="6" t="s">
        <v>46</v>
      </c>
      <c r="E70" s="6" t="s">
        <v>222</v>
      </c>
      <c r="F70" s="6" t="s">
        <v>85</v>
      </c>
      <c r="G70" s="8">
        <v>14</v>
      </c>
      <c r="H70" s="10"/>
      <c r="I70" s="8">
        <f>ROUND((H70*G70),2)</f>
        <v>0</v>
      </c>
      <c r="L70">
        <f>rekapitulace!H8</f>
        <v>21</v>
      </c>
      <c r="M70">
        <f>ROUND(L70/100*I70,2)</f>
        <v>0</v>
      </c>
    </row>
    <row r="71" ht="51">
      <c r="E71" s="11" t="s">
        <v>223</v>
      </c>
    </row>
    <row r="72" spans="1:13" ht="25.5">
      <c r="A72" s="6">
        <v>30</v>
      </c>
      <c r="B72" s="6" t="s">
        <v>51</v>
      </c>
      <c r="C72" s="6" t="s">
        <v>224</v>
      </c>
      <c r="D72" s="6" t="s">
        <v>46</v>
      </c>
      <c r="E72" s="6" t="s">
        <v>225</v>
      </c>
      <c r="F72" s="6" t="s">
        <v>85</v>
      </c>
      <c r="G72" s="8">
        <v>2.6</v>
      </c>
      <c r="H72" s="10"/>
      <c r="I72" s="8">
        <f>ROUND((H72*G72),2)</f>
        <v>0</v>
      </c>
      <c r="L72">
        <f>rekapitulace!H8</f>
        <v>21</v>
      </c>
      <c r="M72">
        <f>ROUND(L72/100*I72,2)</f>
        <v>0</v>
      </c>
    </row>
    <row r="73" ht="51">
      <c r="E73" s="11" t="s">
        <v>226</v>
      </c>
    </row>
    <row r="74" spans="1:13" ht="12.75" customHeight="1">
      <c r="A74" s="12"/>
      <c r="B74" s="12"/>
      <c r="C74" s="12" t="s">
        <v>36</v>
      </c>
      <c r="D74" s="12"/>
      <c r="E74" s="12" t="s">
        <v>205</v>
      </c>
      <c r="F74" s="12"/>
      <c r="G74" s="12"/>
      <c r="H74" s="12"/>
      <c r="I74" s="12">
        <f>SUM(I60:I73)</f>
        <v>0</v>
      </c>
      <c r="M74">
        <f>SUM(M60:M73)</f>
        <v>0</v>
      </c>
    </row>
    <row r="76" spans="1:9" ht="12.75" customHeight="1">
      <c r="A76" s="7"/>
      <c r="B76" s="7"/>
      <c r="C76" s="7" t="s">
        <v>37</v>
      </c>
      <c r="D76" s="7"/>
      <c r="E76" s="7" t="s">
        <v>227</v>
      </c>
      <c r="F76" s="7"/>
      <c r="G76" s="9"/>
      <c r="H76" s="7"/>
      <c r="I76" s="9"/>
    </row>
    <row r="77" spans="1:13" ht="25.5">
      <c r="A77" s="6">
        <v>31</v>
      </c>
      <c r="B77" s="6" t="s">
        <v>51</v>
      </c>
      <c r="C77" s="6" t="s">
        <v>228</v>
      </c>
      <c r="D77" s="6" t="s">
        <v>46</v>
      </c>
      <c r="E77" s="6" t="s">
        <v>229</v>
      </c>
      <c r="F77" s="6" t="s">
        <v>230</v>
      </c>
      <c r="G77" s="8">
        <v>560</v>
      </c>
      <c r="H77" s="10"/>
      <c r="I77" s="8">
        <f>ROUND((H77*G77),2)</f>
        <v>0</v>
      </c>
      <c r="L77">
        <f>rekapitulace!H8</f>
        <v>21</v>
      </c>
      <c r="M77">
        <f>ROUND(L77/100*I77,2)</f>
        <v>0</v>
      </c>
    </row>
    <row r="78" ht="38.25">
      <c r="E78" s="11" t="s">
        <v>231</v>
      </c>
    </row>
    <row r="79" spans="1:13" ht="38.25">
      <c r="A79" s="6">
        <v>32</v>
      </c>
      <c r="B79" s="6" t="s">
        <v>51</v>
      </c>
      <c r="C79" s="6" t="s">
        <v>232</v>
      </c>
      <c r="D79" s="6" t="s">
        <v>46</v>
      </c>
      <c r="E79" s="6" t="s">
        <v>233</v>
      </c>
      <c r="F79" s="6" t="s">
        <v>189</v>
      </c>
      <c r="G79" s="8">
        <v>30.35</v>
      </c>
      <c r="H79" s="10"/>
      <c r="I79" s="8">
        <f>ROUND((H79*G79),2)</f>
        <v>0</v>
      </c>
      <c r="L79">
        <f>rekapitulace!H8</f>
        <v>21</v>
      </c>
      <c r="M79">
        <f>ROUND(L79/100*I79,2)</f>
        <v>0</v>
      </c>
    </row>
    <row r="80" ht="38.25">
      <c r="E80" s="11" t="s">
        <v>234</v>
      </c>
    </row>
    <row r="81" spans="1:13" ht="25.5">
      <c r="A81" s="6">
        <v>33</v>
      </c>
      <c r="B81" s="6" t="s">
        <v>51</v>
      </c>
      <c r="C81" s="6" t="s">
        <v>235</v>
      </c>
      <c r="D81" s="6" t="s">
        <v>46</v>
      </c>
      <c r="E81" s="6" t="s">
        <v>236</v>
      </c>
      <c r="F81" s="6" t="s">
        <v>141</v>
      </c>
      <c r="G81" s="8">
        <v>4.55</v>
      </c>
      <c r="H81" s="10"/>
      <c r="I81" s="8">
        <f>ROUND((H81*G81),2)</f>
        <v>0</v>
      </c>
      <c r="L81">
        <f>rekapitulace!H8</f>
        <v>21</v>
      </c>
      <c r="M81">
        <f>ROUND(L81/100*I81,2)</f>
        <v>0</v>
      </c>
    </row>
    <row r="82" ht="38.25">
      <c r="E82" s="11" t="s">
        <v>237</v>
      </c>
    </row>
    <row r="83" spans="1:13" ht="25.5">
      <c r="A83" s="6">
        <v>34</v>
      </c>
      <c r="B83" s="6" t="s">
        <v>51</v>
      </c>
      <c r="C83" s="6" t="s">
        <v>238</v>
      </c>
      <c r="D83" s="6" t="s">
        <v>46</v>
      </c>
      <c r="E83" s="6" t="s">
        <v>239</v>
      </c>
      <c r="F83" s="6" t="s">
        <v>189</v>
      </c>
      <c r="G83" s="8">
        <v>0.61</v>
      </c>
      <c r="H83" s="10"/>
      <c r="I83" s="8">
        <f>ROUND((H83*G83),2)</f>
        <v>0</v>
      </c>
      <c r="L83">
        <f>rekapitulace!H8</f>
        <v>21</v>
      </c>
      <c r="M83">
        <f>ROUND(L83/100*I83,2)</f>
        <v>0</v>
      </c>
    </row>
    <row r="84" ht="38.25">
      <c r="E84" s="11" t="s">
        <v>240</v>
      </c>
    </row>
    <row r="85" spans="1:13" ht="25.5">
      <c r="A85" s="6">
        <v>35</v>
      </c>
      <c r="B85" s="6" t="s">
        <v>51</v>
      </c>
      <c r="C85" s="6" t="s">
        <v>241</v>
      </c>
      <c r="D85" s="6" t="s">
        <v>46</v>
      </c>
      <c r="E85" s="6" t="s">
        <v>242</v>
      </c>
      <c r="F85" s="6" t="s">
        <v>189</v>
      </c>
      <c r="G85" s="8">
        <v>27.5</v>
      </c>
      <c r="H85" s="10"/>
      <c r="I85" s="8">
        <f>ROUND((H85*G85),2)</f>
        <v>0</v>
      </c>
      <c r="L85">
        <f>rekapitulace!H8</f>
        <v>21</v>
      </c>
      <c r="M85">
        <f>ROUND(L85/100*I85,2)</f>
        <v>0</v>
      </c>
    </row>
    <row r="86" ht="51">
      <c r="E86" s="11" t="s">
        <v>243</v>
      </c>
    </row>
    <row r="87" spans="1:13" ht="38.25">
      <c r="A87" s="6">
        <v>36</v>
      </c>
      <c r="B87" s="6" t="s">
        <v>51</v>
      </c>
      <c r="C87" s="6" t="s">
        <v>244</v>
      </c>
      <c r="D87" s="6" t="s">
        <v>46</v>
      </c>
      <c r="E87" s="6" t="s">
        <v>245</v>
      </c>
      <c r="F87" s="6" t="s">
        <v>189</v>
      </c>
      <c r="G87" s="8">
        <v>14.28</v>
      </c>
      <c r="H87" s="10"/>
      <c r="I87" s="8">
        <f>ROUND((H87*G87),2)</f>
        <v>0</v>
      </c>
      <c r="L87">
        <f>rekapitulace!H8</f>
        <v>21</v>
      </c>
      <c r="M87">
        <f>ROUND(L87/100*I87,2)</f>
        <v>0</v>
      </c>
    </row>
    <row r="88" ht="51">
      <c r="E88" s="11" t="s">
        <v>246</v>
      </c>
    </row>
    <row r="89" spans="1:13" ht="25.5">
      <c r="A89" s="6">
        <v>37</v>
      </c>
      <c r="B89" s="6" t="s">
        <v>51</v>
      </c>
      <c r="C89" s="6" t="s">
        <v>247</v>
      </c>
      <c r="D89" s="6" t="s">
        <v>46</v>
      </c>
      <c r="E89" s="6" t="s">
        <v>248</v>
      </c>
      <c r="F89" s="6" t="s">
        <v>141</v>
      </c>
      <c r="G89" s="8">
        <v>2.43</v>
      </c>
      <c r="H89" s="10"/>
      <c r="I89" s="8">
        <f>ROUND((H89*G89),2)</f>
        <v>0</v>
      </c>
      <c r="L89">
        <f>rekapitulace!H8</f>
        <v>21</v>
      </c>
      <c r="M89">
        <f>ROUND(L89/100*I89,2)</f>
        <v>0</v>
      </c>
    </row>
    <row r="90" ht="51">
      <c r="E90" s="11" t="s">
        <v>249</v>
      </c>
    </row>
    <row r="91" spans="1:13" ht="12.75" customHeight="1">
      <c r="A91" s="12"/>
      <c r="B91" s="12"/>
      <c r="C91" s="12" t="s">
        <v>37</v>
      </c>
      <c r="D91" s="12"/>
      <c r="E91" s="12" t="s">
        <v>227</v>
      </c>
      <c r="F91" s="12"/>
      <c r="G91" s="12"/>
      <c r="H91" s="12"/>
      <c r="I91" s="12">
        <f>SUM(I77:I90)</f>
        <v>0</v>
      </c>
      <c r="M91">
        <f>SUM(M77:M90)</f>
        <v>0</v>
      </c>
    </row>
    <row r="93" spans="1:9" ht="12.75" customHeight="1">
      <c r="A93" s="7"/>
      <c r="B93" s="7"/>
      <c r="C93" s="7" t="s">
        <v>38</v>
      </c>
      <c r="D93" s="7"/>
      <c r="E93" s="7" t="s">
        <v>250</v>
      </c>
      <c r="F93" s="7"/>
      <c r="G93" s="9"/>
      <c r="H93" s="7"/>
      <c r="I93" s="9"/>
    </row>
    <row r="94" spans="1:13" ht="38.25">
      <c r="A94" s="6">
        <v>38</v>
      </c>
      <c r="B94" s="6" t="s">
        <v>46</v>
      </c>
      <c r="C94" s="6" t="s">
        <v>251</v>
      </c>
      <c r="D94" s="6" t="s">
        <v>46</v>
      </c>
      <c r="E94" s="6" t="s">
        <v>252</v>
      </c>
      <c r="F94" s="6" t="s">
        <v>189</v>
      </c>
      <c r="G94" s="8">
        <v>10.86</v>
      </c>
      <c r="H94" s="10"/>
      <c r="I94" s="8">
        <f>ROUND((H94*G94),2)</f>
        <v>0</v>
      </c>
      <c r="L94">
        <f>rekapitulace!H8</f>
        <v>21</v>
      </c>
      <c r="M94">
        <f>ROUND(L94/100*I94,2)</f>
        <v>0</v>
      </c>
    </row>
    <row r="95" ht="51">
      <c r="E95" s="11" t="s">
        <v>253</v>
      </c>
    </row>
    <row r="96" spans="1:13" ht="25.5">
      <c r="A96" s="6">
        <v>39</v>
      </c>
      <c r="B96" s="6" t="s">
        <v>51</v>
      </c>
      <c r="C96" s="6" t="s">
        <v>254</v>
      </c>
      <c r="D96" s="6" t="s">
        <v>46</v>
      </c>
      <c r="E96" s="6" t="s">
        <v>255</v>
      </c>
      <c r="F96" s="6" t="s">
        <v>189</v>
      </c>
      <c r="G96" s="8">
        <v>109.75</v>
      </c>
      <c r="H96" s="10"/>
      <c r="I96" s="8">
        <f>ROUND((H96*G96),2)</f>
        <v>0</v>
      </c>
      <c r="L96">
        <f>rekapitulace!H8</f>
        <v>21</v>
      </c>
      <c r="M96">
        <f>ROUND(L96/100*I96,2)</f>
        <v>0</v>
      </c>
    </row>
    <row r="97" ht="51">
      <c r="E97" s="11" t="s">
        <v>256</v>
      </c>
    </row>
    <row r="98" spans="1:13" ht="12.75">
      <c r="A98" s="6">
        <v>40</v>
      </c>
      <c r="B98" s="6" t="s">
        <v>51</v>
      </c>
      <c r="C98" s="6" t="s">
        <v>257</v>
      </c>
      <c r="D98" s="6" t="s">
        <v>46</v>
      </c>
      <c r="E98" s="6" t="s">
        <v>258</v>
      </c>
      <c r="F98" s="6" t="s">
        <v>141</v>
      </c>
      <c r="G98" s="8">
        <v>8.54</v>
      </c>
      <c r="H98" s="10"/>
      <c r="I98" s="8">
        <f>ROUND((H98*G98),2)</f>
        <v>0</v>
      </c>
      <c r="L98">
        <f>rekapitulace!H8</f>
        <v>21</v>
      </c>
      <c r="M98">
        <f>ROUND(L98/100*I98,2)</f>
        <v>0</v>
      </c>
    </row>
    <row r="99" ht="63.75">
      <c r="E99" s="11" t="s">
        <v>259</v>
      </c>
    </row>
    <row r="100" spans="1:13" ht="25.5">
      <c r="A100" s="6">
        <v>41</v>
      </c>
      <c r="B100" s="6" t="s">
        <v>51</v>
      </c>
      <c r="C100" s="6" t="s">
        <v>260</v>
      </c>
      <c r="D100" s="6" t="s">
        <v>46</v>
      </c>
      <c r="E100" s="6" t="s">
        <v>261</v>
      </c>
      <c r="F100" s="6" t="s">
        <v>141</v>
      </c>
      <c r="G100" s="8">
        <v>5.91</v>
      </c>
      <c r="H100" s="10"/>
      <c r="I100" s="8">
        <f>ROUND((H100*G100),2)</f>
        <v>0</v>
      </c>
      <c r="L100">
        <f>rekapitulace!H8</f>
        <v>21</v>
      </c>
      <c r="M100">
        <f>ROUND(L100/100*I100,2)</f>
        <v>0</v>
      </c>
    </row>
    <row r="101" ht="51">
      <c r="E101" s="11" t="s">
        <v>262</v>
      </c>
    </row>
    <row r="102" spans="1:13" ht="25.5">
      <c r="A102" s="6">
        <v>42</v>
      </c>
      <c r="B102" s="6" t="s">
        <v>51</v>
      </c>
      <c r="C102" s="6" t="s">
        <v>263</v>
      </c>
      <c r="D102" s="6" t="s">
        <v>46</v>
      </c>
      <c r="E102" s="6" t="s">
        <v>264</v>
      </c>
      <c r="F102" s="6" t="s">
        <v>141</v>
      </c>
      <c r="G102" s="8">
        <v>0.9</v>
      </c>
      <c r="H102" s="10"/>
      <c r="I102" s="8">
        <f>ROUND((H102*G102),2)</f>
        <v>0</v>
      </c>
      <c r="L102">
        <f>rekapitulace!H8</f>
        <v>21</v>
      </c>
      <c r="M102">
        <f>ROUND(L102/100*I102,2)</f>
        <v>0</v>
      </c>
    </row>
    <row r="103" ht="51">
      <c r="E103" s="11" t="s">
        <v>265</v>
      </c>
    </row>
    <row r="104" spans="1:13" ht="25.5">
      <c r="A104" s="6">
        <v>43</v>
      </c>
      <c r="B104" s="6" t="s">
        <v>51</v>
      </c>
      <c r="C104" s="6" t="s">
        <v>266</v>
      </c>
      <c r="D104" s="6" t="s">
        <v>46</v>
      </c>
      <c r="E104" s="6" t="s">
        <v>267</v>
      </c>
      <c r="F104" s="6" t="s">
        <v>189</v>
      </c>
      <c r="G104" s="8">
        <v>0.89</v>
      </c>
      <c r="H104" s="10"/>
      <c r="I104" s="8">
        <f>ROUND((H104*G104),2)</f>
        <v>0</v>
      </c>
      <c r="L104">
        <f>rekapitulace!H8</f>
        <v>21</v>
      </c>
      <c r="M104">
        <f>ROUND(L104/100*I104,2)</f>
        <v>0</v>
      </c>
    </row>
    <row r="105" ht="51">
      <c r="E105" s="11" t="s">
        <v>268</v>
      </c>
    </row>
    <row r="106" spans="1:13" ht="25.5">
      <c r="A106" s="6">
        <v>44</v>
      </c>
      <c r="B106" s="6" t="s">
        <v>51</v>
      </c>
      <c r="C106" s="6" t="s">
        <v>269</v>
      </c>
      <c r="D106" s="6" t="s">
        <v>46</v>
      </c>
      <c r="E106" s="6" t="s">
        <v>270</v>
      </c>
      <c r="F106" s="6" t="s">
        <v>189</v>
      </c>
      <c r="G106" s="8">
        <v>5.18</v>
      </c>
      <c r="H106" s="10"/>
      <c r="I106" s="8">
        <f>ROUND((H106*G106),2)</f>
        <v>0</v>
      </c>
      <c r="L106">
        <f>rekapitulace!H8</f>
        <v>21</v>
      </c>
      <c r="M106">
        <f>ROUND(L106/100*I106,2)</f>
        <v>0</v>
      </c>
    </row>
    <row r="107" ht="51">
      <c r="E107" s="11" t="s">
        <v>271</v>
      </c>
    </row>
    <row r="108" spans="1:13" ht="25.5">
      <c r="A108" s="6">
        <v>45</v>
      </c>
      <c r="B108" s="6" t="s">
        <v>51</v>
      </c>
      <c r="C108" s="6" t="s">
        <v>272</v>
      </c>
      <c r="D108" s="6" t="s">
        <v>46</v>
      </c>
      <c r="E108" s="6" t="s">
        <v>273</v>
      </c>
      <c r="F108" s="6" t="s">
        <v>189</v>
      </c>
      <c r="G108" s="8">
        <v>456.59</v>
      </c>
      <c r="H108" s="10"/>
      <c r="I108" s="8">
        <f>ROUND((H108*G108),2)</f>
        <v>0</v>
      </c>
      <c r="L108">
        <f>rekapitulace!H8</f>
        <v>21</v>
      </c>
      <c r="M108">
        <f>ROUND(L108/100*I108,2)</f>
        <v>0</v>
      </c>
    </row>
    <row r="109" ht="89.25">
      <c r="E109" s="11" t="s">
        <v>274</v>
      </c>
    </row>
    <row r="110" spans="1:13" ht="12.75">
      <c r="A110" s="6">
        <v>46</v>
      </c>
      <c r="B110" s="6" t="s">
        <v>51</v>
      </c>
      <c r="C110" s="6" t="s">
        <v>275</v>
      </c>
      <c r="D110" s="6" t="s">
        <v>46</v>
      </c>
      <c r="E110" s="6" t="s">
        <v>276</v>
      </c>
      <c r="F110" s="6" t="s">
        <v>89</v>
      </c>
      <c r="G110" s="8">
        <v>14</v>
      </c>
      <c r="H110" s="10"/>
      <c r="I110" s="8">
        <f>ROUND((H110*G110),2)</f>
        <v>0</v>
      </c>
      <c r="L110">
        <f>rekapitulace!H8</f>
        <v>21</v>
      </c>
      <c r="M110">
        <f>ROUND(L110/100*I110,2)</f>
        <v>0</v>
      </c>
    </row>
    <row r="111" ht="12.75">
      <c r="E111" s="11" t="s">
        <v>277</v>
      </c>
    </row>
    <row r="112" spans="1:13" ht="12.75" customHeight="1">
      <c r="A112" s="12"/>
      <c r="B112" s="12"/>
      <c r="C112" s="12" t="s">
        <v>38</v>
      </c>
      <c r="D112" s="12"/>
      <c r="E112" s="12" t="s">
        <v>250</v>
      </c>
      <c r="F112" s="12"/>
      <c r="G112" s="12"/>
      <c r="H112" s="12"/>
      <c r="I112" s="12">
        <f>SUM(I94:I111)</f>
        <v>0</v>
      </c>
      <c r="M112">
        <f>SUM(M94:M111)</f>
        <v>0</v>
      </c>
    </row>
    <row r="114" spans="1:9" ht="12.75" customHeight="1">
      <c r="A114" s="7"/>
      <c r="B114" s="7"/>
      <c r="C114" s="7" t="s">
        <v>39</v>
      </c>
      <c r="D114" s="7"/>
      <c r="E114" s="7" t="s">
        <v>98</v>
      </c>
      <c r="F114" s="7"/>
      <c r="G114" s="9"/>
      <c r="H114" s="7"/>
      <c r="I114" s="9"/>
    </row>
    <row r="115" spans="1:13" ht="25.5">
      <c r="A115" s="6">
        <v>47</v>
      </c>
      <c r="B115" s="6" t="s">
        <v>51</v>
      </c>
      <c r="C115" s="6" t="s">
        <v>278</v>
      </c>
      <c r="D115" s="6" t="s">
        <v>46</v>
      </c>
      <c r="E115" s="6" t="s">
        <v>279</v>
      </c>
      <c r="F115" s="6" t="s">
        <v>93</v>
      </c>
      <c r="G115" s="8">
        <v>8.65</v>
      </c>
      <c r="H115" s="10"/>
      <c r="I115" s="8">
        <f>ROUND((H115*G115),2)</f>
        <v>0</v>
      </c>
      <c r="L115">
        <f>rekapitulace!H8</f>
        <v>21</v>
      </c>
      <c r="M115">
        <f>ROUND(L115/100*I115,2)</f>
        <v>0</v>
      </c>
    </row>
    <row r="116" ht="25.5">
      <c r="E116" s="11" t="s">
        <v>280</v>
      </c>
    </row>
    <row r="117" spans="1:13" ht="25.5">
      <c r="A117" s="6">
        <v>48</v>
      </c>
      <c r="B117" s="6" t="s">
        <v>51</v>
      </c>
      <c r="C117" s="6" t="s">
        <v>281</v>
      </c>
      <c r="D117" s="6" t="s">
        <v>46</v>
      </c>
      <c r="E117" s="6" t="s">
        <v>282</v>
      </c>
      <c r="F117" s="6" t="s">
        <v>93</v>
      </c>
      <c r="G117" s="8">
        <v>656.5</v>
      </c>
      <c r="H117" s="10"/>
      <c r="I117" s="8">
        <f>ROUND((H117*G117),2)</f>
        <v>0</v>
      </c>
      <c r="L117">
        <f>rekapitulace!H8</f>
        <v>21</v>
      </c>
      <c r="M117">
        <f>ROUND(L117/100*I117,2)</f>
        <v>0</v>
      </c>
    </row>
    <row r="118" ht="38.25">
      <c r="E118" s="11" t="s">
        <v>283</v>
      </c>
    </row>
    <row r="119" spans="1:13" ht="38.25">
      <c r="A119" s="6">
        <v>49</v>
      </c>
      <c r="B119" s="6" t="s">
        <v>51</v>
      </c>
      <c r="C119" s="6" t="s">
        <v>284</v>
      </c>
      <c r="D119" s="6" t="s">
        <v>46</v>
      </c>
      <c r="E119" s="6" t="s">
        <v>285</v>
      </c>
      <c r="F119" s="6" t="s">
        <v>93</v>
      </c>
      <c r="G119" s="8">
        <v>308</v>
      </c>
      <c r="H119" s="10"/>
      <c r="I119" s="8">
        <f>ROUND((H119*G119),2)</f>
        <v>0</v>
      </c>
      <c r="L119">
        <f>rekapitulace!H8</f>
        <v>21</v>
      </c>
      <c r="M119">
        <f>ROUND(L119/100*I119,2)</f>
        <v>0</v>
      </c>
    </row>
    <row r="120" ht="102">
      <c r="E120" s="11" t="s">
        <v>286</v>
      </c>
    </row>
    <row r="121" spans="1:13" ht="38.25">
      <c r="A121" s="6">
        <v>50</v>
      </c>
      <c r="B121" s="6" t="s">
        <v>51</v>
      </c>
      <c r="C121" s="6" t="s">
        <v>287</v>
      </c>
      <c r="D121" s="6" t="s">
        <v>46</v>
      </c>
      <c r="E121" s="6" t="s">
        <v>288</v>
      </c>
      <c r="F121" s="6" t="s">
        <v>93</v>
      </c>
      <c r="G121" s="8">
        <v>29</v>
      </c>
      <c r="H121" s="10"/>
      <c r="I121" s="8">
        <f>ROUND((H121*G121),2)</f>
        <v>0</v>
      </c>
      <c r="L121">
        <f>rekapitulace!H8</f>
        <v>21</v>
      </c>
      <c r="M121">
        <f>ROUND(L121/100*I121,2)</f>
        <v>0</v>
      </c>
    </row>
    <row r="122" ht="51">
      <c r="E122" s="11" t="s">
        <v>289</v>
      </c>
    </row>
    <row r="123" spans="1:13" ht="25.5">
      <c r="A123" s="6">
        <v>51</v>
      </c>
      <c r="B123" s="6" t="s">
        <v>51</v>
      </c>
      <c r="C123" s="6" t="s">
        <v>290</v>
      </c>
      <c r="D123" s="6" t="s">
        <v>46</v>
      </c>
      <c r="E123" s="6" t="s">
        <v>291</v>
      </c>
      <c r="F123" s="6" t="s">
        <v>93</v>
      </c>
      <c r="G123" s="8">
        <v>29</v>
      </c>
      <c r="H123" s="10"/>
      <c r="I123" s="8">
        <f>ROUND((H123*G123),2)</f>
        <v>0</v>
      </c>
      <c r="L123">
        <f>rekapitulace!H8</f>
        <v>21</v>
      </c>
      <c r="M123">
        <f>ROUND(L123/100*I123,2)</f>
        <v>0</v>
      </c>
    </row>
    <row r="124" ht="51">
      <c r="E124" s="11" t="s">
        <v>289</v>
      </c>
    </row>
    <row r="125" spans="1:13" ht="38.25">
      <c r="A125" s="6">
        <v>52</v>
      </c>
      <c r="B125" s="6" t="s">
        <v>51</v>
      </c>
      <c r="C125" s="6" t="s">
        <v>292</v>
      </c>
      <c r="D125" s="6" t="s">
        <v>46</v>
      </c>
      <c r="E125" s="6" t="s">
        <v>293</v>
      </c>
      <c r="F125" s="6" t="s">
        <v>93</v>
      </c>
      <c r="G125" s="8">
        <v>319.5</v>
      </c>
      <c r="H125" s="10"/>
      <c r="I125" s="8">
        <f>ROUND((H125*G125),2)</f>
        <v>0</v>
      </c>
      <c r="L125">
        <f>rekapitulace!H8</f>
        <v>21</v>
      </c>
      <c r="M125">
        <f>ROUND(L125/100*I125,2)</f>
        <v>0</v>
      </c>
    </row>
    <row r="126" ht="102">
      <c r="E126" s="11" t="s">
        <v>294</v>
      </c>
    </row>
    <row r="127" spans="1:13" ht="25.5">
      <c r="A127" s="6">
        <v>53</v>
      </c>
      <c r="B127" s="6" t="s">
        <v>51</v>
      </c>
      <c r="C127" s="6" t="s">
        <v>295</v>
      </c>
      <c r="D127" s="6" t="s">
        <v>46</v>
      </c>
      <c r="E127" s="6" t="s">
        <v>296</v>
      </c>
      <c r="F127" s="6" t="s">
        <v>93</v>
      </c>
      <c r="G127" s="8">
        <v>8.65</v>
      </c>
      <c r="H127" s="10"/>
      <c r="I127" s="8">
        <f>ROUND((H127*G127),2)</f>
        <v>0</v>
      </c>
      <c r="L127">
        <f>rekapitulace!H8</f>
        <v>21</v>
      </c>
      <c r="M127">
        <f>ROUND(L127/100*I127,2)</f>
        <v>0</v>
      </c>
    </row>
    <row r="128" ht="51">
      <c r="E128" s="11" t="s">
        <v>297</v>
      </c>
    </row>
    <row r="129" spans="1:13" ht="12.75" customHeight="1">
      <c r="A129" s="12"/>
      <c r="B129" s="12"/>
      <c r="C129" s="12" t="s">
        <v>39</v>
      </c>
      <c r="D129" s="12"/>
      <c r="E129" s="12" t="s">
        <v>98</v>
      </c>
      <c r="F129" s="12"/>
      <c r="G129" s="12"/>
      <c r="H129" s="12"/>
      <c r="I129" s="12">
        <f>SUM(I115:I128)</f>
        <v>0</v>
      </c>
      <c r="M129">
        <f>SUM(M115:M128)</f>
        <v>0</v>
      </c>
    </row>
    <row r="131" spans="1:9" ht="12.75" customHeight="1">
      <c r="A131" s="7"/>
      <c r="B131" s="7"/>
      <c r="C131" s="7" t="s">
        <v>40</v>
      </c>
      <c r="D131" s="7"/>
      <c r="E131" s="7" t="s">
        <v>298</v>
      </c>
      <c r="F131" s="7"/>
      <c r="G131" s="9"/>
      <c r="H131" s="7"/>
      <c r="I131" s="9"/>
    </row>
    <row r="132" spans="1:13" ht="38.25">
      <c r="A132" s="6">
        <v>54</v>
      </c>
      <c r="B132" s="6" t="s">
        <v>51</v>
      </c>
      <c r="C132" s="6" t="s">
        <v>299</v>
      </c>
      <c r="D132" s="6" t="s">
        <v>46</v>
      </c>
      <c r="E132" s="6" t="s">
        <v>300</v>
      </c>
      <c r="F132" s="6" t="s">
        <v>93</v>
      </c>
      <c r="G132" s="8">
        <v>109.05</v>
      </c>
      <c r="H132" s="10"/>
      <c r="I132" s="8">
        <f>ROUND((H132*G132),2)</f>
        <v>0</v>
      </c>
      <c r="L132">
        <f>rekapitulace!H8</f>
        <v>21</v>
      </c>
      <c r="M132">
        <f>ROUND(L132/100*I132,2)</f>
        <v>0</v>
      </c>
    </row>
    <row r="133" ht="114.75">
      <c r="E133" s="11" t="s">
        <v>301</v>
      </c>
    </row>
    <row r="134" spans="1:13" ht="38.25">
      <c r="A134" s="6">
        <v>55</v>
      </c>
      <c r="B134" s="6" t="s">
        <v>51</v>
      </c>
      <c r="C134" s="6" t="s">
        <v>302</v>
      </c>
      <c r="D134" s="6" t="s">
        <v>46</v>
      </c>
      <c r="E134" s="6" t="s">
        <v>303</v>
      </c>
      <c r="F134" s="6" t="s">
        <v>93</v>
      </c>
      <c r="G134" s="8">
        <v>109.05</v>
      </c>
      <c r="H134" s="10"/>
      <c r="I134" s="8">
        <f>ROUND((H134*G134),2)</f>
        <v>0</v>
      </c>
      <c r="L134">
        <f>rekapitulace!H8</f>
        <v>21</v>
      </c>
      <c r="M134">
        <f>ROUND(L134/100*I134,2)</f>
        <v>0</v>
      </c>
    </row>
    <row r="135" ht="114.75">
      <c r="E135" s="11" t="s">
        <v>301</v>
      </c>
    </row>
    <row r="136" spans="1:13" ht="38.25">
      <c r="A136" s="6">
        <v>56</v>
      </c>
      <c r="B136" s="6" t="s">
        <v>51</v>
      </c>
      <c r="C136" s="6" t="s">
        <v>304</v>
      </c>
      <c r="D136" s="6" t="s">
        <v>46</v>
      </c>
      <c r="E136" s="6" t="s">
        <v>305</v>
      </c>
      <c r="F136" s="6" t="s">
        <v>93</v>
      </c>
      <c r="G136" s="8">
        <v>72.69</v>
      </c>
      <c r="H136" s="10"/>
      <c r="I136" s="8">
        <f>ROUND((H136*G136),2)</f>
        <v>0</v>
      </c>
      <c r="L136">
        <f>rekapitulace!H8</f>
        <v>21</v>
      </c>
      <c r="M136">
        <f>ROUND(L136/100*I136,2)</f>
        <v>0</v>
      </c>
    </row>
    <row r="137" ht="114.75">
      <c r="E137" s="11" t="s">
        <v>306</v>
      </c>
    </row>
    <row r="138" spans="1:13" ht="25.5">
      <c r="A138" s="6">
        <v>57</v>
      </c>
      <c r="B138" s="6" t="s">
        <v>46</v>
      </c>
      <c r="C138" s="6" t="s">
        <v>307</v>
      </c>
      <c r="D138" s="6" t="s">
        <v>46</v>
      </c>
      <c r="E138" s="6" t="s">
        <v>308</v>
      </c>
      <c r="F138" s="6" t="s">
        <v>93</v>
      </c>
      <c r="G138" s="8">
        <v>133.75</v>
      </c>
      <c r="H138" s="10"/>
      <c r="I138" s="8">
        <f>ROUND((H138*G138),2)</f>
        <v>0</v>
      </c>
      <c r="L138">
        <f>rekapitulace!H8</f>
        <v>21</v>
      </c>
      <c r="M138">
        <f>ROUND(L138/100*I138,2)</f>
        <v>0</v>
      </c>
    </row>
    <row r="139" ht="51">
      <c r="E139" s="11" t="s">
        <v>309</v>
      </c>
    </row>
    <row r="140" spans="1:13" ht="38.25">
      <c r="A140" s="6">
        <v>58</v>
      </c>
      <c r="B140" s="6" t="s">
        <v>51</v>
      </c>
      <c r="C140" s="6" t="s">
        <v>310</v>
      </c>
      <c r="D140" s="6" t="s">
        <v>46</v>
      </c>
      <c r="E140" s="6" t="s">
        <v>311</v>
      </c>
      <c r="F140" s="6" t="s">
        <v>93</v>
      </c>
      <c r="G140" s="8">
        <v>36.63</v>
      </c>
      <c r="H140" s="10"/>
      <c r="I140" s="8">
        <f>ROUND((H140*G140),2)</f>
        <v>0</v>
      </c>
      <c r="L140">
        <f>rekapitulace!H8</f>
        <v>21</v>
      </c>
      <c r="M140">
        <f>ROUND(L140/100*I140,2)</f>
        <v>0</v>
      </c>
    </row>
    <row r="141" ht="140.25">
      <c r="E141" s="11" t="s">
        <v>312</v>
      </c>
    </row>
    <row r="142" spans="1:13" ht="25.5">
      <c r="A142" s="6">
        <v>59</v>
      </c>
      <c r="B142" s="6" t="s">
        <v>51</v>
      </c>
      <c r="C142" s="6" t="s">
        <v>313</v>
      </c>
      <c r="D142" s="6" t="s">
        <v>46</v>
      </c>
      <c r="E142" s="6" t="s">
        <v>314</v>
      </c>
      <c r="F142" s="6" t="s">
        <v>93</v>
      </c>
      <c r="G142" s="8">
        <v>1.93</v>
      </c>
      <c r="H142" s="10"/>
      <c r="I142" s="8">
        <f>ROUND((H142*G142),2)</f>
        <v>0</v>
      </c>
      <c r="L142">
        <f>rekapitulace!H8</f>
        <v>21</v>
      </c>
      <c r="M142">
        <f>ROUND(L142/100*I142,2)</f>
        <v>0</v>
      </c>
    </row>
    <row r="143" ht="76.5">
      <c r="E143" s="11" t="s">
        <v>315</v>
      </c>
    </row>
    <row r="144" spans="1:13" ht="25.5">
      <c r="A144" s="6">
        <v>60</v>
      </c>
      <c r="B144" s="6" t="s">
        <v>51</v>
      </c>
      <c r="C144" s="6" t="s">
        <v>316</v>
      </c>
      <c r="D144" s="6" t="s">
        <v>46</v>
      </c>
      <c r="E144" s="6" t="s">
        <v>317</v>
      </c>
      <c r="F144" s="6" t="s">
        <v>93</v>
      </c>
      <c r="G144" s="8">
        <v>155</v>
      </c>
      <c r="H144" s="10"/>
      <c r="I144" s="8">
        <f>ROUND((H144*G144),2)</f>
        <v>0</v>
      </c>
      <c r="L144">
        <f>rekapitulace!H8</f>
        <v>21</v>
      </c>
      <c r="M144">
        <f>ROUND(L144/100*I144,2)</f>
        <v>0</v>
      </c>
    </row>
    <row r="145" ht="51">
      <c r="E145" s="11" t="s">
        <v>318</v>
      </c>
    </row>
    <row r="146" spans="1:13" ht="25.5">
      <c r="A146" s="6">
        <v>61</v>
      </c>
      <c r="B146" s="6" t="s">
        <v>51</v>
      </c>
      <c r="C146" s="6" t="s">
        <v>319</v>
      </c>
      <c r="D146" s="6" t="s">
        <v>46</v>
      </c>
      <c r="E146" s="6" t="s">
        <v>320</v>
      </c>
      <c r="F146" s="6" t="s">
        <v>85</v>
      </c>
      <c r="G146" s="8">
        <v>150</v>
      </c>
      <c r="H146" s="10"/>
      <c r="I146" s="8">
        <f>ROUND((H146*G146),2)</f>
        <v>0</v>
      </c>
      <c r="L146">
        <f>rekapitulace!H8</f>
        <v>21</v>
      </c>
      <c r="M146">
        <f>ROUND(L146/100*I146,2)</f>
        <v>0</v>
      </c>
    </row>
    <row r="147" ht="51">
      <c r="E147" s="11" t="s">
        <v>321</v>
      </c>
    </row>
    <row r="148" spans="1:13" ht="12.75" customHeight="1">
      <c r="A148" s="12"/>
      <c r="B148" s="12"/>
      <c r="C148" s="12" t="s">
        <v>40</v>
      </c>
      <c r="D148" s="12"/>
      <c r="E148" s="12" t="s">
        <v>298</v>
      </c>
      <c r="F148" s="12"/>
      <c r="G148" s="12"/>
      <c r="H148" s="12"/>
      <c r="I148" s="12">
        <f>SUM(I132:I147)</f>
        <v>0</v>
      </c>
      <c r="M148">
        <f>SUM(M132:M147)</f>
        <v>0</v>
      </c>
    </row>
    <row r="150" spans="1:9" ht="12.75" customHeight="1">
      <c r="A150" s="7"/>
      <c r="B150" s="7"/>
      <c r="C150" s="7" t="s">
        <v>41</v>
      </c>
      <c r="D150" s="7"/>
      <c r="E150" s="7" t="s">
        <v>322</v>
      </c>
      <c r="F150" s="7"/>
      <c r="G150" s="9"/>
      <c r="H150" s="7"/>
      <c r="I150" s="9"/>
    </row>
    <row r="151" spans="1:13" ht="12.75">
      <c r="A151" s="6">
        <v>62</v>
      </c>
      <c r="B151" s="6" t="s">
        <v>51</v>
      </c>
      <c r="C151" s="6" t="s">
        <v>323</v>
      </c>
      <c r="D151" s="6" t="s">
        <v>46</v>
      </c>
      <c r="E151" s="6" t="s">
        <v>324</v>
      </c>
      <c r="F151" s="6" t="s">
        <v>93</v>
      </c>
      <c r="G151" s="8">
        <v>315.14</v>
      </c>
      <c r="H151" s="10"/>
      <c r="I151" s="8">
        <f>ROUND((H151*G151),2)</f>
        <v>0</v>
      </c>
      <c r="L151">
        <f>rekapitulace!H8</f>
        <v>21</v>
      </c>
      <c r="M151">
        <f>ROUND(L151/100*I151,2)</f>
        <v>0</v>
      </c>
    </row>
    <row r="152" ht="63.75">
      <c r="E152" s="11" t="s">
        <v>325</v>
      </c>
    </row>
    <row r="153" spans="1:13" ht="25.5">
      <c r="A153" s="6">
        <v>63</v>
      </c>
      <c r="B153" s="6" t="s">
        <v>51</v>
      </c>
      <c r="C153" s="6" t="s">
        <v>326</v>
      </c>
      <c r="D153" s="6" t="s">
        <v>46</v>
      </c>
      <c r="E153" s="6" t="s">
        <v>327</v>
      </c>
      <c r="F153" s="6" t="s">
        <v>93</v>
      </c>
      <c r="G153" s="8">
        <v>316.5</v>
      </c>
      <c r="H153" s="10"/>
      <c r="I153" s="8">
        <f>ROUND((H153*G153),2)</f>
        <v>0</v>
      </c>
      <c r="L153">
        <f>rekapitulace!H8</f>
        <v>21</v>
      </c>
      <c r="M153">
        <f>ROUND(L153/100*I153,2)</f>
        <v>0</v>
      </c>
    </row>
    <row r="154" ht="38.25">
      <c r="E154" s="11" t="s">
        <v>328</v>
      </c>
    </row>
    <row r="155" spans="1:13" ht="25.5">
      <c r="A155" s="6">
        <v>64</v>
      </c>
      <c r="B155" s="6" t="s">
        <v>51</v>
      </c>
      <c r="C155" s="6" t="s">
        <v>329</v>
      </c>
      <c r="D155" s="6" t="s">
        <v>46</v>
      </c>
      <c r="E155" s="6" t="s">
        <v>330</v>
      </c>
      <c r="F155" s="6" t="s">
        <v>93</v>
      </c>
      <c r="G155" s="8">
        <v>100.5</v>
      </c>
      <c r="H155" s="10"/>
      <c r="I155" s="8">
        <f>ROUND((H155*G155),2)</f>
        <v>0</v>
      </c>
      <c r="L155">
        <f>rekapitulace!H8</f>
        <v>21</v>
      </c>
      <c r="M155">
        <f>ROUND(L155/100*I155,2)</f>
        <v>0</v>
      </c>
    </row>
    <row r="156" ht="38.25">
      <c r="E156" s="11" t="s">
        <v>331</v>
      </c>
    </row>
    <row r="157" spans="1:13" ht="25.5">
      <c r="A157" s="6">
        <v>65</v>
      </c>
      <c r="B157" s="6" t="s">
        <v>51</v>
      </c>
      <c r="C157" s="6" t="s">
        <v>332</v>
      </c>
      <c r="D157" s="6" t="s">
        <v>46</v>
      </c>
      <c r="E157" s="6" t="s">
        <v>333</v>
      </c>
      <c r="F157" s="6" t="s">
        <v>93</v>
      </c>
      <c r="G157" s="8">
        <v>345.24</v>
      </c>
      <c r="H157" s="10"/>
      <c r="I157" s="8">
        <f>ROUND((H157*G157),2)</f>
        <v>0</v>
      </c>
      <c r="L157">
        <f>rekapitulace!H8</f>
        <v>21</v>
      </c>
      <c r="M157">
        <f>ROUND(L157/100*I157,2)</f>
        <v>0</v>
      </c>
    </row>
    <row r="158" ht="89.25">
      <c r="E158" s="11" t="s">
        <v>334</v>
      </c>
    </row>
    <row r="159" spans="1:13" ht="25.5">
      <c r="A159" s="6">
        <v>66</v>
      </c>
      <c r="B159" s="6" t="s">
        <v>51</v>
      </c>
      <c r="C159" s="6" t="s">
        <v>335</v>
      </c>
      <c r="D159" s="6" t="s">
        <v>46</v>
      </c>
      <c r="E159" s="6" t="s">
        <v>336</v>
      </c>
      <c r="F159" s="6" t="s">
        <v>93</v>
      </c>
      <c r="G159" s="8">
        <v>44.22</v>
      </c>
      <c r="H159" s="10"/>
      <c r="I159" s="8">
        <f>ROUND((H159*G159),2)</f>
        <v>0</v>
      </c>
      <c r="L159">
        <f>rekapitulace!H8</f>
        <v>21</v>
      </c>
      <c r="M159">
        <f>ROUND(L159/100*I159,2)</f>
        <v>0</v>
      </c>
    </row>
    <row r="160" ht="51">
      <c r="E160" s="11" t="s">
        <v>337</v>
      </c>
    </row>
    <row r="161" spans="1:13" ht="25.5">
      <c r="A161" s="6">
        <v>67</v>
      </c>
      <c r="B161" s="6" t="s">
        <v>51</v>
      </c>
      <c r="C161" s="6" t="s">
        <v>338</v>
      </c>
      <c r="D161" s="6" t="s">
        <v>46</v>
      </c>
      <c r="E161" s="6" t="s">
        <v>339</v>
      </c>
      <c r="F161" s="6" t="s">
        <v>93</v>
      </c>
      <c r="G161" s="8">
        <v>363.47</v>
      </c>
      <c r="H161" s="10"/>
      <c r="I161" s="8">
        <f>ROUND((H161*G161),2)</f>
        <v>0</v>
      </c>
      <c r="L161">
        <f>rekapitulace!H8</f>
        <v>21</v>
      </c>
      <c r="M161">
        <f>ROUND(L161/100*I161,2)</f>
        <v>0</v>
      </c>
    </row>
    <row r="162" ht="102">
      <c r="E162" s="11" t="s">
        <v>340</v>
      </c>
    </row>
    <row r="163" spans="1:13" ht="25.5">
      <c r="A163" s="6">
        <v>68</v>
      </c>
      <c r="B163" s="6" t="s">
        <v>51</v>
      </c>
      <c r="C163" s="6" t="s">
        <v>341</v>
      </c>
      <c r="D163" s="6" t="s">
        <v>46</v>
      </c>
      <c r="E163" s="6" t="s">
        <v>342</v>
      </c>
      <c r="F163" s="6" t="s">
        <v>93</v>
      </c>
      <c r="G163" s="8">
        <v>24.12</v>
      </c>
      <c r="H163" s="10"/>
      <c r="I163" s="8">
        <f>ROUND((H163*G163),2)</f>
        <v>0</v>
      </c>
      <c r="L163">
        <f>rekapitulace!H8</f>
        <v>21</v>
      </c>
      <c r="M163">
        <f>ROUND(L163/100*I163,2)</f>
        <v>0</v>
      </c>
    </row>
    <row r="164" ht="51">
      <c r="E164" s="11" t="s">
        <v>343</v>
      </c>
    </row>
    <row r="165" spans="1:13" ht="12.75" customHeight="1">
      <c r="A165" s="12"/>
      <c r="B165" s="12"/>
      <c r="C165" s="12" t="s">
        <v>41</v>
      </c>
      <c r="D165" s="12"/>
      <c r="E165" s="12" t="s">
        <v>322</v>
      </c>
      <c r="F165" s="12"/>
      <c r="G165" s="12"/>
      <c r="H165" s="12"/>
      <c r="I165" s="12">
        <f>SUM(I151:I164)</f>
        <v>0</v>
      </c>
      <c r="M165">
        <f>SUM(M151:M164)</f>
        <v>0</v>
      </c>
    </row>
    <row r="167" spans="1:9" ht="12.75" customHeight="1">
      <c r="A167" s="7"/>
      <c r="B167" s="7"/>
      <c r="C167" s="7" t="s">
        <v>43</v>
      </c>
      <c r="D167" s="7"/>
      <c r="E167" s="7" t="s">
        <v>119</v>
      </c>
      <c r="F167" s="7"/>
      <c r="G167" s="9"/>
      <c r="H167" s="7"/>
      <c r="I167" s="9"/>
    </row>
    <row r="168" spans="1:13" ht="25.5">
      <c r="A168" s="6">
        <v>69</v>
      </c>
      <c r="B168" s="6" t="s">
        <v>51</v>
      </c>
      <c r="C168" s="6" t="s">
        <v>344</v>
      </c>
      <c r="D168" s="6" t="s">
        <v>46</v>
      </c>
      <c r="E168" s="6" t="s">
        <v>345</v>
      </c>
      <c r="F168" s="6" t="s">
        <v>85</v>
      </c>
      <c r="G168" s="8">
        <v>60</v>
      </c>
      <c r="H168" s="10"/>
      <c r="I168" s="8">
        <f>ROUND((H168*G168),2)</f>
        <v>0</v>
      </c>
      <c r="L168">
        <f>rekapitulace!H8</f>
        <v>21</v>
      </c>
      <c r="M168">
        <f>ROUND(L168/100*I168,2)</f>
        <v>0</v>
      </c>
    </row>
    <row r="169" ht="51">
      <c r="E169" s="11" t="s">
        <v>346</v>
      </c>
    </row>
    <row r="170" spans="1:13" ht="38.25">
      <c r="A170" s="6">
        <v>70</v>
      </c>
      <c r="B170" s="6" t="s">
        <v>46</v>
      </c>
      <c r="C170" s="6" t="s">
        <v>347</v>
      </c>
      <c r="D170" s="6" t="s">
        <v>46</v>
      </c>
      <c r="E170" s="6" t="s">
        <v>348</v>
      </c>
      <c r="F170" s="6" t="s">
        <v>85</v>
      </c>
      <c r="G170" s="8">
        <v>88.3</v>
      </c>
      <c r="H170" s="10"/>
      <c r="I170" s="8">
        <f>ROUND((H170*G170),2)</f>
        <v>0</v>
      </c>
      <c r="L170">
        <f>rekapitulace!H8</f>
        <v>21</v>
      </c>
      <c r="M170">
        <f>ROUND(L170/100*I170,2)</f>
        <v>0</v>
      </c>
    </row>
    <row r="171" ht="38.25">
      <c r="E171" s="11" t="s">
        <v>349</v>
      </c>
    </row>
    <row r="172" spans="1:13" ht="25.5">
      <c r="A172" s="6">
        <v>71</v>
      </c>
      <c r="B172" s="6" t="s">
        <v>51</v>
      </c>
      <c r="C172" s="6" t="s">
        <v>350</v>
      </c>
      <c r="D172" s="6" t="s">
        <v>46</v>
      </c>
      <c r="E172" s="6" t="s">
        <v>351</v>
      </c>
      <c r="F172" s="6" t="s">
        <v>85</v>
      </c>
      <c r="G172" s="8">
        <v>10</v>
      </c>
      <c r="H172" s="10"/>
      <c r="I172" s="8">
        <f>ROUND((H172*G172),2)</f>
        <v>0</v>
      </c>
      <c r="L172">
        <f>rekapitulace!H8</f>
        <v>21</v>
      </c>
      <c r="M172">
        <f>ROUND(L172/100*I172,2)</f>
        <v>0</v>
      </c>
    </row>
    <row r="173" ht="38.25">
      <c r="E173" s="11" t="s">
        <v>352</v>
      </c>
    </row>
    <row r="174" spans="1:13" ht="38.25">
      <c r="A174" s="6">
        <v>72</v>
      </c>
      <c r="B174" s="6" t="s">
        <v>51</v>
      </c>
      <c r="C174" s="6" t="s">
        <v>353</v>
      </c>
      <c r="D174" s="6" t="s">
        <v>46</v>
      </c>
      <c r="E174" s="6" t="s">
        <v>354</v>
      </c>
      <c r="F174" s="6" t="s">
        <v>85</v>
      </c>
      <c r="G174" s="8">
        <v>38.5</v>
      </c>
      <c r="H174" s="10"/>
      <c r="I174" s="8">
        <f>ROUND((H174*G174),2)</f>
        <v>0</v>
      </c>
      <c r="L174">
        <f>rekapitulace!H8</f>
        <v>21</v>
      </c>
      <c r="M174">
        <f>ROUND(L174/100*I174,2)</f>
        <v>0</v>
      </c>
    </row>
    <row r="175" ht="38.25">
      <c r="E175" s="11" t="s">
        <v>355</v>
      </c>
    </row>
    <row r="176" spans="1:13" ht="25.5">
      <c r="A176" s="6">
        <v>73</v>
      </c>
      <c r="B176" s="6" t="s">
        <v>51</v>
      </c>
      <c r="C176" s="6" t="s">
        <v>356</v>
      </c>
      <c r="D176" s="6" t="s">
        <v>46</v>
      </c>
      <c r="E176" s="6" t="s">
        <v>357</v>
      </c>
      <c r="F176" s="6" t="s">
        <v>49</v>
      </c>
      <c r="G176" s="8">
        <v>2</v>
      </c>
      <c r="H176" s="10"/>
      <c r="I176" s="8">
        <f>ROUND((H176*G176),2)</f>
        <v>0</v>
      </c>
      <c r="L176">
        <f>rekapitulace!H8</f>
        <v>21</v>
      </c>
      <c r="M176">
        <f>ROUND(L176/100*I176,2)</f>
        <v>0</v>
      </c>
    </row>
    <row r="177" spans="1:13" ht="38.25">
      <c r="A177" s="6">
        <v>74</v>
      </c>
      <c r="B177" s="6" t="s">
        <v>51</v>
      </c>
      <c r="C177" s="6" t="s">
        <v>358</v>
      </c>
      <c r="D177" s="6" t="s">
        <v>46</v>
      </c>
      <c r="E177" s="6" t="s">
        <v>359</v>
      </c>
      <c r="F177" s="6" t="s">
        <v>49</v>
      </c>
      <c r="G177" s="8">
        <v>2</v>
      </c>
      <c r="H177" s="10"/>
      <c r="I177" s="8">
        <f>ROUND((H177*G177),2)</f>
        <v>0</v>
      </c>
      <c r="L177">
        <f>rekapitulace!H8</f>
        <v>21</v>
      </c>
      <c r="M177">
        <f>ROUND(L177/100*I177,2)</f>
        <v>0</v>
      </c>
    </row>
    <row r="178" spans="1:13" ht="25.5">
      <c r="A178" s="6">
        <v>75</v>
      </c>
      <c r="B178" s="6" t="s">
        <v>51</v>
      </c>
      <c r="C178" s="6" t="s">
        <v>360</v>
      </c>
      <c r="D178" s="6" t="s">
        <v>46</v>
      </c>
      <c r="E178" s="6" t="s">
        <v>361</v>
      </c>
      <c r="F178" s="6" t="s">
        <v>93</v>
      </c>
      <c r="G178" s="8">
        <v>40</v>
      </c>
      <c r="H178" s="10"/>
      <c r="I178" s="8">
        <f>ROUND((H178*G178),2)</f>
        <v>0</v>
      </c>
      <c r="L178">
        <f>rekapitulace!H8</f>
        <v>21</v>
      </c>
      <c r="M178">
        <f>ROUND(L178/100*I178,2)</f>
        <v>0</v>
      </c>
    </row>
    <row r="179" ht="51">
      <c r="E179" s="11" t="s">
        <v>362</v>
      </c>
    </row>
    <row r="180" spans="1:13" ht="25.5">
      <c r="A180" s="6">
        <v>76</v>
      </c>
      <c r="B180" s="6" t="s">
        <v>51</v>
      </c>
      <c r="C180" s="6" t="s">
        <v>363</v>
      </c>
      <c r="D180" s="6" t="s">
        <v>46</v>
      </c>
      <c r="E180" s="6" t="s">
        <v>364</v>
      </c>
      <c r="F180" s="6" t="s">
        <v>85</v>
      </c>
      <c r="G180" s="8">
        <v>11.2</v>
      </c>
      <c r="H180" s="10"/>
      <c r="I180" s="8">
        <f>ROUND((H180*G180),2)</f>
        <v>0</v>
      </c>
      <c r="L180">
        <f>rekapitulace!H8</f>
        <v>21</v>
      </c>
      <c r="M180">
        <f>ROUND(L180/100*I180,2)</f>
        <v>0</v>
      </c>
    </row>
    <row r="181" ht="51">
      <c r="E181" s="11" t="s">
        <v>365</v>
      </c>
    </row>
    <row r="182" spans="1:13" ht="38.25">
      <c r="A182" s="6">
        <v>77</v>
      </c>
      <c r="B182" s="6" t="s">
        <v>51</v>
      </c>
      <c r="C182" s="6" t="s">
        <v>366</v>
      </c>
      <c r="D182" s="6" t="s">
        <v>46</v>
      </c>
      <c r="E182" s="6" t="s">
        <v>367</v>
      </c>
      <c r="F182" s="6" t="s">
        <v>85</v>
      </c>
      <c r="G182" s="8">
        <v>8.9</v>
      </c>
      <c r="H182" s="10"/>
      <c r="I182" s="8">
        <f>ROUND((H182*G182),2)</f>
        <v>0</v>
      </c>
      <c r="L182">
        <f>rekapitulace!H8</f>
        <v>21</v>
      </c>
      <c r="M182">
        <f>ROUND(L182/100*I182,2)</f>
        <v>0</v>
      </c>
    </row>
    <row r="183" ht="51">
      <c r="E183" s="11" t="s">
        <v>368</v>
      </c>
    </row>
    <row r="184" spans="1:13" ht="25.5">
      <c r="A184" s="6">
        <v>78</v>
      </c>
      <c r="B184" s="6" t="s">
        <v>51</v>
      </c>
      <c r="C184" s="6" t="s">
        <v>369</v>
      </c>
      <c r="D184" s="6" t="s">
        <v>46</v>
      </c>
      <c r="E184" s="6" t="s">
        <v>370</v>
      </c>
      <c r="F184" s="6" t="s">
        <v>85</v>
      </c>
      <c r="G184" s="8">
        <v>24.5</v>
      </c>
      <c r="H184" s="10"/>
      <c r="I184" s="8">
        <f>ROUND((H184*G184),2)</f>
        <v>0</v>
      </c>
      <c r="L184">
        <f>rekapitulace!H8</f>
        <v>21</v>
      </c>
      <c r="M184">
        <f>ROUND(L184/100*I184,2)</f>
        <v>0</v>
      </c>
    </row>
    <row r="185" ht="38.25">
      <c r="E185" s="11" t="s">
        <v>371</v>
      </c>
    </row>
    <row r="186" spans="1:13" ht="25.5">
      <c r="A186" s="6">
        <v>79</v>
      </c>
      <c r="B186" s="6" t="s">
        <v>51</v>
      </c>
      <c r="C186" s="6" t="s">
        <v>372</v>
      </c>
      <c r="D186" s="6" t="s">
        <v>46</v>
      </c>
      <c r="E186" s="6" t="s">
        <v>373</v>
      </c>
      <c r="F186" s="6" t="s">
        <v>85</v>
      </c>
      <c r="G186" s="8">
        <v>80.4</v>
      </c>
      <c r="H186" s="10"/>
      <c r="I186" s="8">
        <f>ROUND((H186*G186),2)</f>
        <v>0</v>
      </c>
      <c r="L186">
        <f>rekapitulace!H8</f>
        <v>21</v>
      </c>
      <c r="M186">
        <f>ROUND(L186/100*I186,2)</f>
        <v>0</v>
      </c>
    </row>
    <row r="187" ht="25.5">
      <c r="E187" s="11" t="s">
        <v>374</v>
      </c>
    </row>
    <row r="188" spans="1:13" ht="25.5">
      <c r="A188" s="6">
        <v>80</v>
      </c>
      <c r="B188" s="6" t="s">
        <v>51</v>
      </c>
      <c r="C188" s="6" t="s">
        <v>375</v>
      </c>
      <c r="D188" s="6" t="s">
        <v>46</v>
      </c>
      <c r="E188" s="6" t="s">
        <v>376</v>
      </c>
      <c r="F188" s="6" t="s">
        <v>85</v>
      </c>
      <c r="G188" s="8">
        <v>24.5</v>
      </c>
      <c r="H188" s="10"/>
      <c r="I188" s="8">
        <f>ROUND((H188*G188),2)</f>
        <v>0</v>
      </c>
      <c r="L188">
        <f>rekapitulace!H8</f>
        <v>21</v>
      </c>
      <c r="M188">
        <f>ROUND(L188/100*I188,2)</f>
        <v>0</v>
      </c>
    </row>
    <row r="189" ht="12.75">
      <c r="E189" s="11" t="s">
        <v>377</v>
      </c>
    </row>
    <row r="190" spans="1:13" ht="12.75">
      <c r="A190" s="6">
        <v>81</v>
      </c>
      <c r="B190" s="6" t="s">
        <v>51</v>
      </c>
      <c r="C190" s="6" t="s">
        <v>378</v>
      </c>
      <c r="D190" s="6" t="s">
        <v>46</v>
      </c>
      <c r="E190" s="6" t="s">
        <v>379</v>
      </c>
      <c r="F190" s="6" t="s">
        <v>85</v>
      </c>
      <c r="G190" s="8">
        <v>80.4</v>
      </c>
      <c r="H190" s="10"/>
      <c r="I190" s="8">
        <f>ROUND((H190*G190),2)</f>
        <v>0</v>
      </c>
      <c r="L190">
        <f>rekapitulace!H8</f>
        <v>21</v>
      </c>
      <c r="M190">
        <f>ROUND(L190/100*I190,2)</f>
        <v>0</v>
      </c>
    </row>
    <row r="191" ht="25.5">
      <c r="E191" s="11" t="s">
        <v>380</v>
      </c>
    </row>
    <row r="192" spans="1:13" ht="38.25">
      <c r="A192" s="6">
        <v>82</v>
      </c>
      <c r="B192" s="6" t="s">
        <v>51</v>
      </c>
      <c r="C192" s="6" t="s">
        <v>381</v>
      </c>
      <c r="D192" s="6" t="s">
        <v>46</v>
      </c>
      <c r="E192" s="6" t="s">
        <v>382</v>
      </c>
      <c r="F192" s="6" t="s">
        <v>85</v>
      </c>
      <c r="G192" s="8">
        <v>15</v>
      </c>
      <c r="H192" s="10"/>
      <c r="I192" s="8">
        <f>ROUND((H192*G192),2)</f>
        <v>0</v>
      </c>
      <c r="L192">
        <f>rekapitulace!H8</f>
        <v>21</v>
      </c>
      <c r="M192">
        <f>ROUND(L192/100*I192,2)</f>
        <v>0</v>
      </c>
    </row>
    <row r="193" ht="38.25">
      <c r="E193" s="11" t="s">
        <v>383</v>
      </c>
    </row>
    <row r="194" spans="1:13" ht="38.25">
      <c r="A194" s="6">
        <v>83</v>
      </c>
      <c r="B194" s="6" t="s">
        <v>51</v>
      </c>
      <c r="C194" s="6" t="s">
        <v>384</v>
      </c>
      <c r="D194" s="6" t="s">
        <v>46</v>
      </c>
      <c r="E194" s="6" t="s">
        <v>385</v>
      </c>
      <c r="F194" s="6" t="s">
        <v>85</v>
      </c>
      <c r="G194" s="8">
        <v>6</v>
      </c>
      <c r="H194" s="10"/>
      <c r="I194" s="8">
        <f>ROUND((H194*G194),2)</f>
        <v>0</v>
      </c>
      <c r="L194">
        <f>rekapitulace!H8</f>
        <v>21</v>
      </c>
      <c r="M194">
        <f>ROUND(L194/100*I194,2)</f>
        <v>0</v>
      </c>
    </row>
    <row r="195" spans="1:13" ht="25.5">
      <c r="A195" s="6">
        <v>84</v>
      </c>
      <c r="B195" s="6" t="s">
        <v>46</v>
      </c>
      <c r="C195" s="6" t="s">
        <v>386</v>
      </c>
      <c r="D195" s="6" t="s">
        <v>46</v>
      </c>
      <c r="E195" s="6" t="s">
        <v>387</v>
      </c>
      <c r="F195" s="6" t="s">
        <v>49</v>
      </c>
      <c r="G195" s="8">
        <v>1</v>
      </c>
      <c r="H195" s="10"/>
      <c r="I195" s="8">
        <f>ROUND((H195*G195),2)</f>
        <v>0</v>
      </c>
      <c r="L195">
        <f>rekapitulace!H8</f>
        <v>21</v>
      </c>
      <c r="M195">
        <f>ROUND(L195/100*I195,2)</f>
        <v>0</v>
      </c>
    </row>
    <row r="196" spans="1:13" ht="25.5">
      <c r="A196" s="6">
        <v>85</v>
      </c>
      <c r="B196" s="6" t="s">
        <v>51</v>
      </c>
      <c r="C196" s="6" t="s">
        <v>388</v>
      </c>
      <c r="D196" s="6" t="s">
        <v>46</v>
      </c>
      <c r="E196" s="6" t="s">
        <v>389</v>
      </c>
      <c r="F196" s="6" t="s">
        <v>49</v>
      </c>
      <c r="G196" s="8">
        <v>4</v>
      </c>
      <c r="H196" s="10"/>
      <c r="I196" s="8">
        <f>ROUND((H196*G196),2)</f>
        <v>0</v>
      </c>
      <c r="L196">
        <f>rekapitulace!H8</f>
        <v>21</v>
      </c>
      <c r="M196">
        <f>ROUND(L196/100*I196,2)</f>
        <v>0</v>
      </c>
    </row>
    <row r="197" spans="1:13" ht="38.25">
      <c r="A197" s="6">
        <v>86</v>
      </c>
      <c r="B197" s="6" t="s">
        <v>51</v>
      </c>
      <c r="C197" s="6" t="s">
        <v>390</v>
      </c>
      <c r="D197" s="6" t="s">
        <v>46</v>
      </c>
      <c r="E197" s="6" t="s">
        <v>391</v>
      </c>
      <c r="F197" s="6" t="s">
        <v>49</v>
      </c>
      <c r="G197" s="8">
        <v>6</v>
      </c>
      <c r="H197" s="10"/>
      <c r="I197" s="8">
        <f>ROUND((H197*G197),2)</f>
        <v>0</v>
      </c>
      <c r="L197">
        <f>rekapitulace!H8</f>
        <v>21</v>
      </c>
      <c r="M197">
        <f>ROUND(L197/100*I197,2)</f>
        <v>0</v>
      </c>
    </row>
    <row r="198" spans="1:13" ht="25.5">
      <c r="A198" s="6">
        <v>87</v>
      </c>
      <c r="B198" s="6" t="s">
        <v>46</v>
      </c>
      <c r="C198" s="6" t="s">
        <v>392</v>
      </c>
      <c r="D198" s="6" t="s">
        <v>46</v>
      </c>
      <c r="E198" s="6" t="s">
        <v>393</v>
      </c>
      <c r="F198" s="6" t="s">
        <v>93</v>
      </c>
      <c r="G198" s="8">
        <v>363.47</v>
      </c>
      <c r="H198" s="10"/>
      <c r="I198" s="8">
        <f>ROUND((H198*G198),2)</f>
        <v>0</v>
      </c>
      <c r="L198">
        <f>rekapitulace!H8</f>
        <v>21</v>
      </c>
      <c r="M198">
        <f>ROUND(L198/100*I198,2)</f>
        <v>0</v>
      </c>
    </row>
    <row r="199" ht="102">
      <c r="E199" s="11" t="s">
        <v>340</v>
      </c>
    </row>
    <row r="200" spans="1:13" ht="12.75">
      <c r="A200" s="6">
        <v>88</v>
      </c>
      <c r="B200" s="6" t="s">
        <v>51</v>
      </c>
      <c r="C200" s="6" t="s">
        <v>394</v>
      </c>
      <c r="D200" s="6" t="s">
        <v>46</v>
      </c>
      <c r="E200" s="6" t="s">
        <v>395</v>
      </c>
      <c r="F200" s="6" t="s">
        <v>93</v>
      </c>
      <c r="G200" s="8">
        <v>652.22</v>
      </c>
      <c r="H200" s="10"/>
      <c r="I200" s="8">
        <f>ROUND((H200*G200),2)</f>
        <v>0</v>
      </c>
      <c r="L200">
        <f>rekapitulace!H8</f>
        <v>21</v>
      </c>
      <c r="M200">
        <f>ROUND(L200/100*I200,2)</f>
        <v>0</v>
      </c>
    </row>
    <row r="201" ht="153">
      <c r="E201" s="11" t="s">
        <v>396</v>
      </c>
    </row>
    <row r="202" spans="1:13" ht="25.5">
      <c r="A202" s="6">
        <v>89</v>
      </c>
      <c r="B202" s="6" t="s">
        <v>51</v>
      </c>
      <c r="C202" s="6" t="s">
        <v>397</v>
      </c>
      <c r="D202" s="6" t="s">
        <v>46</v>
      </c>
      <c r="E202" s="6" t="s">
        <v>398</v>
      </c>
      <c r="F202" s="6" t="s">
        <v>89</v>
      </c>
      <c r="G202" s="8">
        <v>4.02</v>
      </c>
      <c r="H202" s="10"/>
      <c r="I202" s="8">
        <f>ROUND((H202*G202),2)</f>
        <v>0</v>
      </c>
      <c r="L202">
        <f>rekapitulace!H8</f>
        <v>21</v>
      </c>
      <c r="M202">
        <f>ROUND(L202/100*I202,2)</f>
        <v>0</v>
      </c>
    </row>
    <row r="203" ht="51">
      <c r="E203" s="11" t="s">
        <v>399</v>
      </c>
    </row>
    <row r="204" spans="1:13" ht="25.5">
      <c r="A204" s="6">
        <v>90</v>
      </c>
      <c r="B204" s="6" t="s">
        <v>51</v>
      </c>
      <c r="C204" s="6" t="s">
        <v>400</v>
      </c>
      <c r="D204" s="6" t="s">
        <v>46</v>
      </c>
      <c r="E204" s="6" t="s">
        <v>401</v>
      </c>
      <c r="F204" s="6" t="s">
        <v>89</v>
      </c>
      <c r="G204" s="8">
        <v>84.07</v>
      </c>
      <c r="H204" s="10"/>
      <c r="I204" s="8">
        <f>ROUND((H204*G204),2)</f>
        <v>0</v>
      </c>
      <c r="L204">
        <f>rekapitulace!H8</f>
        <v>21</v>
      </c>
      <c r="M204">
        <f>ROUND(L204/100*I204,2)</f>
        <v>0</v>
      </c>
    </row>
    <row r="205" ht="127.5">
      <c r="E205" s="11" t="s">
        <v>402</v>
      </c>
    </row>
    <row r="206" spans="1:13" ht="25.5">
      <c r="A206" s="6">
        <v>91</v>
      </c>
      <c r="B206" s="6" t="s">
        <v>51</v>
      </c>
      <c r="C206" s="6" t="s">
        <v>403</v>
      </c>
      <c r="D206" s="6" t="s">
        <v>46</v>
      </c>
      <c r="E206" s="6" t="s">
        <v>404</v>
      </c>
      <c r="F206" s="6" t="s">
        <v>49</v>
      </c>
      <c r="G206" s="8">
        <v>2</v>
      </c>
      <c r="H206" s="10"/>
      <c r="I206" s="8">
        <f>ROUND((H206*G206),2)</f>
        <v>0</v>
      </c>
      <c r="L206">
        <f>rekapitulace!H8</f>
        <v>21</v>
      </c>
      <c r="M206">
        <f>ROUND(L206/100*I206,2)</f>
        <v>0</v>
      </c>
    </row>
    <row r="207" spans="1:13" ht="12.75">
      <c r="A207" s="6">
        <v>92</v>
      </c>
      <c r="B207" s="6" t="s">
        <v>46</v>
      </c>
      <c r="C207" s="6" t="s">
        <v>405</v>
      </c>
      <c r="D207" s="6" t="s">
        <v>46</v>
      </c>
      <c r="E207" s="6" t="s">
        <v>406</v>
      </c>
      <c r="F207" s="6" t="s">
        <v>49</v>
      </c>
      <c r="G207" s="8">
        <v>1</v>
      </c>
      <c r="H207" s="10"/>
      <c r="I207" s="8">
        <f>ROUND((H207*G207),2)</f>
        <v>0</v>
      </c>
      <c r="L207">
        <f>rekapitulace!H8</f>
        <v>21</v>
      </c>
      <c r="M207">
        <f>ROUND(L207/100*I207,2)</f>
        <v>0</v>
      </c>
    </row>
    <row r="208" spans="1:13" ht="12.75" customHeight="1">
      <c r="A208" s="12"/>
      <c r="B208" s="12"/>
      <c r="C208" s="12" t="s">
        <v>43</v>
      </c>
      <c r="D208" s="12"/>
      <c r="E208" s="12" t="s">
        <v>119</v>
      </c>
      <c r="F208" s="12"/>
      <c r="G208" s="12"/>
      <c r="H208" s="12"/>
      <c r="I208" s="12">
        <f>SUM(I168:I207)</f>
        <v>0</v>
      </c>
      <c r="M208">
        <f>SUM(M168:M207)</f>
        <v>0</v>
      </c>
    </row>
    <row r="210" spans="1:13" ht="12.75" customHeight="1">
      <c r="A210" s="12"/>
      <c r="B210" s="12"/>
      <c r="C210" s="12"/>
      <c r="D210" s="12"/>
      <c r="E210" s="12" t="s">
        <v>71</v>
      </c>
      <c r="F210" s="12"/>
      <c r="G210" s="12"/>
      <c r="H210" s="12"/>
      <c r="I210" s="12">
        <f>+I20+I57+I74+I91+I112+I129+I148+I165+I208</f>
        <v>0</v>
      </c>
      <c r="M210">
        <f>+M20+M57+M74+M91+M112+M129+M148+M165+M208</f>
        <v>0</v>
      </c>
    </row>
    <row r="212" spans="1:9" ht="12.75" customHeight="1">
      <c r="A212" s="7" t="s">
        <v>72</v>
      </c>
      <c r="B212" s="7"/>
      <c r="C212" s="7"/>
      <c r="D212" s="7"/>
      <c r="E212" s="7"/>
      <c r="F212" s="7"/>
      <c r="G212" s="7"/>
      <c r="H212" s="7"/>
      <c r="I212" s="7"/>
    </row>
    <row r="213" spans="1:9" ht="12.75" customHeight="1">
      <c r="A213" s="7"/>
      <c r="B213" s="7"/>
      <c r="C213" s="7"/>
      <c r="D213" s="7"/>
      <c r="E213" s="7" t="s">
        <v>73</v>
      </c>
      <c r="F213" s="7"/>
      <c r="G213" s="7"/>
      <c r="H213" s="7"/>
      <c r="I213" s="7"/>
    </row>
    <row r="214" spans="1:13" ht="12.75" customHeight="1">
      <c r="A214" s="12"/>
      <c r="B214" s="12"/>
      <c r="C214" s="12"/>
      <c r="D214" s="12"/>
      <c r="E214" s="12" t="s">
        <v>74</v>
      </c>
      <c r="F214" s="12"/>
      <c r="G214" s="12"/>
      <c r="H214" s="12"/>
      <c r="I214" s="12">
        <v>0</v>
      </c>
      <c r="M214">
        <v>0</v>
      </c>
    </row>
    <row r="215" spans="1:9" ht="12.75" customHeight="1">
      <c r="A215" s="7"/>
      <c r="B215" s="7"/>
      <c r="C215" s="7"/>
      <c r="D215" s="7"/>
      <c r="E215" s="7" t="s">
        <v>75</v>
      </c>
      <c r="F215" s="7"/>
      <c r="G215" s="7"/>
      <c r="H215" s="7"/>
      <c r="I215" s="7"/>
    </row>
    <row r="216" spans="1:13" ht="12.75" customHeight="1">
      <c r="A216" s="12"/>
      <c r="B216" s="12"/>
      <c r="C216" s="12"/>
      <c r="D216" s="12"/>
      <c r="E216" s="12" t="s">
        <v>76</v>
      </c>
      <c r="F216" s="12"/>
      <c r="G216" s="12"/>
      <c r="H216" s="12"/>
      <c r="I216" s="12">
        <v>0</v>
      </c>
      <c r="M216">
        <v>0</v>
      </c>
    </row>
    <row r="217" spans="1:13" ht="12.75" customHeight="1">
      <c r="A217" s="12"/>
      <c r="B217" s="12"/>
      <c r="C217" s="12"/>
      <c r="D217" s="12"/>
      <c r="E217" s="12" t="s">
        <v>77</v>
      </c>
      <c r="F217" s="12"/>
      <c r="G217" s="12"/>
      <c r="H217" s="12"/>
      <c r="I217" s="12">
        <f>I214+I216</f>
        <v>0</v>
      </c>
      <c r="M217">
        <f>M214+M216</f>
        <v>0</v>
      </c>
    </row>
    <row r="219" spans="1:13" ht="12.75" customHeight="1">
      <c r="A219" s="12"/>
      <c r="B219" s="12"/>
      <c r="C219" s="12"/>
      <c r="D219" s="12"/>
      <c r="E219" s="12" t="s">
        <v>77</v>
      </c>
      <c r="F219" s="12"/>
      <c r="G219" s="12"/>
      <c r="H219" s="12"/>
      <c r="I219" s="12">
        <f>I210+I217</f>
        <v>0</v>
      </c>
      <c r="M219">
        <f>M210+M217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10" topLeftCell="A65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408</v>
      </c>
      <c r="D5" s="5"/>
      <c r="E5" s="5" t="s">
        <v>409</v>
      </c>
    </row>
    <row r="6" spans="1:5" ht="12.75" customHeight="1">
      <c r="A6" t="s">
        <v>18</v>
      </c>
      <c r="C6" s="5" t="s">
        <v>410</v>
      </c>
      <c r="D6" s="5"/>
      <c r="E6" s="5" t="s">
        <v>409</v>
      </c>
    </row>
    <row r="7" spans="3:5" ht="12.75" customHeight="1">
      <c r="C7" s="5"/>
      <c r="D7" s="5"/>
      <c r="E7" s="5"/>
    </row>
    <row r="8" spans="1:13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L8" t="s">
        <v>35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25.5">
      <c r="A12" s="6">
        <v>1</v>
      </c>
      <c r="B12" s="6" t="s">
        <v>125</v>
      </c>
      <c r="C12" s="6" t="s">
        <v>139</v>
      </c>
      <c r="D12" s="6" t="s">
        <v>46</v>
      </c>
      <c r="E12" s="6" t="s">
        <v>140</v>
      </c>
      <c r="F12" s="6" t="s">
        <v>141</v>
      </c>
      <c r="G12" s="8">
        <v>134.68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51">
      <c r="E13" s="11" t="s">
        <v>411</v>
      </c>
    </row>
    <row r="14" spans="1:13" ht="12.75">
      <c r="A14" s="6">
        <v>2</v>
      </c>
      <c r="B14" s="6" t="s">
        <v>51</v>
      </c>
      <c r="C14" s="6" t="s">
        <v>151</v>
      </c>
      <c r="D14" s="6" t="s">
        <v>46</v>
      </c>
      <c r="E14" s="6" t="s">
        <v>412</v>
      </c>
      <c r="F14" s="6" t="s">
        <v>49</v>
      </c>
      <c r="G14" s="8">
        <v>1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spans="1:13" ht="12.75" customHeight="1">
      <c r="A15" s="12"/>
      <c r="B15" s="12"/>
      <c r="C15" s="12" t="s">
        <v>45</v>
      </c>
      <c r="D15" s="12"/>
      <c r="E15" s="12" t="s">
        <v>44</v>
      </c>
      <c r="F15" s="12"/>
      <c r="G15" s="12"/>
      <c r="H15" s="12"/>
      <c r="I15" s="12">
        <f>SUM(I12:I14)</f>
        <v>0</v>
      </c>
      <c r="M15">
        <f>SUM(M12:M14)</f>
        <v>0</v>
      </c>
    </row>
    <row r="17" spans="1:9" ht="12.75" customHeight="1">
      <c r="A17" s="7"/>
      <c r="B17" s="7"/>
      <c r="C17" s="7" t="s">
        <v>25</v>
      </c>
      <c r="D17" s="7"/>
      <c r="E17" s="7" t="s">
        <v>82</v>
      </c>
      <c r="F17" s="7"/>
      <c r="G17" s="9"/>
      <c r="H17" s="7"/>
      <c r="I17" s="9"/>
    </row>
    <row r="18" spans="1:13" ht="25.5">
      <c r="A18" s="6">
        <v>3</v>
      </c>
      <c r="B18" s="6" t="s">
        <v>51</v>
      </c>
      <c r="C18" s="6" t="s">
        <v>413</v>
      </c>
      <c r="D18" s="6" t="s">
        <v>46</v>
      </c>
      <c r="E18" s="6" t="s">
        <v>414</v>
      </c>
      <c r="F18" s="6" t="s">
        <v>89</v>
      </c>
      <c r="G18" s="8">
        <v>15.2</v>
      </c>
      <c r="H18" s="10"/>
      <c r="I18" s="8">
        <f>ROUND((H18*G18),2)</f>
        <v>0</v>
      </c>
      <c r="L18">
        <f>rekapitulace!H8</f>
        <v>21</v>
      </c>
      <c r="M18">
        <f>ROUND(L18/100*I18,2)</f>
        <v>0</v>
      </c>
    </row>
    <row r="19" ht="51">
      <c r="E19" s="11" t="s">
        <v>415</v>
      </c>
    </row>
    <row r="20" spans="1:13" ht="38.25">
      <c r="A20" s="6">
        <v>4</v>
      </c>
      <c r="B20" s="6" t="s">
        <v>51</v>
      </c>
      <c r="C20" s="6" t="s">
        <v>161</v>
      </c>
      <c r="D20" s="6" t="s">
        <v>46</v>
      </c>
      <c r="E20" s="6" t="s">
        <v>416</v>
      </c>
      <c r="F20" s="6" t="s">
        <v>89</v>
      </c>
      <c r="G20" s="8">
        <v>3.62</v>
      </c>
      <c r="H20" s="10"/>
      <c r="I20" s="8">
        <f>ROUND((H20*G20),2)</f>
        <v>0</v>
      </c>
      <c r="L20">
        <f>rekapitulace!H8</f>
        <v>21</v>
      </c>
      <c r="M20">
        <f>ROUND(L20/100*I20,2)</f>
        <v>0</v>
      </c>
    </row>
    <row r="21" ht="63.75">
      <c r="E21" s="11" t="s">
        <v>417</v>
      </c>
    </row>
    <row r="22" spans="1:13" ht="25.5">
      <c r="A22" s="6">
        <v>5</v>
      </c>
      <c r="B22" s="6" t="s">
        <v>51</v>
      </c>
      <c r="C22" s="6" t="s">
        <v>418</v>
      </c>
      <c r="D22" s="6" t="s">
        <v>46</v>
      </c>
      <c r="E22" s="6" t="s">
        <v>419</v>
      </c>
      <c r="F22" s="6" t="s">
        <v>89</v>
      </c>
      <c r="G22" s="8">
        <v>56</v>
      </c>
      <c r="H22" s="10"/>
      <c r="I22" s="8">
        <f>ROUND((H22*G22),2)</f>
        <v>0</v>
      </c>
      <c r="L22">
        <f>rekapitulace!H8</f>
        <v>21</v>
      </c>
      <c r="M22">
        <f>ROUND(L22/100*I22,2)</f>
        <v>0</v>
      </c>
    </row>
    <row r="23" ht="12.75">
      <c r="E23" s="11" t="s">
        <v>420</v>
      </c>
    </row>
    <row r="24" spans="1:13" ht="38.25">
      <c r="A24" s="6">
        <v>6</v>
      </c>
      <c r="B24" s="6" t="s">
        <v>51</v>
      </c>
      <c r="C24" s="6" t="s">
        <v>407</v>
      </c>
      <c r="D24" s="6" t="s">
        <v>46</v>
      </c>
      <c r="E24" s="6" t="s">
        <v>421</v>
      </c>
      <c r="F24" s="6" t="s">
        <v>89</v>
      </c>
      <c r="G24" s="8">
        <v>29.2</v>
      </c>
      <c r="H24" s="10"/>
      <c r="I24" s="8">
        <f>ROUND((H24*G24),2)</f>
        <v>0</v>
      </c>
      <c r="L24">
        <f>rekapitulace!H8</f>
        <v>21</v>
      </c>
      <c r="M24">
        <f>ROUND(L24/100*I24,2)</f>
        <v>0</v>
      </c>
    </row>
    <row r="25" ht="51">
      <c r="E25" s="11" t="s">
        <v>422</v>
      </c>
    </row>
    <row r="26" spans="1:13" ht="25.5">
      <c r="A26" s="6">
        <v>7</v>
      </c>
      <c r="B26" s="6" t="s">
        <v>51</v>
      </c>
      <c r="C26" s="6" t="s">
        <v>178</v>
      </c>
      <c r="D26" s="6" t="s">
        <v>46</v>
      </c>
      <c r="E26" s="6" t="s">
        <v>423</v>
      </c>
      <c r="F26" s="6" t="s">
        <v>89</v>
      </c>
      <c r="G26" s="8">
        <v>48.13</v>
      </c>
      <c r="H26" s="10"/>
      <c r="I26" s="8">
        <f>ROUND((H26*G26),2)</f>
        <v>0</v>
      </c>
      <c r="L26">
        <f>rekapitulace!H8</f>
        <v>21</v>
      </c>
      <c r="M26">
        <f>ROUND(L26/100*I26,2)</f>
        <v>0</v>
      </c>
    </row>
    <row r="27" ht="12.75">
      <c r="E27" s="11" t="s">
        <v>424</v>
      </c>
    </row>
    <row r="28" spans="1:13" ht="25.5">
      <c r="A28" s="6">
        <v>8</v>
      </c>
      <c r="B28" s="6" t="s">
        <v>51</v>
      </c>
      <c r="C28" s="6" t="s">
        <v>425</v>
      </c>
      <c r="D28" s="6" t="s">
        <v>46</v>
      </c>
      <c r="E28" s="6" t="s">
        <v>426</v>
      </c>
      <c r="F28" s="6" t="s">
        <v>89</v>
      </c>
      <c r="G28" s="8">
        <v>18.93</v>
      </c>
      <c r="H28" s="10"/>
      <c r="I28" s="8">
        <f>ROUND((H28*G28),2)</f>
        <v>0</v>
      </c>
      <c r="L28">
        <f>rekapitulace!H8</f>
        <v>21</v>
      </c>
      <c r="M28">
        <f>ROUND(L28/100*I28,2)</f>
        <v>0</v>
      </c>
    </row>
    <row r="29" ht="38.25">
      <c r="E29" s="11" t="s">
        <v>427</v>
      </c>
    </row>
    <row r="30" spans="1:13" ht="25.5">
      <c r="A30" s="6">
        <v>9</v>
      </c>
      <c r="B30" s="6" t="s">
        <v>51</v>
      </c>
      <c r="C30" s="6" t="s">
        <v>194</v>
      </c>
      <c r="D30" s="6" t="s">
        <v>46</v>
      </c>
      <c r="E30" s="6" t="s">
        <v>195</v>
      </c>
      <c r="F30" s="6" t="s">
        <v>189</v>
      </c>
      <c r="G30" s="8">
        <v>47.2</v>
      </c>
      <c r="H30" s="10"/>
      <c r="I30" s="8">
        <f>ROUND((H30*G30),2)</f>
        <v>0</v>
      </c>
      <c r="L30">
        <f>rekapitulace!H8</f>
        <v>21</v>
      </c>
      <c r="M30">
        <f>ROUND(L30/100*I30,2)</f>
        <v>0</v>
      </c>
    </row>
    <row r="31" ht="12.75">
      <c r="E31" s="11" t="s">
        <v>424</v>
      </c>
    </row>
    <row r="32" spans="1:13" ht="12.75">
      <c r="A32" s="6">
        <v>10</v>
      </c>
      <c r="B32" s="6" t="s">
        <v>51</v>
      </c>
      <c r="C32" s="6" t="s">
        <v>428</v>
      </c>
      <c r="D32" s="6" t="s">
        <v>46</v>
      </c>
      <c r="E32" s="6" t="s">
        <v>429</v>
      </c>
      <c r="F32" s="6" t="s">
        <v>89</v>
      </c>
      <c r="G32" s="8">
        <v>56</v>
      </c>
      <c r="H32" s="10"/>
      <c r="I32" s="8">
        <f>ROUND((H32*G32),2)</f>
        <v>0</v>
      </c>
      <c r="L32">
        <f>rekapitulace!H8</f>
        <v>21</v>
      </c>
      <c r="M32">
        <f>ROUND(L32/100*I32,2)</f>
        <v>0</v>
      </c>
    </row>
    <row r="33" ht="12.75">
      <c r="E33" s="11" t="s">
        <v>430</v>
      </c>
    </row>
    <row r="34" spans="1:13" ht="12.75" customHeight="1">
      <c r="A34" s="12"/>
      <c r="B34" s="12"/>
      <c r="C34" s="12" t="s">
        <v>25</v>
      </c>
      <c r="D34" s="12"/>
      <c r="E34" s="12" t="s">
        <v>82</v>
      </c>
      <c r="F34" s="12"/>
      <c r="G34" s="12"/>
      <c r="H34" s="12"/>
      <c r="I34" s="12">
        <f>SUM(I18:I33)</f>
        <v>0</v>
      </c>
      <c r="M34">
        <f>SUM(M18:M33)</f>
        <v>0</v>
      </c>
    </row>
    <row r="36" spans="1:9" ht="12.75" customHeight="1">
      <c r="A36" s="7"/>
      <c r="B36" s="7"/>
      <c r="C36" s="7" t="s">
        <v>37</v>
      </c>
      <c r="D36" s="7"/>
      <c r="E36" s="7" t="s">
        <v>227</v>
      </c>
      <c r="F36" s="7"/>
      <c r="G36" s="9"/>
      <c r="H36" s="7"/>
      <c r="I36" s="9"/>
    </row>
    <row r="37" spans="1:13" ht="25.5">
      <c r="A37" s="6">
        <v>11</v>
      </c>
      <c r="B37" s="6" t="s">
        <v>51</v>
      </c>
      <c r="C37" s="6" t="s">
        <v>431</v>
      </c>
      <c r="D37" s="6" t="s">
        <v>46</v>
      </c>
      <c r="E37" s="6" t="s">
        <v>432</v>
      </c>
      <c r="F37" s="6" t="s">
        <v>89</v>
      </c>
      <c r="G37" s="8">
        <v>11.7</v>
      </c>
      <c r="H37" s="10"/>
      <c r="I37" s="8">
        <f>ROUND((H37*G37),2)</f>
        <v>0</v>
      </c>
      <c r="L37">
        <f>rekapitulace!H8</f>
        <v>21</v>
      </c>
      <c r="M37">
        <f>ROUND(L37/100*I37,2)</f>
        <v>0</v>
      </c>
    </row>
    <row r="38" ht="38.25">
      <c r="E38" s="11" t="s">
        <v>433</v>
      </c>
    </row>
    <row r="39" spans="1:13" ht="12.75" customHeight="1">
      <c r="A39" s="12"/>
      <c r="B39" s="12"/>
      <c r="C39" s="12" t="s">
        <v>37</v>
      </c>
      <c r="D39" s="12"/>
      <c r="E39" s="12" t="s">
        <v>227</v>
      </c>
      <c r="F39" s="12"/>
      <c r="G39" s="12"/>
      <c r="H39" s="12"/>
      <c r="I39" s="12">
        <f>SUM(I37:I38)</f>
        <v>0</v>
      </c>
      <c r="M39">
        <f>SUM(M37:M38)</f>
        <v>0</v>
      </c>
    </row>
    <row r="41" spans="1:9" ht="12.75" customHeight="1">
      <c r="A41" s="7"/>
      <c r="B41" s="7"/>
      <c r="C41" s="7" t="s">
        <v>38</v>
      </c>
      <c r="D41" s="7"/>
      <c r="E41" s="7" t="s">
        <v>250</v>
      </c>
      <c r="F41" s="7"/>
      <c r="G41" s="9"/>
      <c r="H41" s="7"/>
      <c r="I41" s="9"/>
    </row>
    <row r="42" spans="1:13" ht="25.5">
      <c r="A42" s="6">
        <v>12</v>
      </c>
      <c r="B42" s="6" t="s">
        <v>51</v>
      </c>
      <c r="C42" s="6" t="s">
        <v>434</v>
      </c>
      <c r="D42" s="6" t="s">
        <v>46</v>
      </c>
      <c r="E42" s="6" t="s">
        <v>435</v>
      </c>
      <c r="F42" s="6" t="s">
        <v>89</v>
      </c>
      <c r="G42" s="8">
        <v>16.5</v>
      </c>
      <c r="H42" s="10"/>
      <c r="I42" s="8">
        <f>ROUND((H42*G42),2)</f>
        <v>0</v>
      </c>
      <c r="L42">
        <f>rekapitulace!H8</f>
        <v>21</v>
      </c>
      <c r="M42">
        <f>ROUND(L42/100*I42,2)</f>
        <v>0</v>
      </c>
    </row>
    <row r="43" ht="51">
      <c r="E43" s="11" t="s">
        <v>436</v>
      </c>
    </row>
    <row r="44" spans="1:13" ht="25.5">
      <c r="A44" s="6">
        <v>13</v>
      </c>
      <c r="B44" s="6" t="s">
        <v>51</v>
      </c>
      <c r="C44" s="6" t="s">
        <v>269</v>
      </c>
      <c r="D44" s="6" t="s">
        <v>46</v>
      </c>
      <c r="E44" s="6" t="s">
        <v>437</v>
      </c>
      <c r="F44" s="6" t="s">
        <v>89</v>
      </c>
      <c r="G44" s="8">
        <v>3.62</v>
      </c>
      <c r="H44" s="10"/>
      <c r="I44" s="8">
        <f>ROUND((H44*G44),2)</f>
        <v>0</v>
      </c>
      <c r="L44">
        <f>rekapitulace!H8</f>
        <v>21</v>
      </c>
      <c r="M44">
        <f>ROUND(L44/100*I44,2)</f>
        <v>0</v>
      </c>
    </row>
    <row r="45" ht="51">
      <c r="E45" s="11" t="s">
        <v>438</v>
      </c>
    </row>
    <row r="46" spans="1:13" ht="12.75">
      <c r="A46" s="6">
        <v>14</v>
      </c>
      <c r="B46" s="6" t="s">
        <v>51</v>
      </c>
      <c r="C46" s="6" t="s">
        <v>275</v>
      </c>
      <c r="D46" s="6" t="s">
        <v>46</v>
      </c>
      <c r="E46" s="6" t="s">
        <v>439</v>
      </c>
      <c r="F46" s="6" t="s">
        <v>89</v>
      </c>
      <c r="G46" s="8">
        <v>15.2</v>
      </c>
      <c r="H46" s="10"/>
      <c r="I46" s="8">
        <f>ROUND((H46*G46),2)</f>
        <v>0</v>
      </c>
      <c r="L46">
        <f>rekapitulace!H8</f>
        <v>21</v>
      </c>
      <c r="M46">
        <f>ROUND(L46/100*I46,2)</f>
        <v>0</v>
      </c>
    </row>
    <row r="47" ht="51">
      <c r="E47" s="11" t="s">
        <v>415</v>
      </c>
    </row>
    <row r="48" spans="1:13" ht="12.75" customHeight="1">
      <c r="A48" s="12"/>
      <c r="B48" s="12"/>
      <c r="C48" s="12" t="s">
        <v>38</v>
      </c>
      <c r="D48" s="12"/>
      <c r="E48" s="12" t="s">
        <v>250</v>
      </c>
      <c r="F48" s="12"/>
      <c r="G48" s="12"/>
      <c r="H48" s="12"/>
      <c r="I48" s="12">
        <f>SUM(I42:I47)</f>
        <v>0</v>
      </c>
      <c r="M48">
        <f>SUM(M42:M47)</f>
        <v>0</v>
      </c>
    </row>
    <row r="50" spans="1:9" ht="12.75" customHeight="1">
      <c r="A50" s="7"/>
      <c r="B50" s="7"/>
      <c r="C50" s="7" t="s">
        <v>43</v>
      </c>
      <c r="D50" s="7"/>
      <c r="E50" s="7" t="s">
        <v>119</v>
      </c>
      <c r="F50" s="7"/>
      <c r="G50" s="9"/>
      <c r="H50" s="7"/>
      <c r="I50" s="9"/>
    </row>
    <row r="51" spans="1:13" ht="38.25">
      <c r="A51" s="6">
        <v>15</v>
      </c>
      <c r="B51" s="6" t="s">
        <v>51</v>
      </c>
      <c r="C51" s="6" t="s">
        <v>440</v>
      </c>
      <c r="D51" s="6" t="s">
        <v>46</v>
      </c>
      <c r="E51" s="6" t="s">
        <v>441</v>
      </c>
      <c r="F51" s="6" t="s">
        <v>89</v>
      </c>
      <c r="G51" s="8">
        <v>1.5</v>
      </c>
      <c r="H51" s="10"/>
      <c r="I51" s="8">
        <f>ROUND((H51*G51),2)</f>
        <v>0</v>
      </c>
      <c r="L51">
        <f>rekapitulace!H8</f>
        <v>21</v>
      </c>
      <c r="M51">
        <f>ROUND(L51/100*I51,2)</f>
        <v>0</v>
      </c>
    </row>
    <row r="52" spans="1:13" ht="25.5">
      <c r="A52" s="6">
        <v>16</v>
      </c>
      <c r="B52" s="6" t="s">
        <v>51</v>
      </c>
      <c r="C52" s="6" t="s">
        <v>442</v>
      </c>
      <c r="D52" s="6" t="s">
        <v>46</v>
      </c>
      <c r="E52" s="6" t="s">
        <v>443</v>
      </c>
      <c r="F52" s="6" t="s">
        <v>141</v>
      </c>
      <c r="G52" s="8">
        <v>22.75</v>
      </c>
      <c r="H52" s="10"/>
      <c r="I52" s="8">
        <f>ROUND((H52*G52),2)</f>
        <v>0</v>
      </c>
      <c r="L52">
        <f>rekapitulace!H8</f>
        <v>21</v>
      </c>
      <c r="M52">
        <f>ROUND(L52/100*I52,2)</f>
        <v>0</v>
      </c>
    </row>
    <row r="53" ht="38.25">
      <c r="E53" s="11" t="s">
        <v>444</v>
      </c>
    </row>
    <row r="54" spans="1:13" ht="25.5">
      <c r="A54" s="6">
        <v>17</v>
      </c>
      <c r="B54" s="6" t="s">
        <v>51</v>
      </c>
      <c r="C54" s="6" t="s">
        <v>445</v>
      </c>
      <c r="D54" s="6" t="s">
        <v>46</v>
      </c>
      <c r="E54" s="6" t="s">
        <v>446</v>
      </c>
      <c r="F54" s="6" t="s">
        <v>141</v>
      </c>
      <c r="G54" s="8">
        <v>4.8</v>
      </c>
      <c r="H54" s="10"/>
      <c r="I54" s="8">
        <f>ROUND((H54*G54),2)</f>
        <v>0</v>
      </c>
      <c r="L54">
        <f>rekapitulace!H8</f>
        <v>21</v>
      </c>
      <c r="M54">
        <f>ROUND(L54/100*I54,2)</f>
        <v>0</v>
      </c>
    </row>
    <row r="55" spans="1:13" ht="25.5">
      <c r="A55" s="6">
        <v>18</v>
      </c>
      <c r="B55" s="6" t="s">
        <v>51</v>
      </c>
      <c r="C55" s="6" t="s">
        <v>447</v>
      </c>
      <c r="D55" s="6" t="s">
        <v>46</v>
      </c>
      <c r="E55" s="6" t="s">
        <v>448</v>
      </c>
      <c r="F55" s="6" t="s">
        <v>89</v>
      </c>
      <c r="G55" s="8">
        <v>11.7</v>
      </c>
      <c r="H55" s="10"/>
      <c r="I55" s="8">
        <f>ROUND((H55*G55),2)</f>
        <v>0</v>
      </c>
      <c r="L55">
        <f>rekapitulace!H8</f>
        <v>21</v>
      </c>
      <c r="M55">
        <f>ROUND(L55/100*I55,2)</f>
        <v>0</v>
      </c>
    </row>
    <row r="56" ht="38.25">
      <c r="E56" s="11" t="s">
        <v>449</v>
      </c>
    </row>
    <row r="57" spans="1:13" ht="25.5">
      <c r="A57" s="6">
        <v>19</v>
      </c>
      <c r="B57" s="6" t="s">
        <v>51</v>
      </c>
      <c r="C57" s="6" t="s">
        <v>450</v>
      </c>
      <c r="D57" s="6" t="s">
        <v>46</v>
      </c>
      <c r="E57" s="6" t="s">
        <v>451</v>
      </c>
      <c r="F57" s="6" t="s">
        <v>89</v>
      </c>
      <c r="G57" s="8">
        <v>16.5</v>
      </c>
      <c r="H57" s="10"/>
      <c r="I57" s="8">
        <f>ROUND((H57*G57),2)</f>
        <v>0</v>
      </c>
      <c r="L57">
        <f>rekapitulace!H8</f>
        <v>21</v>
      </c>
      <c r="M57">
        <f>ROUND(L57/100*I57,2)</f>
        <v>0</v>
      </c>
    </row>
    <row r="58" ht="63.75">
      <c r="E58" s="11" t="s">
        <v>452</v>
      </c>
    </row>
    <row r="59" spans="1:13" ht="25.5">
      <c r="A59" s="6">
        <v>20</v>
      </c>
      <c r="B59" s="6" t="s">
        <v>99</v>
      </c>
      <c r="C59" s="6" t="s">
        <v>453</v>
      </c>
      <c r="D59" s="6" t="s">
        <v>46</v>
      </c>
      <c r="E59" s="6" t="s">
        <v>454</v>
      </c>
      <c r="F59" s="6" t="s">
        <v>49</v>
      </c>
      <c r="G59" s="8">
        <v>2</v>
      </c>
      <c r="H59" s="10"/>
      <c r="I59" s="8">
        <f>ROUND((H59*G59),2)</f>
        <v>0</v>
      </c>
      <c r="L59">
        <f>rekapitulace!H8</f>
        <v>21</v>
      </c>
      <c r="M59">
        <f>ROUND(L59/100*I59,2)</f>
        <v>0</v>
      </c>
    </row>
    <row r="60" spans="1:13" ht="12.75" customHeight="1">
      <c r="A60" s="12"/>
      <c r="B60" s="12"/>
      <c r="C60" s="12" t="s">
        <v>43</v>
      </c>
      <c r="D60" s="12"/>
      <c r="E60" s="12" t="s">
        <v>119</v>
      </c>
      <c r="F60" s="12"/>
      <c r="G60" s="12"/>
      <c r="H60" s="12"/>
      <c r="I60" s="12">
        <f>SUM(I51:I59)</f>
        <v>0</v>
      </c>
      <c r="M60">
        <f>SUM(M51:M59)</f>
        <v>0</v>
      </c>
    </row>
    <row r="62" spans="1:13" ht="12.75" customHeight="1">
      <c r="A62" s="12"/>
      <c r="B62" s="12"/>
      <c r="C62" s="12"/>
      <c r="D62" s="12"/>
      <c r="E62" s="12" t="s">
        <v>71</v>
      </c>
      <c r="F62" s="12"/>
      <c r="G62" s="12"/>
      <c r="H62" s="12"/>
      <c r="I62" s="12">
        <f>+I15+I34+I39+I48+I60</f>
        <v>0</v>
      </c>
      <c r="M62">
        <f>+M15+M34+M39+M48+M60</f>
        <v>0</v>
      </c>
    </row>
    <row r="64" spans="1:9" ht="12.75" customHeight="1">
      <c r="A64" s="7" t="s">
        <v>72</v>
      </c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 t="s">
        <v>73</v>
      </c>
      <c r="F65" s="7"/>
      <c r="G65" s="7"/>
      <c r="H65" s="7"/>
      <c r="I65" s="7"/>
    </row>
    <row r="66" spans="1:13" ht="12.75" customHeight="1">
      <c r="A66" s="12"/>
      <c r="B66" s="12"/>
      <c r="C66" s="12"/>
      <c r="D66" s="12"/>
      <c r="E66" s="12" t="s">
        <v>74</v>
      </c>
      <c r="F66" s="12"/>
      <c r="G66" s="12"/>
      <c r="H66" s="12"/>
      <c r="I66" s="12">
        <v>0</v>
      </c>
      <c r="M66">
        <v>0</v>
      </c>
    </row>
    <row r="67" spans="1:9" ht="12.75" customHeight="1">
      <c r="A67" s="7"/>
      <c r="B67" s="7"/>
      <c r="C67" s="7"/>
      <c r="D67" s="7"/>
      <c r="E67" s="7" t="s">
        <v>75</v>
      </c>
      <c r="F67" s="7"/>
      <c r="G67" s="7"/>
      <c r="H67" s="7"/>
      <c r="I67" s="7"/>
    </row>
    <row r="68" spans="1:13" ht="12.75" customHeight="1">
      <c r="A68" s="12"/>
      <c r="B68" s="12"/>
      <c r="C68" s="12"/>
      <c r="D68" s="12"/>
      <c r="E68" s="12" t="s">
        <v>76</v>
      </c>
      <c r="F68" s="12"/>
      <c r="G68" s="12"/>
      <c r="H68" s="12"/>
      <c r="I68" s="12">
        <v>0</v>
      </c>
      <c r="M68">
        <v>0</v>
      </c>
    </row>
    <row r="69" spans="1:13" ht="12.75" customHeight="1">
      <c r="A69" s="12"/>
      <c r="B69" s="12"/>
      <c r="C69" s="12"/>
      <c r="D69" s="12"/>
      <c r="E69" s="12" t="s">
        <v>77</v>
      </c>
      <c r="F69" s="12"/>
      <c r="G69" s="12"/>
      <c r="H69" s="12"/>
      <c r="I69" s="12">
        <f>I66+I68</f>
        <v>0</v>
      </c>
      <c r="M69">
        <f>M66+M68</f>
        <v>0</v>
      </c>
    </row>
    <row r="71" spans="1:13" ht="12.75" customHeight="1">
      <c r="A71" s="12"/>
      <c r="B71" s="12"/>
      <c r="C71" s="12"/>
      <c r="D71" s="12"/>
      <c r="E71" s="12" t="s">
        <v>77</v>
      </c>
      <c r="F71" s="12"/>
      <c r="G71" s="12"/>
      <c r="H71" s="12"/>
      <c r="I71" s="12">
        <f>I62+I69</f>
        <v>0</v>
      </c>
      <c r="M71">
        <f>M62+M69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Popule Josef</dc:creator>
  <cp:keywords/>
  <dc:description/>
  <cp:lastModifiedBy>Pěčková Markéta</cp:lastModifiedBy>
  <dcterms:created xsi:type="dcterms:W3CDTF">2019-03-08T05:40:53Z</dcterms:created>
  <dcterms:modified xsi:type="dcterms:W3CDTF">2019-03-08T08:52:51Z</dcterms:modified>
  <cp:category/>
  <cp:version/>
  <cp:contentType/>
  <cp:contentStatus/>
</cp:coreProperties>
</file>