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kce 2019\Výměna střešní krytiny a zateplení stropu na budově odborného výcviku SŠ Rokycany\SPIS\"/>
    </mc:Choice>
  </mc:AlternateContent>
  <workbookProtection workbookAlgorithmName="SHA-512" workbookHashValue="NNd84cbTZuo7sc+DwFIvjsQtSOWE/RM9rRX+HPWwsglieAx1Cw85EgJQLtVZyMHKuDJTVWdQXhL9fHGzfDxAAQ==" workbookSaltValue="6M65HFR6Opq2hbaGnrS/ug==" workbookSpinCount="100000" lockStructure="1"/>
  <bookViews>
    <workbookView xWindow="0" yWindow="0" windowWidth="22476" windowHeight="10116" activeTab="1"/>
  </bookViews>
  <sheets>
    <sheet name="Uchazeč" sheetId="5" r:id="rId1"/>
    <sheet name="Stavba" sheetId="1" r:id="rId2"/>
    <sheet name="VzorObjekt" sheetId="9" state="hidden" r:id="rId3"/>
    <sheet name="VzorPolozky" sheetId="10" state="hidden" r:id="rId4"/>
    <sheet name="Rekapitulace Objekt 00" sheetId="11" state="hidden" r:id="rId5"/>
    <sheet name="00 0008 Naklady" sheetId="12" r:id="rId6"/>
    <sheet name="Rekapitulace Objekt 01" sheetId="13" r:id="rId7"/>
    <sheet name="01 010108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0008 Naklady'!$A$1:$I$44</definedName>
    <definedName name="_xlnm.Print_Area" localSheetId="7">'01 010108 Pol'!$A$1:$I$398</definedName>
    <definedName name="_xlnm.Print_Area" localSheetId="4">'Rekapitulace Objekt 00'!$A$1:$H$26</definedName>
    <definedName name="_xlnm.Print_Area" localSheetId="6">'Rekapitulace Objekt 01'!$A$1:$H$29</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81029"/>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398" i="14" l="1"/>
  <c r="O21" i="13" s="1"/>
  <c r="H25" i="13" s="1"/>
  <c r="O24" i="13" s="1"/>
  <c r="O25" i="1" s="1"/>
  <c r="AK397" i="14"/>
  <c r="AL397" i="14"/>
  <c r="BA384" i="14"/>
  <c r="BA364" i="14"/>
  <c r="BA355" i="14"/>
  <c r="BA346" i="14"/>
  <c r="BA341" i="14"/>
  <c r="BA326" i="14"/>
  <c r="BA323" i="14"/>
  <c r="BA320" i="14"/>
  <c r="BA287" i="14"/>
  <c r="BA279" i="14"/>
  <c r="BA249" i="14"/>
  <c r="BA176" i="14"/>
  <c r="BA168" i="14"/>
  <c r="BA162" i="14"/>
  <c r="BA155" i="14"/>
  <c r="BA148" i="14"/>
  <c r="BA136" i="14"/>
  <c r="BA102" i="14"/>
  <c r="AZ76" i="14"/>
  <c r="BA72" i="14"/>
  <c r="AZ64" i="14"/>
  <c r="BA57" i="14"/>
  <c r="BA31" i="14"/>
  <c r="BA27" i="14"/>
  <c r="AZ25" i="14"/>
  <c r="BA15" i="14"/>
  <c r="G11" i="14"/>
  <c r="G14" i="14"/>
  <c r="G21" i="14"/>
  <c r="F17" i="14" s="1"/>
  <c r="G26" i="14"/>
  <c r="G30" i="14"/>
  <c r="G34" i="14"/>
  <c r="G37" i="14"/>
  <c r="G41" i="14"/>
  <c r="G44" i="14"/>
  <c r="G45" i="14"/>
  <c r="G46" i="14"/>
  <c r="G48" i="14"/>
  <c r="G52" i="14"/>
  <c r="G56" i="14"/>
  <c r="G59" i="14"/>
  <c r="G60" i="14"/>
  <c r="G61" i="14"/>
  <c r="G65" i="14"/>
  <c r="F62" i="14" s="1"/>
  <c r="G71" i="14"/>
  <c r="F67" i="14" s="1"/>
  <c r="G77" i="14"/>
  <c r="F74" i="14" s="1"/>
  <c r="G79" i="14"/>
  <c r="G80" i="14"/>
  <c r="G81" i="14"/>
  <c r="G82" i="14"/>
  <c r="G83" i="14"/>
  <c r="G84" i="14"/>
  <c r="G85" i="14"/>
  <c r="G86" i="14"/>
  <c r="G87" i="14"/>
  <c r="G88" i="14"/>
  <c r="G89" i="14"/>
  <c r="G90" i="14"/>
  <c r="G91" i="14"/>
  <c r="G92" i="14"/>
  <c r="G93" i="14"/>
  <c r="G95" i="14"/>
  <c r="G96" i="14"/>
  <c r="G97" i="14"/>
  <c r="G98" i="14"/>
  <c r="G101" i="14"/>
  <c r="G105" i="14"/>
  <c r="G107" i="14"/>
  <c r="G109" i="14"/>
  <c r="G112" i="14"/>
  <c r="G114" i="14"/>
  <c r="G117" i="14"/>
  <c r="G119" i="14"/>
  <c r="G121" i="14"/>
  <c r="G123" i="14"/>
  <c r="G127" i="14"/>
  <c r="G131" i="14"/>
  <c r="G133" i="14"/>
  <c r="G135" i="14"/>
  <c r="G137" i="14"/>
  <c r="G141" i="14"/>
  <c r="G143" i="14"/>
  <c r="G147" i="14"/>
  <c r="G152" i="14"/>
  <c r="G154" i="14"/>
  <c r="G161" i="14"/>
  <c r="G167" i="14"/>
  <c r="G175" i="14"/>
  <c r="G184" i="14"/>
  <c r="G186" i="14"/>
  <c r="G188" i="14"/>
  <c r="G196" i="14"/>
  <c r="G197" i="14"/>
  <c r="G198" i="14"/>
  <c r="G199" i="14"/>
  <c r="G203" i="14"/>
  <c r="G206" i="14"/>
  <c r="G210" i="14"/>
  <c r="G224" i="14"/>
  <c r="G225" i="14"/>
  <c r="G226" i="14"/>
  <c r="G228" i="14"/>
  <c r="G229" i="14"/>
  <c r="G230" i="14"/>
  <c r="G231" i="14"/>
  <c r="G232" i="14"/>
  <c r="G233" i="14"/>
  <c r="G234" i="14"/>
  <c r="G235" i="14"/>
  <c r="G236" i="14"/>
  <c r="G237" i="14"/>
  <c r="G238" i="14"/>
  <c r="G239" i="14"/>
  <c r="G240" i="14"/>
  <c r="G241" i="14"/>
  <c r="G242" i="14"/>
  <c r="G243" i="14"/>
  <c r="G244" i="14"/>
  <c r="G245" i="14"/>
  <c r="G246" i="14"/>
  <c r="G247" i="14"/>
  <c r="G248" i="14"/>
  <c r="G250" i="14"/>
  <c r="G251" i="14"/>
  <c r="G252" i="14"/>
  <c r="G253" i="14"/>
  <c r="G254" i="14"/>
  <c r="G255" i="14"/>
  <c r="G256" i="14"/>
  <c r="G257" i="14"/>
  <c r="G258" i="14"/>
  <c r="G259" i="14"/>
  <c r="G260" i="14"/>
  <c r="G261" i="14"/>
  <c r="G262" i="14"/>
  <c r="G263" i="14"/>
  <c r="G264" i="14"/>
  <c r="G265" i="14"/>
  <c r="G266" i="14"/>
  <c r="G267" i="14"/>
  <c r="G270" i="14"/>
  <c r="G271" i="14"/>
  <c r="G272" i="14"/>
  <c r="G274" i="14"/>
  <c r="G276" i="14"/>
  <c r="G278" i="14"/>
  <c r="G282" i="14"/>
  <c r="G284" i="14"/>
  <c r="G286" i="14"/>
  <c r="G290" i="14"/>
  <c r="G293" i="14"/>
  <c r="G296" i="14"/>
  <c r="G297" i="14"/>
  <c r="G298" i="14"/>
  <c r="G299" i="14"/>
  <c r="G301" i="14"/>
  <c r="G302" i="14"/>
  <c r="G303" i="14"/>
  <c r="G304" i="14"/>
  <c r="G305" i="14"/>
  <c r="G306" i="14"/>
  <c r="G308" i="14"/>
  <c r="G309" i="14"/>
  <c r="G310" i="14"/>
  <c r="G312" i="14"/>
  <c r="G313" i="14"/>
  <c r="G316" i="14"/>
  <c r="G319" i="14"/>
  <c r="G322" i="14"/>
  <c r="G325" i="14"/>
  <c r="F324" i="14" s="1"/>
  <c r="G340" i="14"/>
  <c r="F339" i="14" s="1"/>
  <c r="G345" i="14"/>
  <c r="G350" i="14"/>
  <c r="G354" i="14"/>
  <c r="G359" i="14"/>
  <c r="G363" i="14"/>
  <c r="G369" i="14"/>
  <c r="G373" i="14"/>
  <c r="G378" i="14"/>
  <c r="G383" i="14"/>
  <c r="G388" i="14"/>
  <c r="G393" i="14"/>
  <c r="D22" i="13"/>
  <c r="B7" i="13"/>
  <c r="B6" i="13"/>
  <c r="C1" i="13"/>
  <c r="B1" i="13"/>
  <c r="AN44" i="12"/>
  <c r="O18" i="11" s="1"/>
  <c r="H22" i="11" s="1"/>
  <c r="O21" i="11" s="1"/>
  <c r="O23" i="1" s="1"/>
  <c r="AK43" i="12"/>
  <c r="AL43" i="12"/>
  <c r="BA42" i="12"/>
  <c r="BA40" i="12"/>
  <c r="BA38" i="12"/>
  <c r="BA36" i="12"/>
  <c r="BA34" i="12"/>
  <c r="BA33" i="12"/>
  <c r="BA31" i="12"/>
  <c r="BA30" i="12"/>
  <c r="BA28" i="12"/>
  <c r="BA26" i="12"/>
  <c r="BA24" i="12"/>
  <c r="BA17" i="12"/>
  <c r="BA14" i="12"/>
  <c r="BA12" i="12"/>
  <c r="BA10" i="12"/>
  <c r="G9" i="12"/>
  <c r="G11" i="12"/>
  <c r="G13" i="12"/>
  <c r="G16" i="12"/>
  <c r="G18" i="12"/>
  <c r="G19" i="12"/>
  <c r="G20" i="12"/>
  <c r="G23" i="12"/>
  <c r="G25" i="12"/>
  <c r="G27" i="12"/>
  <c r="G29" i="12"/>
  <c r="G32" i="12"/>
  <c r="G35" i="12"/>
  <c r="G37" i="12"/>
  <c r="G39" i="12"/>
  <c r="G41" i="12"/>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B1" i="9"/>
  <c r="C1" i="9"/>
  <c r="B7" i="9"/>
  <c r="B6" i="9"/>
  <c r="F342" i="14" l="1"/>
  <c r="F94" i="14"/>
  <c r="F58" i="14"/>
  <c r="F35" i="14"/>
  <c r="AO398" i="14"/>
  <c r="P21" i="13" s="1"/>
  <c r="H27" i="13" s="1"/>
  <c r="P24" i="13" s="1"/>
  <c r="P25" i="1" s="1"/>
  <c r="J29" i="1"/>
  <c r="J30" i="1" s="1"/>
  <c r="F15" i="12"/>
  <c r="F300" i="14"/>
  <c r="F227" i="14"/>
  <c r="F132" i="14"/>
  <c r="F78" i="14"/>
  <c r="F43" i="14"/>
  <c r="F23" i="14"/>
  <c r="F8" i="12"/>
  <c r="AO44" i="12"/>
  <c r="P18" i="11" s="1"/>
  <c r="H24" i="11" s="1"/>
  <c r="H25" i="11" s="1"/>
  <c r="F275" i="14"/>
  <c r="F311" i="14"/>
  <c r="F138" i="14"/>
  <c r="F8" i="14"/>
  <c r="H26" i="13"/>
  <c r="H23" i="11"/>
  <c r="G44" i="12" l="1"/>
  <c r="H18" i="11" s="1"/>
  <c r="H19" i="11" s="1"/>
  <c r="J23" i="1" s="1"/>
  <c r="H26" i="11"/>
  <c r="P21" i="11"/>
  <c r="P23" i="1" s="1"/>
  <c r="J31" i="1" s="1"/>
  <c r="J32" i="1" s="1"/>
  <c r="H28" i="13"/>
  <c r="H29" i="13" s="1"/>
  <c r="G398" i="14"/>
  <c r="H21" i="13" s="1"/>
  <c r="H22" i="13" s="1"/>
  <c r="J25" i="1" s="1"/>
  <c r="J26" i="1" l="1"/>
  <c r="D8" i="1" s="1"/>
  <c r="J33" i="1"/>
</calcChain>
</file>

<file path=xl/sharedStrings.xml><?xml version="1.0" encoding="utf-8"?>
<sst xmlns="http://schemas.openxmlformats.org/spreadsheetml/2006/main" count="1277" uniqueCount="712">
  <si>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</si>
  <si>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</si>
  <si>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</si>
  <si>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</si>
  <si>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</si>
  <si>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</si>
  <si>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</si>
  <si>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</si>
  <si>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</si>
  <si>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</si>
  <si>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</si>
  <si>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</si>
  <si>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</si>
  <si>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</si>
  <si>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</si>
  <si>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</si>
  <si>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</si>
  <si>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</si>
  <si>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</si>
  <si>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</si>
  <si>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</si>
  <si>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</si>
  <si>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</si>
  <si>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</si>
  <si>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</si>
  <si>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</si>
  <si>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</si>
  <si>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</si>
  <si>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</si>
  <si>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</si>
  <si>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</si>
  <si>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</si>
  <si>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</si>
  <si>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</si>
  <si>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</si>
  <si>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</si>
  <si>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</si>
  <si>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</si>
  <si>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</si>
  <si>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</si>
  <si>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</si>
  <si>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</si>
  <si>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07/18/04</t>
  </si>
  <si>
    <t>Výměna střešní krytiny a zateplení stropu na budově odborného výcviku SŠ Rokycany 0592016 B</t>
  </si>
  <si>
    <t>33701</t>
  </si>
  <si>
    <t>SEAP Rokycany s. r. o.</t>
  </si>
  <si>
    <t>Na Pátku 122</t>
  </si>
  <si>
    <t>Rokycany-Nové Město</t>
  </si>
  <si>
    <t>47718374</t>
  </si>
  <si>
    <t>CZ47718374</t>
  </si>
  <si>
    <t>Ostatní a vedlejší náklady</t>
  </si>
  <si>
    <t>00</t>
  </si>
  <si>
    <t>Vedlejší a ostatní náklady</t>
  </si>
  <si>
    <t>Stavební objekt</t>
  </si>
  <si>
    <t>01</t>
  </si>
  <si>
    <t>Budova odborného výcviku SŠ Rokycany</t>
  </si>
  <si>
    <t>801.33.1.3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</si>
  <si>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</si>
  <si>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</si>
  <si>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</si>
  <si>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</si>
  <si>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</si>
  <si>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</si>
  <si>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</si>
  <si>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</si>
  <si>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</si>
  <si>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</si>
  <si>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</si>
  <si>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</si>
  <si>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</si>
  <si>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</si>
  <si>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</si>
  <si>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</si>
  <si>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</si>
  <si>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</si>
  <si>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</si>
  <si>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</si>
  <si>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</si>
  <si>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</si>
  <si>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</si>
  <si>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</si>
  <si>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</si>
  <si>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</si>
  <si>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</si>
  <si>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</si>
  <si>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</si>
  <si>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</si>
  <si>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</si>
  <si>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</si>
  <si>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</si>
  <si>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</si>
  <si>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</si>
  <si>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</si>
  <si>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</si>
  <si>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</si>
  <si>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</si>
  <si>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</si>
  <si>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</si>
  <si>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</si>
  <si>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</si>
  <si>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</si>
  <si>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</si>
  <si>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</si>
  <si>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</si>
  <si>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</si>
  <si>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</si>
  <si>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</si>
  <si>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</si>
  <si>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</si>
  <si>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</si>
  <si>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</si>
  <si>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</si>
  <si>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</si>
  <si>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</si>
  <si>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</si>
  <si>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0008</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</si>
  <si>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</si>
  <si>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</si>
  <si>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</si>
  <si>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</si>
  <si>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</si>
  <si>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</si>
  <si>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</si>
  <si>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</si>
  <si>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</si>
  <si>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</si>
  <si>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</si>
  <si>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</si>
  <si>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</si>
  <si>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</si>
  <si>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</si>
  <si>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005123010X01</t>
  </si>
  <si>
    <t>Extrémní místo provádění, ochrana okolí před vlivem azbestu</t>
  </si>
  <si>
    <t>Vlastní</t>
  </si>
  <si>
    <t>Náklady na ztížené provádění stavebních prací v neobvyklém a práci ztěžujícím prostředí, jako např. ve zdraví škodlivém prostředí, práce pod vodou či v podzemí.</t>
  </si>
  <si>
    <t>005124010R</t>
  </si>
  <si>
    <t>Koordinační činnost</t>
  </si>
  <si>
    <t>Koordinace stavebních a technologických dodávek stavby.</t>
  </si>
  <si>
    <t>ON</t>
  </si>
  <si>
    <t>Ostatní náklady</t>
  </si>
  <si>
    <t>005211081X</t>
  </si>
  <si>
    <t>Činnosti a opatření dle plánu BOZP, dle zákona č. 309/2006 Sb.</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</si>
  <si>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</si>
  <si>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004111010X05</t>
  </si>
  <si>
    <t>Průzkumné práce na výskytu hub a plísní</t>
  </si>
  <si>
    <t>005231030X21</t>
  </si>
  <si>
    <t>Průběžné a konečné měření přítomnosti azbestu včetně protokolu</t>
  </si>
  <si>
    <t>005211020X05</t>
  </si>
  <si>
    <t>Ochrana stávajících zeleně</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</si>
  <si>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</si>
  <si>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</si>
  <si>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</si>
  <si>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</si>
  <si>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</si>
  <si>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</si>
  <si>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</si>
  <si>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</si>
  <si>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</si>
  <si>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</si>
  <si>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950R001</t>
  </si>
  <si>
    <t>Předání a převzetí díla</t>
  </si>
  <si>
    <t>Včetně vystavení zápisu</t>
  </si>
  <si>
    <t>99822003</t>
  </si>
  <si>
    <t>Dopracování zadávací dokumentace na dodavatelskou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</si>
  <si>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</si>
  <si>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</si>
  <si>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</si>
  <si>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</si>
  <si>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</si>
  <si>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</si>
  <si>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</si>
  <si>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</si>
  <si>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</si>
  <si>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</si>
  <si>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</si>
  <si>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005211091X</t>
  </si>
  <si>
    <t>Likvidace odpadů</t>
  </si>
  <si>
    <t>soubor</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</si>
  <si>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</si>
  <si>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</si>
  <si>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</si>
  <si>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</si>
  <si>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</si>
  <si>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</si>
  <si>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</si>
  <si>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</si>
  <si>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</si>
  <si>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</si>
  <si>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</si>
  <si>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</si>
  <si>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</si>
  <si>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</si>
  <si>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</si>
  <si>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010108</t>
  </si>
  <si>
    <t>Výměna střešní krytiny a zateplení stropu na budově odborného výcviku SŠ Rokycany</t>
  </si>
  <si>
    <t>Položkový soupis prací a dodávek</t>
  </si>
  <si>
    <t>3</t>
  </si>
  <si>
    <t>Svislé a kompletní konstrukce</t>
  </si>
  <si>
    <t>311 27-11 Zdivo nosné z tvárnic porobetonových</t>
  </si>
  <si>
    <t>311 27-117 hladkých</t>
  </si>
  <si>
    <t>311271176RT4</t>
  </si>
  <si>
    <t>...Zdivo z tvárnic plynosilikátových hladkých tl. 25 cm</t>
  </si>
  <si>
    <t xml:space="preserve"> m2</t>
  </si>
  <si>
    <t>801-1</t>
  </si>
  <si>
    <t>nové atiky : (2*11,8*(0,75+0,25)/2)</t>
  </si>
  <si>
    <t>953 98 Chemické kotvy do betonu, do cihelného zdiva</t>
  </si>
  <si>
    <t>953981103R00</t>
  </si>
  <si>
    <t>...Chemické kotvy do betonu, hl. 110 mm, M 12, ampule</t>
  </si>
  <si>
    <t>kus</t>
  </si>
  <si>
    <t>801-4</t>
  </si>
  <si>
    <t>provázání nového zdiva z podkladovou konstrukcí, chem. kotvy  po 0,5 m</t>
  </si>
  <si>
    <t>nové atiky : 2*(11,8/0,5)</t>
  </si>
  <si>
    <t>4</t>
  </si>
  <si>
    <t>Vodorovné konstrukce</t>
  </si>
  <si>
    <t>447 11-1 Podkroví a stropy opláštěné sádrokartonovými deskami, bez záklopu</t>
  </si>
  <si>
    <t>s úpravou rohů, koutů a hran konstrukcí, přebroušení a tmelení spár,</t>
  </si>
  <si>
    <t>447 11-13 nosná konstrukce z profilů CD</t>
  </si>
  <si>
    <t>447113121RZ1</t>
  </si>
  <si>
    <t>...Podkroví SDK,OK CD, záv.krokv.izolace,standard, tl.12,5, bez dodávky a montáže izolace</t>
  </si>
  <si>
    <t>m2</t>
  </si>
  <si>
    <t>nastavení SDK stř oken : 18*(2*(0,8*1,2)*0,2)</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</si>
  <si>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</si>
  <si>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</si>
  <si>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</si>
  <si>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</si>
  <si>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</si>
  <si>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...Zakrývání výplní vnitřních otvorů</t>
  </si>
  <si>
    <t>ochrana vnitřích prostor podkroví</t>
  </si>
  <si>
    <t>stř. okna v podkroví : 18*(2,5*2 + 2*2,5*(2,0*0,5)/2)</t>
  </si>
  <si>
    <t>612 42-1 Oprava vnitřních vápenných omítek stěn</t>
  </si>
  <si>
    <t>612421331R00</t>
  </si>
  <si>
    <t>...Oprava vápen.omítek stěn do 30 % pl. - štukových</t>
  </si>
  <si>
    <t>Včetně pomocného pracovního lešení o výšce podlahy do 1900 mm a pro zatížení do 1,5 kPa.</t>
  </si>
  <si>
    <t>půd stěny : 2*(2*(12,7*4,9/2))</t>
  </si>
  <si>
    <t>zd. komíny : 2*(2*(1,65+0,45)*4,5)</t>
  </si>
  <si>
    <t>611401311R00</t>
  </si>
  <si>
    <t>Oprava omítky na stropech o ploše do 1 m2</t>
  </si>
  <si>
    <t>62</t>
  </si>
  <si>
    <t>Úpravy povrchů vnější</t>
  </si>
  <si>
    <t>622 45-4 Oprava vnějších omítek cementových</t>
  </si>
  <si>
    <t>622454321R00</t>
  </si>
  <si>
    <t>...Oprava vnějších omítek cement.,štukových do 30 %</t>
  </si>
  <si>
    <t>římsa : (2*44,7 + 2*14,7 + 2*2,7)*(0,5+0,5)</t>
  </si>
  <si>
    <t>zd. komíny : 2*(2*(1,65+0,45)*1,2)</t>
  </si>
  <si>
    <t>622 42-11 Omítky vnější stěn vápenné nebo vápenocementové</t>
  </si>
  <si>
    <t>622421144R00</t>
  </si>
  <si>
    <t xml:space="preserve">...štukové, složitost 3 </t>
  </si>
  <si>
    <t>94</t>
  </si>
  <si>
    <t>Lešení a stavební výtahy</t>
  </si>
  <si>
    <t>941941051R00</t>
  </si>
  <si>
    <t>Montáž lešení leh.řad.s podlahami,š.1,5 m, H 10 m</t>
  </si>
  <si>
    <t>941941391R00</t>
  </si>
  <si>
    <t>Příplatek za každý měsíc použití lešení k pol.1051</t>
  </si>
  <si>
    <t>941941851R00</t>
  </si>
  <si>
    <t>Demontáž lešení leh.řad.s podlahami,š.1,5 m,H 10 m</t>
  </si>
  <si>
    <t>941 95-5 Lešení lehké pracovní pomocné</t>
  </si>
  <si>
    <t>941955003R00</t>
  </si>
  <si>
    <t>...Lešení lehké pomocné, výška podlahy do 2,5 m</t>
  </si>
  <si>
    <t>800-3</t>
  </si>
  <si>
    <t>půd stěny : 4*12,7*0,6</t>
  </si>
  <si>
    <t>zd. komíny : 2*(2*(1,65+0,45)*0,6)</t>
  </si>
  <si>
    <t>944 94-11 Ochranné zábradlí</t>
  </si>
  <si>
    <t>944941101R00</t>
  </si>
  <si>
    <t>...Ochranné zábradlí vnější trubkové,odklon do 15 st.</t>
  </si>
  <si>
    <t>m</t>
  </si>
  <si>
    <t>krytina - okap : (2*44,7 + 2*14,7 + 2*2,7)</t>
  </si>
  <si>
    <t>949 94-11 Výsuvná šplhací plošina</t>
  </si>
  <si>
    <t>se zdvihem motorickým a s veškerým příslušenstvím, s jedním podvozkem a s jedním stožárem,</t>
  </si>
  <si>
    <t>949941101R00</t>
  </si>
  <si>
    <t>...Stavební výtah nákladní, pronájem, nosnost 500-800 kg</t>
  </si>
  <si>
    <t>den</t>
  </si>
  <si>
    <t>Provoz mechanizmu včetně sestavení, rozebrání, přestavění i kotvení stožáru.</t>
  </si>
  <si>
    <t>95</t>
  </si>
  <si>
    <t>Dokončovací konstrukce na pozemních stavbách</t>
  </si>
  <si>
    <t>952901111R00</t>
  </si>
  <si>
    <t>Vyčištění budov o výšce podlaží do 4 m</t>
  </si>
  <si>
    <t>953761135R00</t>
  </si>
  <si>
    <t>průměr 200 x 4,9 mm</t>
  </si>
  <si>
    <t>96</t>
  </si>
  <si>
    <t>Bourání konstrukcí</t>
  </si>
  <si>
    <t>962 03-2 Bourání zdiva nadzákladového cihelného</t>
  </si>
  <si>
    <t>nebo vybourání otvorů průřezové plochy přes 4 m2 ve zdivu nadzákladovém, včetně pomocného lešení o výšce podlahy do 1900 mm a pro zatížení do 1,5 kPa  (150 kg/m2)</t>
  </si>
  <si>
    <t>962032231R00</t>
  </si>
  <si>
    <t>...Bourání zdiva z cihel pálených na MVC</t>
  </si>
  <si>
    <t>801-3</t>
  </si>
  <si>
    <t>poškozená atika : 2*(11,3*(0,5+0,15)/2)*0,5</t>
  </si>
  <si>
    <t>97</t>
  </si>
  <si>
    <t>Prorážení otvorů</t>
  </si>
  <si>
    <t>971 03 Vybourání otvorů ve zdivu cihelném</t>
  </si>
  <si>
    <t>základovém nebo nadzákladovém,</t>
  </si>
  <si>
    <t>971 03-2 z jakýchkoliv cihel pálených</t>
  </si>
  <si>
    <t>971033631R00</t>
  </si>
  <si>
    <t>...na jakoukoliv maltu vápenou nebo vápenocementovou, plochy do 4 m2, tloušťky do 150 mm</t>
  </si>
  <si>
    <t>Včetně pomocného lešení o výšce podlahy do 1900 mm a pro zatížení do 1,5 kPa  (150 kg/m2).</t>
  </si>
  <si>
    <t>nový otvor : 1,0*1,5</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</si>
  <si>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</si>
  <si>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</si>
  <si>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</si>
  <si>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</si>
  <si>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</si>
  <si>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...Přesun hmot pro budovy zděné výšky do 12 m</t>
  </si>
  <si>
    <t>t</t>
  </si>
  <si>
    <t>712</t>
  </si>
  <si>
    <t>Živičné krytiny</t>
  </si>
  <si>
    <t>712231111R00</t>
  </si>
  <si>
    <t>Krytina živičný šindel - montáž aeratoru</t>
  </si>
  <si>
    <t>712300832R00</t>
  </si>
  <si>
    <t>Odstranění živičné krytiny střech do 10° 2vrstvé</t>
  </si>
  <si>
    <t>712320932RZ1</t>
  </si>
  <si>
    <t>Údržba krytiny do 10°, za horka nátěrem asfalt., 1 x nátěr - včetně dodávky asf. laku</t>
  </si>
  <si>
    <t>712341559R00</t>
  </si>
  <si>
    <t>Povlaková krytina střech SBS modifikovaný pás natavení celoplošné</t>
  </si>
  <si>
    <t>712341559RT1</t>
  </si>
  <si>
    <t>Povlaková krytina střech do 10°, NAIP přitavením 1 vrstva - materiál ve specifikaci- samolepící pás</t>
  </si>
  <si>
    <t>712341659R00</t>
  </si>
  <si>
    <t>Opracování detailů-fabiony</t>
  </si>
  <si>
    <t>712371559R00</t>
  </si>
  <si>
    <t>Povlaková krytina střech-svislá SBS modif.pás</t>
  </si>
  <si>
    <t>712391171R00</t>
  </si>
  <si>
    <t>Spojovací materiál</t>
  </si>
  <si>
    <t>712400911R00</t>
  </si>
  <si>
    <t>Natavení podkladní lepenky s penetr.nátěrem Vyrovnání odstraněné části</t>
  </si>
  <si>
    <t>712941963RZ3</t>
  </si>
  <si>
    <t>Údržba proniků ventilací apod. pásy přitav. NAIP 1 vrstva, včetně dodávky pás izolační nosná vložka skelná tkanina minerální posyp tl. 4,0 mm</t>
  </si>
  <si>
    <t>71299</t>
  </si>
  <si>
    <t>Výpomoc montážním výtahem</t>
  </si>
  <si>
    <t>hod</t>
  </si>
  <si>
    <t>62852256</t>
  </si>
  <si>
    <t>Pás modifikovaný asfalt barva šedá nosná vložka polyesterové rouno posyp - břidlice tl. 4,2 mm</t>
  </si>
  <si>
    <t>62852268</t>
  </si>
  <si>
    <t>Pás modifikovaný asfalt  nosná vložka skelná rohož; horní strana jemný minerální posyp tl. 3,0 mm</t>
  </si>
  <si>
    <t>62899999.02</t>
  </si>
  <si>
    <t>AREÁTOR</t>
  </si>
  <si>
    <t>998712101R00</t>
  </si>
  <si>
    <t>Přesun hmot pro povlakové krytiny, výšky do 6 m</t>
  </si>
  <si>
    <t>713</t>
  </si>
  <si>
    <t>Izolace tepelné</t>
  </si>
  <si>
    <t>713100813R00</t>
  </si>
  <si>
    <t>Odstranění tepelné izolace, polystyrén tl. nad 5cm</t>
  </si>
  <si>
    <t>713141175U00</t>
  </si>
  <si>
    <t>Izol tep střech -kotvení-kotva PL 170mm</t>
  </si>
  <si>
    <t>28376665</t>
  </si>
  <si>
    <t>Polystyren EPS 150 220mm</t>
  </si>
  <si>
    <t>63152904</t>
  </si>
  <si>
    <t>Klín atikový přechodový minerální vlákno 60x60x1000 mm</t>
  </si>
  <si>
    <t>713 10 Odstranění tepelné izolace z desek</t>
  </si>
  <si>
    <t>713 10-3 minerálních</t>
  </si>
  <si>
    <t>713100832R00</t>
  </si>
  <si>
    <t>...Odstr. tepelné izolace z min. desek tl. do 200 mm</t>
  </si>
  <si>
    <t>800-713</t>
  </si>
  <si>
    <t>volně ložené, bez kotev</t>
  </si>
  <si>
    <t>stávající izolace stropu podkroví : (2*8,6*17,1 + 15,1*4,0)</t>
  </si>
  <si>
    <t>713 11 Montáž tepelné izolace stropů</t>
  </si>
  <si>
    <t>713111111RT2</t>
  </si>
  <si>
    <t>...Izolace tepelné stropů vrchem kladené volně, 2 vrstvy - materiál ve specifikaci</t>
  </si>
  <si>
    <t>izolace stropu podkroví : (2*8,6*17,1 + 15,1*4,0)</t>
  </si>
  <si>
    <t>63151377.AX01</t>
  </si>
  <si>
    <t xml:space="preserve">Deska z minerální plsti tl. 160 mm ; lambda  0,037 W/mK </t>
  </si>
  <si>
    <t>63151376.AX01</t>
  </si>
  <si>
    <t xml:space="preserve">Deska z minerální plsti tl. 140 mm ; lambda  0,037 W/mK </t>
  </si>
  <si>
    <t>713 19 Izolace tepelné běžných konstrukcí - doplňky</t>
  </si>
  <si>
    <t>713191100R00</t>
  </si>
  <si>
    <t>...Položení separační fólie</t>
  </si>
  <si>
    <t>69310658R</t>
  </si>
  <si>
    <t>Textilie netkaná pestrá 300g/m2 š. 200 cm</t>
  </si>
  <si>
    <t>SPCM</t>
  </si>
  <si>
    <t>izolace stropu podkroví : 1,1*(2*8,6*17,1 + 15,1*4,0)/2,0</t>
  </si>
  <si>
    <t>713 14 Montáž tepelné izolace střech na plný podklad</t>
  </si>
  <si>
    <t>713141125R00</t>
  </si>
  <si>
    <t>...Izolace tepelná střech, desky, na lepidlo PUK</t>
  </si>
  <si>
    <t>nadkrokevní izolace podkroví : (1,22*(13,7*19,6 - 8,6*17,1) - 18*0,8*1,2)</t>
  </si>
  <si>
    <t>63151351X01</t>
  </si>
  <si>
    <t>Trámek izolační konstrukční minerální vlákno; rovná hrana; tl. 200,0 mm ; lambda 0,044 W/m . K</t>
  </si>
  <si>
    <t>nadkrokevní izolace podkroví : (1,22*(13,7*19,6 - 8,6*17,1) - 18*0,8*1,2)/(0,6+0,1)</t>
  </si>
  <si>
    <t>63151555X01</t>
  </si>
  <si>
    <t>Deska miner. střešní, vícevrstvá; minerální vlákno; tl. 100,0 mm; lambda 0,030 W/m . K</t>
  </si>
  <si>
    <t>nadkrokevní izolace podkroví : 2*(1,22*(13,7*19,6 - 8,6*17,1) - 18*0,8*1,2)*(0,6+0)/(0,6+0,1)</t>
  </si>
  <si>
    <t>31148755X01</t>
  </si>
  <si>
    <t>Kotvy pro izolační trámce</t>
  </si>
  <si>
    <t>nadkrokevní izolace podkroví : 1,1*(1,22*(13,7*19,6 - 8,6*17,1) - 18*0,8*1,2)/(0,6+0,1)/1,0</t>
  </si>
  <si>
    <t>713 14-1 montáž parozábrany na plný podklad</t>
  </si>
  <si>
    <t>713141221RK4</t>
  </si>
  <si>
    <t>...Montáž parozábrany, ploché střechy, přelep. spojů, včetně fólie izolační střešní parotěsná; plošná hmotnost 140 g/m2; PE</t>
  </si>
  <si>
    <t>998 71-3 Přesun hmot pro izolace tepelné</t>
  </si>
  <si>
    <t>50 m vodorovně</t>
  </si>
  <si>
    <t>998713102R00</t>
  </si>
  <si>
    <t>...Přesun hmot pro izolace tepelné, výšky do 12 m</t>
  </si>
  <si>
    <t>721</t>
  </si>
  <si>
    <t>Vnitřní kanalizace</t>
  </si>
  <si>
    <t>721171109RZ1</t>
  </si>
  <si>
    <t>Potrubí z plastu odpadní hrdlové d 110 mm odvětrání kanalizací</t>
  </si>
  <si>
    <t>721 27 Ventilační hlavice</t>
  </si>
  <si>
    <t>721273200RT3</t>
  </si>
  <si>
    <t>...Souprava ventilační střešní, souprava větrací hlavice PP DN 100</t>
  </si>
  <si>
    <t>800-721</t>
  </si>
  <si>
    <t>nahrazení ventilačních hlavic kanalizace</t>
  </si>
  <si>
    <t>998721102R00</t>
  </si>
  <si>
    <t>Přesun hmot pro vnitřní kanalizaci, výšky do 12 m</t>
  </si>
  <si>
    <t>762</t>
  </si>
  <si>
    <t>Konstrukce tesařské</t>
  </si>
  <si>
    <t>763 61 Opláštění dřevostaveb z aglomerovaných desek</t>
  </si>
  <si>
    <t>vč. dodávky a montáže spojovacího materiálu.</t>
  </si>
  <si>
    <t>763614111R00</t>
  </si>
  <si>
    <t>...podlahy, z desek tl. do 18 mm, na sraz, spojovací materiál hřebíky</t>
  </si>
  <si>
    <t>800-763</t>
  </si>
  <si>
    <t>lávka : (42,7 + 10,2)*0,9</t>
  </si>
  <si>
    <t>60725012R</t>
  </si>
  <si>
    <t>deska dřevoštěpková třívrstvá pro prostředí vlhké; strana nebroušená; hrana rovná; tl = 15,0 mm</t>
  </si>
  <si>
    <t>762 08 Zvláštní výkony</t>
  </si>
  <si>
    <t>762 08-8 zakrývání rozpracovaných tesařských konstrukcí těžkou plachtou na ochranu před srážkovou vodou, včetně odstranění</t>
  </si>
  <si>
    <t>762088113R00</t>
  </si>
  <si>
    <t>...Zakrývání provizorní plachtou 12x15m,vč.odstranění</t>
  </si>
  <si>
    <t>800-762</t>
  </si>
  <si>
    <t>Zakrývání rozpracovaných tesařských konstrukcí těžkou plachtou na ochranu před srážkovou vodou.</t>
  </si>
  <si>
    <t>krytina : 1,1*1,22*669,85/(12*15)</t>
  </si>
  <si>
    <t>762 35-8 Demontáž nadstřešních konstrukcí</t>
  </si>
  <si>
    <t>762 35-82 střešních vikýřů, světlíků z řeziva průřezu do 120 cm2</t>
  </si>
  <si>
    <t>762354804R00</t>
  </si>
  <si>
    <t>...Demontáž střeš.vikýřů, sklon střechy nad 15°</t>
  </si>
  <si>
    <t>762 33-8 Demontáž vázaných konstrukcí krovů</t>
  </si>
  <si>
    <t>762331812R00</t>
  </si>
  <si>
    <t>...Demontáž konstrukcí krovů z hranolů do 224 cm2</t>
  </si>
  <si>
    <t>nahrazení přístupných a zároveň poškozených tesařských konstrukcí v rozsahu 30%</t>
  </si>
  <si>
    <t xml:space="preserve">nahrazení přístupných prvků krovu z 30% : </t>
  </si>
  <si>
    <t>krokev 12/16 : 0,3*1,22*((2*25+7)*7,35 + 4*(6,4+5,5+4,5+3,6+2,7+1,8+0,9)+2*(6,9+6,2+5,3 + 0,9+1,8+2,6+2,1+1,0 + 1,0+2,0) + 4,4 + 3,1)</t>
  </si>
  <si>
    <t>nárožní kokev 12/18 : 0,3*1,16*(4*10,4+4*4,3)</t>
  </si>
  <si>
    <t>762 33 Vázané konstrukce krovů</t>
  </si>
  <si>
    <t>762 33-1 montáž</t>
  </si>
  <si>
    <t>762332120R00</t>
  </si>
  <si>
    <t>...Montáž vázaných krovů pravidelných do 224 cm2</t>
  </si>
  <si>
    <t>762331813R00</t>
  </si>
  <si>
    <t>...Demontáž konstrukcí krovů z hranolů do 288 cm2</t>
  </si>
  <si>
    <t>vzpěra 15/17 : 0,3*(2*5*7,5)</t>
  </si>
  <si>
    <t>vaznice 16/18 : 0,3*(2*5,9+4*15,5+2*3,8)</t>
  </si>
  <si>
    <t>pozednice 18/16 : 0,3*(2*43,3+2*13,2+2*2,9)</t>
  </si>
  <si>
    <t>762332130R00</t>
  </si>
  <si>
    <t>...Montáž vázaných krovů pravidelných do 288 cm2</t>
  </si>
  <si>
    <t>vyrovnání mimo nadkrok. izol : 1,22*(4*13*4,5 + 2*4,5 + 4*3,5 + 4*2,5 + 4*1,5 + 4*0,5 + 5*7,5 + 2*6,2 + 2*5,4 + 4,5 + 2*1,2 + 2*2,2 + 2*3,2 + 4*2,2 + 4*1,2 + 3,2 + (2*20 + 2*19 + 2*15)*0,7)</t>
  </si>
  <si>
    <t>vyrovnání mimo nadkrok. izol : (1,16*(4*6,3 + 4*0,9 + 4*4,4))</t>
  </si>
  <si>
    <t/>
  </si>
  <si>
    <t>60515242X01</t>
  </si>
  <si>
    <t>Hranol SM/JD 1 12x20 délka 300-600 cm</t>
  </si>
  <si>
    <t>vyrovnání mimo nadkrok. izol : 1,22*(4*13*4,5 + 2*4,5 + 4*3,5 + 4*2,5 + 4*1,5 + 4*0,5 + 5*7,5 + 2*6,2 + 2*5,4 + 4,5 + 2*1,2 + 2*2,2 + 2*3,2 + 4*2,2 + 4*1,2 + 3,2 + (2*20 + 2*19 + 2*15)*0,7)*0,12*0,20</t>
  </si>
  <si>
    <t>60515254X01</t>
  </si>
  <si>
    <t>Hranol SM/JD 1 12x22 délka 300-600 cm</t>
  </si>
  <si>
    <t>vyrovnání mimo nadkrok. izol : (1,16*(4*6,3 + 4*0,9 + 4*4,4))*0,12*0,22</t>
  </si>
  <si>
    <t>60515254X06</t>
  </si>
  <si>
    <t>Hranol SM/JD 1 délka 300-600 cm</t>
  </si>
  <si>
    <t>krokev 12/16 : 0,3*1,22*((2*25+7)*7,35 + 4*(6,4+5,5+4,5+3,6+2,7+1,8+0,9)+2*(6,9+6,2+5,3 + 0,9+1,8+2,6+2,1+1,0 + 1,0+2,0) + 4,4 + 3,1)*0,12*0,16</t>
  </si>
  <si>
    <t>nárožní kokev 12/18 : 0,3*1,16*(4*10,4+4*4,3)*0,12*0,18</t>
  </si>
  <si>
    <t>vzpěra 15/17 : 0,3*(2*5*7,5)*0,15*0,17</t>
  </si>
  <si>
    <t>vaznice 16/18 : 0,3*(2*5,9+4*15,5+2*3,8)*0,16*0,18</t>
  </si>
  <si>
    <t>pozednice 18/16 : 0,3*(2*43,3+2*13,2+2*2,9)*0,18*0,16</t>
  </si>
  <si>
    <t>762342203RT4</t>
  </si>
  <si>
    <t>Montáž laťování střech, vzdálenost latí 22 - 36 cm včetně dodávky řeziva, latě 4/6 cm</t>
  </si>
  <si>
    <t>762342204RT2</t>
  </si>
  <si>
    <t>Montáž laťování střech, svislé, vzdálenost 100 cm včetně dodávky řeziva, latě 4/6 cm</t>
  </si>
  <si>
    <t>762342811R00</t>
  </si>
  <si>
    <t>Demontáž laťování střech, rozteč latí do 22 cm</t>
  </si>
  <si>
    <t>762395000XR00</t>
  </si>
  <si>
    <t>Spojovací a ochranné prostředky pro střechy, laťování</t>
  </si>
  <si>
    <t>762 34 Bednění a laťování</t>
  </si>
  <si>
    <t>762 34-1 montáž</t>
  </si>
  <si>
    <t>762 34-11 bednění</t>
  </si>
  <si>
    <t>762341630R00</t>
  </si>
  <si>
    <t>...Bednění okapových říms z desek tvrdých</t>
  </si>
  <si>
    <t>bednění atiky : 2*11,8*0,5</t>
  </si>
  <si>
    <t>bednění okapů : (2*44,7 + 2*14,7 + 2*2,7)*0,3</t>
  </si>
  <si>
    <t>762 79 Spojovací a ochranné prostředky</t>
  </si>
  <si>
    <t>762795000R00</t>
  </si>
  <si>
    <t>...Spojovací prostředky pro vázané konstrukce</t>
  </si>
  <si>
    <t>bednění atiky : 2*11,3*3*(0,04*0,06)</t>
  </si>
  <si>
    <t>bednění atiky : 2*11,3*0,5*0,022</t>
  </si>
  <si>
    <t>bednění okapů : (2*44,7 + 2*14,7 + 2*2,7)*0,3*0,022</t>
  </si>
  <si>
    <t>762311103R00</t>
  </si>
  <si>
    <t>Montáž kotevních želez, příložek, patek, táhel</t>
  </si>
  <si>
    <t>762712110RT3</t>
  </si>
  <si>
    <t>Montáž vázaných konstrukcí hraněných do 140 cm2 včetně dodávky řeziva, nebo OSb desek</t>
  </si>
  <si>
    <t>998762102R00</t>
  </si>
  <si>
    <t>Přesun hmot pro tesařské konstrukce, výšky do 12 m</t>
  </si>
  <si>
    <t>764</t>
  </si>
  <si>
    <t>Konstrukce klempířské</t>
  </si>
  <si>
    <t>764221420R00</t>
  </si>
  <si>
    <t>Oplechování říms pod nadř. žlabem, rš 500 mm</t>
  </si>
  <si>
    <t>764222520U01</t>
  </si>
  <si>
    <t>Oplech TiZn okap tvrdá kryt rš 200</t>
  </si>
  <si>
    <t>764239410R00</t>
  </si>
  <si>
    <t>Lemování z popl.pl.komínů, vlnitá krytina, v ploše vč.lemování odvětrání kotelny</t>
  </si>
  <si>
    <t>764239420R00</t>
  </si>
  <si>
    <t>Lemování z popl.pl.prostupů vlnitá krytina</t>
  </si>
  <si>
    <t>764252403R01</t>
  </si>
  <si>
    <t>Žlaby Ti Zn plech, podokapní půlkruhové, rš 330 mm</t>
  </si>
  <si>
    <t>764252493R00</t>
  </si>
  <si>
    <t>Montáž rohů žlabů nástřešních</t>
  </si>
  <si>
    <t>764254504U00</t>
  </si>
  <si>
    <t>Žlab nadřím maska hladká rš400</t>
  </si>
  <si>
    <t>ks</t>
  </si>
  <si>
    <t>764255403R00</t>
  </si>
  <si>
    <t>Žlaby z popl. plechu, nástřešní oblé, rš 660 mm</t>
  </si>
  <si>
    <t>764255515U00</t>
  </si>
  <si>
    <t>Mtž  žlab hák nástřešní oblý</t>
  </si>
  <si>
    <t>764259411R00</t>
  </si>
  <si>
    <t>Kotlík kónický z pl.Ti-Zn pro trouby, D do 150 mm</t>
  </si>
  <si>
    <t>764339811R00</t>
  </si>
  <si>
    <t>Demontáž lemov. komínů vln. kryt, do 45°</t>
  </si>
  <si>
    <t>764342822R00</t>
  </si>
  <si>
    <t>Demontáž lemování trub D 100 mm, hl. kryt. do 45°</t>
  </si>
  <si>
    <t>764345832R00</t>
  </si>
  <si>
    <t>Demontáž ventilačních nástavců D do 150 mm, do 45°</t>
  </si>
  <si>
    <t>764352811R01</t>
  </si>
  <si>
    <t>Demontáž žlabů půlkruh. rovných, rš 330 mm, do 45°</t>
  </si>
  <si>
    <t>76436281X01</t>
  </si>
  <si>
    <t>Demontáž střešního výlezu, hladká krytina, do 45°</t>
  </si>
  <si>
    <t>764454802R01</t>
  </si>
  <si>
    <t>Demontáž odpadních trub kruhových,D 120 mm</t>
  </si>
  <si>
    <t>764554403R01</t>
  </si>
  <si>
    <t>Odpadní trouby z Ti Zn plechu, kruhové, D 120 mm vč.kolen a objímek</t>
  </si>
  <si>
    <t>764554494R00</t>
  </si>
  <si>
    <t>Montáž odskoku Ti Zn kruhového</t>
  </si>
  <si>
    <t>764554495R00</t>
  </si>
  <si>
    <t>Montáž manžety ochranné Ti Zn kruhové</t>
  </si>
  <si>
    <t>764556342U01</t>
  </si>
  <si>
    <t>Mtž Zn kolena horní kruhová D 100</t>
  </si>
  <si>
    <t>764906310R00</t>
  </si>
  <si>
    <t>D+M, zastřešení lamelami, na dřevo dle PD kompletní dodávka</t>
  </si>
  <si>
    <t>velkoformátová plechová krytina profilovaná - imitace střešních falcových tašek, odstín RAL3016, tl. plechu 0,5 mm, tř. reakce na oheň A1, přesný typ vybere investor</t>
  </si>
  <si>
    <t>764918921R00</t>
  </si>
  <si>
    <t>D+M úžlabí z ocel.popl. plechu do rš 500 mm</t>
  </si>
  <si>
    <t>764918933R00</t>
  </si>
  <si>
    <t>D+M hřebenáč střechy z ocel. popl. plechu rš 390mm</t>
  </si>
  <si>
    <t>764X002</t>
  </si>
  <si>
    <t>D+M propojení úžlabí hřebene</t>
  </si>
  <si>
    <t>764X003</t>
  </si>
  <si>
    <t>D+M Větrací hřebenová lišta</t>
  </si>
  <si>
    <t>764X005</t>
  </si>
  <si>
    <t>D+M komínek odvětrání kanalizace</t>
  </si>
  <si>
    <t>180456000900</t>
  </si>
  <si>
    <t>Montážní plošina na autopodvozku</t>
  </si>
  <si>
    <t>Sh</t>
  </si>
  <si>
    <t>764222520U00</t>
  </si>
  <si>
    <t>Oplech TiZn okap tvrdá kryt rš 330</t>
  </si>
  <si>
    <t>764233430R00</t>
  </si>
  <si>
    <t>Lemování z Ti Zn zdí, plochých střech přítlačná a krycí lišta</t>
  </si>
  <si>
    <t>764252403R00</t>
  </si>
  <si>
    <t>764323830R00</t>
  </si>
  <si>
    <t>Demont. oplech. okapů, živičná krytina, rš 330 mm</t>
  </si>
  <si>
    <t>764331830R00</t>
  </si>
  <si>
    <t>Demontáž lemování zdí, rš 250 a 330 mm, do 30°</t>
  </si>
  <si>
    <t>764331831R00</t>
  </si>
  <si>
    <t>Demontáž lemování zdí-řezání lemovek</t>
  </si>
  <si>
    <t>764331850R00</t>
  </si>
  <si>
    <t>Demontáž lemování zdí, rš 400 a 500 mm, do 30°</t>
  </si>
  <si>
    <t>764352811R00</t>
  </si>
  <si>
    <t>764454802R00</t>
  </si>
  <si>
    <t>764530430R00</t>
  </si>
  <si>
    <t>Oplechování zdí z Ti Zn plechu, rš 400 mm</t>
  </si>
  <si>
    <t>764554403R00</t>
  </si>
  <si>
    <t>Odpadní trouby z Ti Zn plechu, kruhové, D 120 mm</t>
  </si>
  <si>
    <t>764556342U00</t>
  </si>
  <si>
    <t>764 07-14 Ostatní kusové prvky z ocelových plechů s povrchovou úpravou</t>
  </si>
  <si>
    <t>764 07-148 montáž</t>
  </si>
  <si>
    <t>764919403R00</t>
  </si>
  <si>
    <t>...nášlapového stupně z popalstovaného plechu</t>
  </si>
  <si>
    <t>800-764</t>
  </si>
  <si>
    <t>55351424X01</t>
  </si>
  <si>
    <t>Nášlapný stupeň</t>
  </si>
  <si>
    <t>76424822X01</t>
  </si>
  <si>
    <t>Zachytače sněhu, přesný typ dle doporučení výrobce krytiny</t>
  </si>
  <si>
    <t>14,7+44,7+14,7</t>
  </si>
  <si>
    <t>998764102R00</t>
  </si>
  <si>
    <t>Přesun hmot pro klempířské konstr., výšky do 12 m</t>
  </si>
  <si>
    <t>765</t>
  </si>
  <si>
    <t>Krytiny tvrdé</t>
  </si>
  <si>
    <t>765313186R00</t>
  </si>
  <si>
    <t>Mřížka ochranná větrací 100 cm univerzální</t>
  </si>
  <si>
    <t>765 32 Demontáž vláknocementové krytiny</t>
  </si>
  <si>
    <t>765321850R00</t>
  </si>
  <si>
    <t>...Demontáž vláknocem.čtverců, pro použití,na bednění</t>
  </si>
  <si>
    <t>800-765</t>
  </si>
  <si>
    <t>Položka neobsahuje náklady na zajištění prostředí a osob proti kontaminaci azbestovými částicemi.</t>
  </si>
  <si>
    <t>krytina : 790,5</t>
  </si>
  <si>
    <t>765 32-9 příplatek k ceně</t>
  </si>
  <si>
    <t>765321890R00</t>
  </si>
  <si>
    <t>...Příplatek za sklon přes 30 do 45°, k použití</t>
  </si>
  <si>
    <t>765321894R00</t>
  </si>
  <si>
    <t>...Příplatek za ochr. pomůcky a zajištění prostředí při práci s AC prvky</t>
  </si>
  <si>
    <t>765328851R00</t>
  </si>
  <si>
    <t>...Dem.hřebenů a nároží vláknocem.,kryt. hl., použití</t>
  </si>
  <si>
    <t>krytina - hřeben : (30,02+2,57)</t>
  </si>
  <si>
    <t>krytina - nároží : (11,42+11,41+11,14+11,26 + 4,83+4,89)</t>
  </si>
  <si>
    <t>765328890R00</t>
  </si>
  <si>
    <t>765328894R00</t>
  </si>
  <si>
    <t>765331511R00</t>
  </si>
  <si>
    <t>Výlez střešní universální</t>
  </si>
  <si>
    <t>765799311RO2</t>
  </si>
  <si>
    <t>Montáž fólie na krokve přibitím s slepením spojů difúzní pojistná hydroizolace</t>
  </si>
  <si>
    <t>765799315R00</t>
  </si>
  <si>
    <t>Příplatek za sklon od 30° do 45°</t>
  </si>
  <si>
    <t>998765103R00</t>
  </si>
  <si>
    <t>Přesun hmot pro krytiny tvrdé, výšky do 12 m</t>
  </si>
  <si>
    <t>766</t>
  </si>
  <si>
    <t>Konstrukce truhlářské</t>
  </si>
  <si>
    <t>765331512R00</t>
  </si>
  <si>
    <t>Dem. + Mont. stávajících střešních oken</t>
  </si>
  <si>
    <t>58591597.A</t>
  </si>
  <si>
    <t>Zateplovací sada pro stř. okna</t>
  </si>
  <si>
    <t>61140254.A</t>
  </si>
  <si>
    <t>Okno střešní š. 78 x v.140 cm kyvné; křídlo a rám dřevo; oplechování lak. hliník; ovládání ruční, max. hodnota Uw = 1,2 W/m2K</t>
  </si>
  <si>
    <t>61140284.A</t>
  </si>
  <si>
    <t>Lemování stř. okna 78x140 cm</t>
  </si>
  <si>
    <t>61140574</t>
  </si>
  <si>
    <t>Žaluzie lamelová hliník; horizontální; š. okna 780 mm; h okna 1 400 mm; lamely š=35 mm, ovládání spodní lištou a jezdcem</t>
  </si>
  <si>
    <t>766624052X01</t>
  </si>
  <si>
    <t>Demontáž půdního výlezu</t>
  </si>
  <si>
    <t>766 23 Montáž schodů</t>
  </si>
  <si>
    <t>766231111R00</t>
  </si>
  <si>
    <t>...Montáž stahovacích půdních schodů</t>
  </si>
  <si>
    <t>800-766</t>
  </si>
  <si>
    <t>61250015X01</t>
  </si>
  <si>
    <t>Schody skládací dřevěné 78x60 cm  se zateplením, pož. odolnost EI15 (schodišť. prostor)</t>
  </si>
  <si>
    <t>998766102R00</t>
  </si>
  <si>
    <t>v objektech výšky do 6 m</t>
  </si>
  <si>
    <t>767</t>
  </si>
  <si>
    <t>Konstrukce zámečnické</t>
  </si>
  <si>
    <t>767996801R00</t>
  </si>
  <si>
    <t>Demontáž atypických ocelových konstr. do 50 kg demontáž antén</t>
  </si>
  <si>
    <t>kg</t>
  </si>
  <si>
    <t>31673311.A</t>
  </si>
  <si>
    <t>Stožár anténový</t>
  </si>
  <si>
    <t>767 99-8 Demontáž ostatních doplňků staveb</t>
  </si>
  <si>
    <t>767 99-81 atypických konstrukcí</t>
  </si>
  <si>
    <t>767996802R00</t>
  </si>
  <si>
    <t>...o hmotnosti přes 50 do 100 kg</t>
  </si>
  <si>
    <t>800-767</t>
  </si>
  <si>
    <t>komínová lávka : 90</t>
  </si>
  <si>
    <t>767 99 Montáž ostatních atypických kovov. doplňků staveb</t>
  </si>
  <si>
    <t>767995105R00</t>
  </si>
  <si>
    <t>...atypických konstrukcí o hmotnosti přes 50 do 100 kg</t>
  </si>
  <si>
    <t>prohlédnutí, opravení a úprava komínové lávky pro novou krytinu, včetně nové povrchové úpravy</t>
  </si>
  <si>
    <t>767995104X01</t>
  </si>
  <si>
    <t>D+M záchytný systém</t>
  </si>
  <si>
    <t>záchytný systém - 6 pevných bodů, 17 úchytů lana, nerezové lano dl. 50 m</t>
  </si>
  <si>
    <t>783</t>
  </si>
  <si>
    <t>Nátěry</t>
  </si>
  <si>
    <t>783782205XR00</t>
  </si>
  <si>
    <t>Nátěr tesařských konstrukcí 2x, fungicidní+ biocidní (proti plísním, houbám a hmyzu), dvojnásobné</t>
  </si>
  <si>
    <t>včetně montáže, dodávky a demontáže lešení.</t>
  </si>
  <si>
    <t>laťování latě : 790,5/0,3*(2*0,04+2*0,06)</t>
  </si>
  <si>
    <t>laťování kontralatě : 790,5/1,0*(2*0,04+2*0,06)</t>
  </si>
  <si>
    <t>krokev 12/16 : 0,3*1,22*((2*25+7)*7,35 + 4*(6,4+5,5+4,5+3,6+2,7+1,8+0,9)+2*(6,9+6,2+5,3 + 0,9+1,8+2,6+2,1+1,0 + 1,0+2,0) + 4,4 + 3,1)*(2*0,12+2*0,16)</t>
  </si>
  <si>
    <t>nárožní kokev 12/18 : 0,3*1,16*(4*10,4+4*4,3)*(2*0,12+2*0,18)</t>
  </si>
  <si>
    <t>vzpěra 15/17 : 0,3*(2*5*7,5)*(2*0,15+2*0,17)</t>
  </si>
  <si>
    <t>vaznice 16/18 : 0,3*(2*5,9+4*15,5+2*3,8)*(2*0,16+2*0,18)</t>
  </si>
  <si>
    <t>pozednice 18/16 : 0,3*(2*43,3+2*13,2+2*2,9)*(2*0,18+2*0,16)</t>
  </si>
  <si>
    <t>M21</t>
  </si>
  <si>
    <t>Elektromontáže</t>
  </si>
  <si>
    <t>210X592</t>
  </si>
  <si>
    <t>Hromosvod - demontáž a montáž vč. nových prvků</t>
  </si>
  <si>
    <t>délka LPS cca 90 m, podpěry a úchyty, povrchová úprava</t>
  </si>
  <si>
    <t>D96</t>
  </si>
  <si>
    <t>Přesuny suti a vybouraných hmot</t>
  </si>
  <si>
    <t>979 01-7 Svislé přemístění suti k místu nakládky</t>
  </si>
  <si>
    <t>nebo vybouraných hmot nošením nebo přehazováním k místu nakládky přístupnému normálním dopravním prostředkům</t>
  </si>
  <si>
    <t>979017111R00</t>
  </si>
  <si>
    <t>Svislé přemístění suti nošením na H do 3,5 m</t>
  </si>
  <si>
    <t>800-2</t>
  </si>
  <si>
    <t>S naložením suti nebo vybouraných hmot do dopravního prostředku a na jejich vyložením, popřípadě přeložením na normální dopravní prostředek.</t>
  </si>
  <si>
    <t xml:space="preserve">Demontážní hmotnosti z položek s pořadovými čísly: : </t>
  </si>
  <si>
    <t xml:space="preserve">18,19,22,40,58,59,61,120,123,141, : </t>
  </si>
  <si>
    <t>Součet: : 26.78069</t>
  </si>
  <si>
    <t>979017191R00</t>
  </si>
  <si>
    <t>Příplatek k přemístění suti za dalších H 3,5 m</t>
  </si>
  <si>
    <t>979087312R00</t>
  </si>
  <si>
    <t>Vodorovné přemístění vyb. hmot nošením do 10 m</t>
  </si>
  <si>
    <t>979087392R00</t>
  </si>
  <si>
    <t>Příplatek za nošení vyb. hmot každých dalších 10 m</t>
  </si>
  <si>
    <t>979082111R00</t>
  </si>
  <si>
    <t>do 10 m</t>
  </si>
  <si>
    <t>Včetně případného složení na staveništní deponii.</t>
  </si>
  <si>
    <t>979 08-70 Odvoz na skládku demontovaných konstrukcí</t>
  </si>
  <si>
    <t>979087011R00</t>
  </si>
  <si>
    <t>...Odvoz konstrukcí z AZC na skládku do 1 km</t>
  </si>
  <si>
    <t>801-5</t>
  </si>
  <si>
    <t>Součet: : 13.39035</t>
  </si>
  <si>
    <t>979087018R00</t>
  </si>
  <si>
    <t>...Odvoz na skládku  AZC, příplatek za dalších 5 km</t>
  </si>
  <si>
    <t>Součet: : 40.17104</t>
  </si>
  <si>
    <t>979 08-4 Poplatek za skládku</t>
  </si>
  <si>
    <t>979990201R00</t>
  </si>
  <si>
    <t>...Poplatek za skládku suti -azbestocementové výrobky</t>
  </si>
  <si>
    <t>979 08-1 Odvoz suti a vybouraných hmot na skládku</t>
  </si>
  <si>
    <t>979081111R00</t>
  </si>
  <si>
    <t>...do 1 km</t>
  </si>
  <si>
    <t>Včetně naložení na dopravní prostředek a složení na skládku, bez poplatku za skládku.</t>
  </si>
  <si>
    <t>979081121R00</t>
  </si>
  <si>
    <t>...příplatek za každý další 1 km</t>
  </si>
  <si>
    <t>Součet: : 187.46485</t>
  </si>
  <si>
    <t>979990001R00</t>
  </si>
  <si>
    <t>...stavební suti</t>
  </si>
  <si>
    <t>Střední škola, Rokycany, Jeřabinová 96/III</t>
  </si>
  <si>
    <t>Jeřabinová 96/III</t>
  </si>
  <si>
    <t>Rokycany-Plzeňské Předměstí</t>
  </si>
  <si>
    <t>18242171</t>
  </si>
  <si>
    <t>CZ18242171</t>
  </si>
  <si>
    <t xml:space="preserve"> Ryta s.r.o.</t>
  </si>
  <si>
    <t>Bezručova 1159</t>
  </si>
  <si>
    <t>Rokycany</t>
  </si>
  <si>
    <t>26354870</t>
  </si>
  <si>
    <t>CZ26354870</t>
  </si>
  <si>
    <t>Jaroslav Bartoš</t>
  </si>
  <si>
    <t>602121919</t>
  </si>
  <si>
    <t>info@ryta.cz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</si>
</sst>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18"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289">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3"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4" fillId="4" borderId="54"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9" xfId="0" applyFont="1" applyFill="1" applyBorder="1" applyAlignment="1">
      <alignment vertical="center"/>
    </xf>
    <xf numFmtId="0" fontId="6" fillId="4" borderId="60" xfId="0" applyFont="1" applyFill="1" applyBorder="1" applyAlignment="1">
      <alignment vertical="center"/>
    </xf>
    <xf numFmtId="4" fontId="5" fillId="4" borderId="61" xfId="0" applyNumberFormat="1" applyFont="1" applyFill="1" applyBorder="1" applyAlignment="1">
      <alignment vertical="center" shrinkToFit="1"/>
    </xf>
    <xf numFmtId="0" fontId="14" fillId="0" borderId="0" xfId="0" applyNumberFormat="1" applyFont="1" applyAlignment="1">
      <alignment wrapText="1"/>
    </xf>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4" fillId="4" borderId="54" xfId="0" applyNumberFormat="1" applyFont="1" applyFill="1" applyBorder="1" applyAlignment="1">
      <alignment horizontal="right"/>
    </xf>
    <xf numFmtId="0" fontId="5" fillId="4" borderId="23" xfId="0" applyFont="1" applyFill="1" applyBorder="1" applyAlignment="1">
      <alignment vertical="center"/>
    </xf>
    <xf numFmtId="0" fontId="12" fillId="4" borderId="25" xfId="0" applyFont="1" applyFill="1" applyBorder="1" applyAlignment="1">
      <alignment vertical="center"/>
    </xf>
    <xf numFmtId="0" fontId="12" fillId="4" borderId="59" xfId="0" applyFont="1" applyFill="1" applyBorder="1" applyAlignment="1">
      <alignment vertical="center"/>
    </xf>
    <xf numFmtId="0" fontId="12" fillId="4" borderId="60" xfId="0" applyFont="1" applyFill="1" applyBorder="1" applyAlignment="1">
      <alignment vertical="center"/>
    </xf>
    <xf numFmtId="4" fontId="5"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70" xfId="0" applyFill="1" applyBorder="1" applyAlignment="1">
      <alignment vertical="top"/>
    </xf>
    <xf numFmtId="0" fontId="0" fillId="4" borderId="71" xfId="0" applyFill="1" applyBorder="1" applyAlignment="1">
      <alignment horizontal="center" vertical="top" shrinkToFit="1"/>
    </xf>
    <xf numFmtId="165"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7" fillId="0" borderId="0" xfId="0" applyFont="1" applyAlignment="1">
      <alignment vertical="top"/>
    </xf>
    <xf numFmtId="0" fontId="16" fillId="0" borderId="0" xfId="0" applyNumberFormat="1" applyFont="1" applyAlignment="1">
      <alignment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7" fillId="0" borderId="37" xfId="0" applyNumberFormat="1" applyFont="1" applyBorder="1" applyAlignment="1">
      <alignment vertical="top"/>
    </xf>
    <xf numFmtId="0" fontId="0" fillId="4" borderId="42" xfId="0" applyFill="1" applyBorder="1" applyAlignment="1">
      <alignment vertical="top" shrinkToFit="1"/>
    </xf>
    <xf numFmtId="0" fontId="7" fillId="0" borderId="41" xfId="0" applyFont="1" applyBorder="1" applyAlignment="1">
      <alignment vertical="top" shrinkToFit="1"/>
    </xf>
    <xf numFmtId="165" fontId="0" fillId="4" borderId="42" xfId="0" applyNumberFormat="1" applyFill="1" applyBorder="1" applyAlignment="1">
      <alignment vertical="top" shrinkToFit="1"/>
    </xf>
    <xf numFmtId="165" fontId="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7" fillId="5" borderId="41" xfId="0" applyNumberFormat="1" applyFont="1" applyFill="1" applyBorder="1" applyAlignment="1" applyProtection="1">
      <alignment vertical="top" shrinkToFit="1"/>
      <protection locked="0"/>
    </xf>
    <xf numFmtId="4" fontId="7" fillId="0" borderId="41" xfId="0" applyNumberFormat="1" applyFont="1" applyBorder="1" applyAlignment="1">
      <alignment vertical="top" shrinkToFit="1"/>
    </xf>
    <xf numFmtId="4" fontId="7" fillId="0" borderId="37" xfId="0" applyNumberFormat="1" applyFont="1" applyBorder="1" applyAlignment="1">
      <alignment vertical="top" shrinkToFit="1"/>
    </xf>
    <xf numFmtId="0" fontId="0" fillId="4" borderId="48" xfId="0" applyFill="1" applyBorder="1" applyAlignment="1">
      <alignment vertical="top"/>
    </xf>
    <xf numFmtId="0" fontId="7" fillId="0" borderId="46" xfId="0" applyFont="1" applyBorder="1" applyAlignment="1">
      <alignment vertical="top"/>
    </xf>
    <xf numFmtId="4" fontId="0" fillId="4" borderId="74" xfId="0" applyNumberFormat="1" applyFill="1" applyBorder="1" applyAlignment="1">
      <alignment vertical="top" shrinkToFit="1"/>
    </xf>
    <xf numFmtId="4" fontId="7"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7" fillId="0" borderId="23" xfId="0" applyFont="1" applyBorder="1" applyAlignment="1">
      <alignment vertical="top"/>
    </xf>
    <xf numFmtId="0" fontId="7" fillId="0" borderId="24" xfId="0" applyNumberFormat="1" applyFont="1" applyBorder="1" applyAlignment="1">
      <alignment vertical="top"/>
    </xf>
    <xf numFmtId="4" fontId="7" fillId="0" borderId="24" xfId="0" applyNumberFormat="1" applyFont="1" applyBorder="1" applyAlignment="1">
      <alignment vertical="top" shrinkToFit="1"/>
    </xf>
    <xf numFmtId="4" fontId="7" fillId="0" borderId="78" xfId="0" applyNumberFormat="1" applyFont="1" applyBorder="1" applyAlignment="1">
      <alignment vertical="top" shrinkToFit="1"/>
    </xf>
    <xf numFmtId="0" fontId="6" fillId="4" borderId="59" xfId="0" applyFont="1" applyFill="1" applyBorder="1" applyAlignment="1">
      <alignment vertical="top"/>
    </xf>
    <xf numFmtId="49" fontId="6" fillId="4" borderId="60" xfId="0" applyNumberFormat="1" applyFont="1" applyFill="1" applyBorder="1" applyAlignment="1">
      <alignment vertical="top"/>
    </xf>
    <xf numFmtId="0" fontId="6" fillId="4" borderId="60" xfId="0" applyFont="1" applyFill="1" applyBorder="1" applyAlignment="1">
      <alignment vertical="top"/>
    </xf>
    <xf numFmtId="4" fontId="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6" fillId="4" borderId="60" xfId="0" applyNumberFormat="1" applyFont="1" applyFill="1" applyBorder="1" applyAlignment="1">
      <alignment horizontal="left" vertical="top" wrapText="1"/>
    </xf>
    <xf numFmtId="49" fontId="7" fillId="0" borderId="9" xfId="0" applyNumberFormat="1" applyFont="1" applyBorder="1"/>
    <xf numFmtId="0" fontId="17" fillId="0" borderId="41" xfId="0" applyNumberFormat="1" applyFont="1" applyBorder="1" applyAlignment="1">
      <alignment vertical="top" wrapText="1" shrinkToFit="1"/>
    </xf>
    <xf numFmtId="165" fontId="17" fillId="0" borderId="41" xfId="0" applyNumberFormat="1" applyFont="1" applyBorder="1" applyAlignment="1">
      <alignment vertical="top" wrapText="1" shrinkToFit="1"/>
    </xf>
    <xf numFmtId="0" fontId="17" fillId="0" borderId="79" xfId="0" applyNumberFormat="1" applyFont="1" applyBorder="1" applyAlignment="1">
      <alignment vertical="top" wrapText="1" shrinkToFit="1"/>
    </xf>
    <xf numFmtId="165" fontId="17" fillId="0" borderId="79" xfId="0" applyNumberFormat="1" applyFont="1" applyBorder="1" applyAlignment="1">
      <alignment vertical="top" wrapText="1" shrinkToFit="1"/>
    </xf>
    <xf numFmtId="4" fontId="7" fillId="0" borderId="79" xfId="0" applyNumberFormat="1" applyFont="1" applyBorder="1" applyAlignment="1">
      <alignment vertical="top" shrinkToFit="1"/>
    </xf>
    <xf numFmtId="0" fontId="6" fillId="4" borderId="59" xfId="0" applyFont="1" applyFill="1" applyBorder="1"/>
    <xf numFmtId="49" fontId="6" fillId="4" borderId="60" xfId="0" applyNumberFormat="1" applyFont="1" applyFill="1" applyBorder="1"/>
    <xf numFmtId="0" fontId="6" fillId="4" borderId="60" xfId="0" applyFont="1" applyFill="1" applyBorder="1"/>
    <xf numFmtId="4" fontId="6" fillId="4" borderId="61" xfId="0" applyNumberFormat="1" applyFont="1" applyFill="1" applyBorder="1"/>
    <xf numFmtId="0" fontId="17" fillId="0" borderId="41" xfId="0" quotePrefix="1" applyNumberFormat="1" applyFont="1" applyBorder="1" applyAlignment="1">
      <alignment horizontal="left" vertical="top" wrapText="1"/>
    </xf>
    <xf numFmtId="0" fontId="17" fillId="0" borderId="79" xfId="0" quotePrefix="1" applyNumberFormat="1" applyFont="1" applyBorder="1" applyAlignment="1">
      <alignment horizontal="left" vertical="top" wrapText="1"/>
    </xf>
    <xf numFmtId="49" fontId="6" fillId="4" borderId="6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5" fillId="0" borderId="11" xfId="0" applyNumberFormat="1" applyFont="1" applyBorder="1"/>
    <xf numFmtId="4" fontId="5"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0" fontId="5" fillId="0" borderId="0" xfId="0" applyFont="1" applyAlignment="1">
      <alignment horizontal="center" vertical="top"/>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5" fillId="0" borderId="37" xfId="0" applyNumberFormat="1" applyFont="1" applyBorder="1" applyAlignment="1">
      <alignment horizontal="left" vertical="top" wrapText="1"/>
    </xf>
    <xf numFmtId="0" fontId="15" fillId="0" borderId="0" xfId="0" applyNumberFormat="1" applyFont="1" applyBorder="1" applyAlignment="1">
      <alignment vertical="top" wrapText="1" shrinkToFit="1"/>
    </xf>
    <xf numFmtId="165" fontId="15" fillId="0" borderId="0" xfId="0" applyNumberFormat="1" applyFont="1" applyBorder="1" applyAlignment="1">
      <alignment vertical="top" wrapText="1" shrinkToFit="1"/>
    </xf>
    <xf numFmtId="4" fontId="15" fillId="0" borderId="0" xfId="0" applyNumberFormat="1" applyFont="1" applyBorder="1" applyAlignment="1">
      <alignment vertical="top" wrapText="1" shrinkToFit="1"/>
    </xf>
    <xf numFmtId="4" fontId="15"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5" fillId="0" borderId="24" xfId="0" applyNumberFormat="1" applyFont="1" applyBorder="1" applyAlignment="1">
      <alignment horizontal="left" vertical="top" wrapText="1"/>
    </xf>
    <xf numFmtId="0" fontId="15" fillId="0" borderId="25" xfId="0" applyNumberFormat="1" applyFont="1" applyBorder="1" applyAlignment="1">
      <alignment vertical="top" wrapText="1" shrinkToFit="1"/>
    </xf>
    <xf numFmtId="165" fontId="15" fillId="0" borderId="25" xfId="0" applyNumberFormat="1" applyFont="1" applyBorder="1" applyAlignment="1">
      <alignment vertical="top" wrapText="1" shrinkToFit="1"/>
    </xf>
    <xf numFmtId="4" fontId="15" fillId="0" borderId="25" xfId="0" applyNumberFormat="1" applyFont="1" applyBorder="1" applyAlignment="1">
      <alignment vertical="top" wrapText="1" shrinkToFit="1"/>
    </xf>
    <xf numFmtId="4" fontId="15" fillId="0" borderId="55" xfId="0" applyNumberFormat="1" applyFont="1" applyBorder="1" applyAlignment="1">
      <alignment vertical="top" wrapText="1" shrinkToFit="1"/>
    </xf>
    <xf numFmtId="0" fontId="7" fillId="0" borderId="43" xfId="0" applyNumberFormat="1" applyFont="1" applyBorder="1" applyAlignment="1">
      <alignment vertical="top" wrapText="1"/>
    </xf>
    <xf numFmtId="0" fontId="7" fillId="0" borderId="43" xfId="0" applyNumberFormat="1" applyFont="1" applyBorder="1" applyAlignment="1">
      <alignment horizontal="left" vertical="top" wrapText="1"/>
    </xf>
    <xf numFmtId="0" fontId="7" fillId="0" borderId="44" xfId="0" applyNumberFormat="1" applyFont="1" applyBorder="1" applyAlignment="1">
      <alignment vertical="top" wrapText="1" shrinkToFit="1"/>
    </xf>
    <xf numFmtId="165" fontId="7" fillId="0" borderId="44" xfId="0" applyNumberFormat="1" applyFont="1" applyBorder="1" applyAlignment="1">
      <alignment vertical="top" wrapText="1" shrinkToFit="1"/>
    </xf>
    <xf numFmtId="4" fontId="7" fillId="0" borderId="44" xfId="0" applyNumberFormat="1" applyFont="1" applyBorder="1" applyAlignment="1">
      <alignment vertical="top" wrapText="1" shrinkToFit="1"/>
    </xf>
    <xf numFmtId="4" fontId="7" fillId="0" borderId="45"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27" sqref="H27"/>
    </sheetView>
  </sheetViews>
  <sheetFormatPr defaultRowHeight="13.2" x14ac:dyDescent="0.25"/>
  <cols>
    <col min="1" max="1" width="23.109375" customWidth="1"/>
  </cols>
  <sheetData>
    <row r="1" spans="1:8" x14ac:dyDescent="0.25">
      <c r="A1" s="15"/>
      <c r="B1" s="15"/>
      <c r="C1" s="15"/>
      <c r="D1" s="15"/>
      <c r="E1" s="15"/>
      <c r="F1" s="15"/>
      <c r="G1" s="15"/>
      <c r="H1" s="15"/>
    </row>
    <row r="2" spans="1:8" ht="15.6" x14ac:dyDescent="0.3">
      <c r="A2" s="16" t="s">
        <v>4</v>
      </c>
      <c r="B2" s="17"/>
      <c r="C2" s="15"/>
      <c r="D2" s="15"/>
      <c r="E2" s="15"/>
      <c r="F2" s="15"/>
      <c r="G2" s="15"/>
      <c r="H2" s="15"/>
    </row>
    <row r="3" spans="1:8" ht="15.6" x14ac:dyDescent="0.3">
      <c r="A3" s="16"/>
      <c r="B3" s="17"/>
      <c r="C3" s="15"/>
      <c r="D3" s="15"/>
      <c r="E3" s="15"/>
      <c r="F3" s="15"/>
      <c r="G3" s="15"/>
      <c r="H3" s="15"/>
    </row>
    <row r="4" spans="1:8" ht="13.8" thickBot="1" x14ac:dyDescent="0.3">
      <c r="A4" s="18"/>
      <c r="B4" s="17"/>
      <c r="C4" s="15"/>
      <c r="D4" s="15"/>
      <c r="E4" s="15"/>
      <c r="F4" s="15"/>
      <c r="G4" s="15"/>
      <c r="H4" s="15"/>
    </row>
    <row r="5" spans="1:8" x14ac:dyDescent="0.25">
      <c r="A5" s="19" t="s">
        <v>5</v>
      </c>
      <c r="B5" s="234" t="s">
        <v>704</v>
      </c>
      <c r="C5" s="234"/>
      <c r="D5" s="234"/>
      <c r="E5" s="234"/>
      <c r="F5" s="234"/>
      <c r="G5" s="235"/>
      <c r="H5" s="15"/>
    </row>
    <row r="6" spans="1:8" x14ac:dyDescent="0.25">
      <c r="A6" s="20" t="s">
        <v>6</v>
      </c>
      <c r="B6" s="236" t="s">
        <v>705</v>
      </c>
      <c r="C6" s="236"/>
      <c r="D6" s="236"/>
      <c r="E6" s="236"/>
      <c r="F6" s="236"/>
      <c r="G6" s="237"/>
      <c r="H6" s="15"/>
    </row>
    <row r="7" spans="1:8" x14ac:dyDescent="0.25">
      <c r="A7" s="20" t="s">
        <v>7</v>
      </c>
      <c r="B7" s="236" t="s">
        <v>706</v>
      </c>
      <c r="C7" s="236"/>
      <c r="D7" s="236"/>
      <c r="E7" s="236"/>
      <c r="F7" s="236"/>
      <c r="G7" s="237"/>
      <c r="H7" s="15"/>
    </row>
    <row r="8" spans="1:8" x14ac:dyDescent="0.25">
      <c r="A8" s="20" t="s">
        <v>8</v>
      </c>
      <c r="B8" s="236" t="s">
        <v>44</v>
      </c>
      <c r="C8" s="236"/>
      <c r="D8" s="236"/>
      <c r="E8" s="236"/>
      <c r="F8" s="236"/>
      <c r="G8" s="237"/>
      <c r="H8" s="15"/>
    </row>
    <row r="9" spans="1:8" x14ac:dyDescent="0.25">
      <c r="A9" s="20" t="s">
        <v>9</v>
      </c>
      <c r="B9" s="236" t="s">
        <v>707</v>
      </c>
      <c r="C9" s="236"/>
      <c r="D9" s="236"/>
      <c r="E9" s="236"/>
      <c r="F9" s="236"/>
      <c r="G9" s="237"/>
      <c r="H9" s="15"/>
    </row>
    <row r="10" spans="1:8" x14ac:dyDescent="0.25">
      <c r="A10" s="20" t="s">
        <v>10</v>
      </c>
      <c r="B10" s="236" t="s">
        <v>708</v>
      </c>
      <c r="C10" s="236"/>
      <c r="D10" s="236"/>
      <c r="E10" s="236"/>
      <c r="F10" s="236"/>
      <c r="G10" s="237"/>
      <c r="H10" s="15"/>
    </row>
    <row r="11" spans="1:8" x14ac:dyDescent="0.25">
      <c r="A11" s="20" t="s">
        <v>11</v>
      </c>
      <c r="B11" s="226" t="s">
        <v>709</v>
      </c>
      <c r="C11" s="226"/>
      <c r="D11" s="226"/>
      <c r="E11" s="226"/>
      <c r="F11" s="226"/>
      <c r="G11" s="227"/>
      <c r="H11" s="15"/>
    </row>
    <row r="12" spans="1:8" x14ac:dyDescent="0.25">
      <c r="A12" s="20" t="s">
        <v>12</v>
      </c>
      <c r="B12" s="228" t="s">
        <v>710</v>
      </c>
      <c r="C12" s="229"/>
      <c r="D12" s="229"/>
      <c r="E12" s="229"/>
      <c r="F12" s="229"/>
      <c r="G12" s="230"/>
      <c r="H12" s="15"/>
    </row>
    <row r="13" spans="1:8" ht="13.8" thickBot="1" x14ac:dyDescent="0.3">
      <c r="A13" s="21" t="s">
        <v>13</v>
      </c>
      <c r="B13" s="231" t="s">
        <v>711</v>
      </c>
      <c r="C13" s="231"/>
      <c r="D13" s="231"/>
      <c r="E13" s="231"/>
      <c r="F13" s="231"/>
      <c r="G13" s="232"/>
      <c r="H13" s="15"/>
    </row>
    <row r="14" spans="1:8" x14ac:dyDescent="0.25">
      <c r="A14" s="15"/>
      <c r="B14" s="15"/>
      <c r="C14" s="15"/>
      <c r="D14" s="15"/>
      <c r="E14" s="15"/>
      <c r="F14" s="15"/>
      <c r="G14" s="15"/>
      <c r="H14" s="15"/>
    </row>
    <row r="15" spans="1:8" x14ac:dyDescent="0.25">
      <c r="A15" s="15"/>
      <c r="B15" s="15"/>
      <c r="C15" s="15"/>
      <c r="D15" s="15"/>
      <c r="E15" s="15"/>
      <c r="F15" s="15"/>
      <c r="G15" s="15"/>
      <c r="H15" s="15"/>
    </row>
    <row r="16" spans="1:8" x14ac:dyDescent="0.25">
      <c r="A16" s="22" t="s">
        <v>14</v>
      </c>
      <c r="B16" s="15"/>
      <c r="C16" s="15"/>
      <c r="D16" s="15"/>
      <c r="E16" s="15"/>
      <c r="F16" s="15"/>
      <c r="G16" s="15"/>
      <c r="H16" s="15"/>
    </row>
    <row r="17" spans="1:8" ht="52.5" customHeight="1" x14ac:dyDescent="0.25">
      <c r="A17" s="233" t="s">
        <v>41</v>
      </c>
      <c r="B17" s="233"/>
      <c r="C17" s="233"/>
      <c r="D17" s="233"/>
      <c r="E17" s="233"/>
      <c r="F17" s="233"/>
      <c r="G17" s="233"/>
      <c r="H17" s="15"/>
    </row>
  </sheetData>
  <sheetProtection algorithmName="SHA-512" hashValue="ThVZ6ljSR8yFILCf16DIM8JEjbAmk0nUrP5B1gVPPDy8+NvlHqx/8Zc5yIcYaFbZs9YO4HNs0a+RVZeq+W1mFw==" saltValue="xpYMpdu8BPxtB7GDEXum2w=="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abSelected="1" topLeftCell="B7" zoomScaleNormal="100" zoomScaleSheetLayoutView="75" workbookViewId="0">
      <selection activeCell="D13" sqref="D13"/>
    </sheetView>
  </sheetViews>
  <sheetFormatPr defaultRowHeight="13.2" x14ac:dyDescent="0.25"/>
  <cols>
    <col min="1" max="1" width="0.5546875" hidden="1" customWidth="1"/>
    <col min="2" max="2" width="9.109375" customWidth="1"/>
    <col min="4" max="4" width="13.44140625" customWidth="1"/>
    <col min="5" max="5" width="12.109375" customWidth="1"/>
    <col min="6" max="6" width="11.44140625" customWidth="1"/>
    <col min="7" max="7" width="12.44140625" style="1" customWidth="1"/>
    <col min="8" max="8" width="13.5546875" customWidth="1"/>
    <col min="9" max="9" width="7" style="1" customWidth="1"/>
    <col min="10" max="10" width="19.6640625" style="48" customWidth="1"/>
    <col min="11" max="14" width="10.6640625" customWidth="1"/>
    <col min="15" max="15" width="10.6640625" hidden="1" customWidth="1"/>
    <col min="16" max="16" width="0" hidden="1" customWidth="1"/>
    <col min="52" max="52" width="102.6640625" customWidth="1"/>
  </cols>
  <sheetData>
    <row r="1" spans="1:14" ht="12" customHeight="1" x14ac:dyDescent="0.25">
      <c r="A1">
        <v>-1</v>
      </c>
    </row>
    <row r="2" spans="1:14" ht="17.25" customHeight="1" x14ac:dyDescent="0.3">
      <c r="B2" s="2"/>
      <c r="D2" s="3"/>
      <c r="E2" s="27" t="s">
        <v>26</v>
      </c>
      <c r="F2" s="3"/>
      <c r="G2" s="4"/>
      <c r="H2" s="5"/>
      <c r="I2" s="6"/>
    </row>
    <row r="3" spans="1:14" ht="6" customHeight="1" x14ac:dyDescent="0.25">
      <c r="C3" s="7"/>
      <c r="D3" s="8" t="s">
        <v>0</v>
      </c>
    </row>
    <row r="4" spans="1:14" ht="4.5" customHeight="1" x14ac:dyDescent="0.25"/>
    <row r="5" spans="1:14" ht="13.5" customHeight="1" x14ac:dyDescent="0.3">
      <c r="B5" s="44" t="s">
        <v>1</v>
      </c>
      <c r="D5" s="14" t="s">
        <v>42</v>
      </c>
      <c r="F5" s="10"/>
      <c r="G5" s="11"/>
      <c r="I5" s="11"/>
    </row>
    <row r="6" spans="1:14" ht="13.5" customHeight="1" x14ac:dyDescent="0.3">
      <c r="B6" s="10"/>
      <c r="C6" s="37"/>
      <c r="D6" s="79" t="s">
        <v>43</v>
      </c>
      <c r="F6" s="10"/>
      <c r="G6" s="11"/>
      <c r="H6" s="10"/>
      <c r="I6" s="11"/>
    </row>
    <row r="7" spans="1:14" ht="13.5" customHeight="1" x14ac:dyDescent="0.3">
      <c r="B7" s="10"/>
      <c r="C7" s="37"/>
      <c r="D7" s="9"/>
      <c r="F7" s="10"/>
      <c r="G7" s="11"/>
      <c r="H7" s="10"/>
      <c r="I7" s="45"/>
      <c r="J7" s="49"/>
      <c r="K7" s="46"/>
      <c r="L7" s="46"/>
      <c r="M7" s="46"/>
      <c r="N7" s="46"/>
    </row>
    <row r="8" spans="1:14" ht="13.5" customHeight="1" x14ac:dyDescent="0.3">
      <c r="B8" s="44" t="s">
        <v>27</v>
      </c>
      <c r="D8" s="47">
        <f>J26</f>
        <v>3997441.4851499996</v>
      </c>
      <c r="E8" s="9"/>
      <c r="F8" s="10"/>
      <c r="G8" s="11"/>
      <c r="H8" s="10"/>
      <c r="I8" s="45"/>
      <c r="J8" s="49"/>
      <c r="K8" s="46"/>
      <c r="L8" s="46"/>
      <c r="M8" s="46"/>
      <c r="N8" s="46"/>
    </row>
    <row r="9" spans="1:14" ht="13.5" customHeight="1" x14ac:dyDescent="0.3">
      <c r="B9" s="38"/>
      <c r="C9" s="39"/>
      <c r="D9" s="40"/>
      <c r="E9" s="40"/>
      <c r="F9" s="41"/>
      <c r="G9" s="42"/>
      <c r="H9" s="41"/>
      <c r="I9" s="42"/>
      <c r="J9" s="50"/>
    </row>
    <row r="11" spans="1:14" x14ac:dyDescent="0.25">
      <c r="B11" s="44" t="s">
        <v>24</v>
      </c>
      <c r="D11" s="80" t="s">
        <v>699</v>
      </c>
      <c r="H11" s="13" t="s">
        <v>2</v>
      </c>
      <c r="I11" s="82" t="s">
        <v>702</v>
      </c>
      <c r="J11" s="51"/>
    </row>
    <row r="12" spans="1:14" x14ac:dyDescent="0.25">
      <c r="D12" s="80" t="s">
        <v>700</v>
      </c>
      <c r="H12" s="13" t="s">
        <v>3</v>
      </c>
      <c r="I12" s="82" t="s">
        <v>703</v>
      </c>
      <c r="J12" s="51"/>
    </row>
    <row r="13" spans="1:14" ht="12" customHeight="1" x14ac:dyDescent="0.25">
      <c r="C13" s="81" t="s">
        <v>44</v>
      </c>
      <c r="D13" s="80" t="s">
        <v>701</v>
      </c>
      <c r="J13" s="52"/>
    </row>
    <row r="14" spans="1:14" ht="12" customHeight="1" x14ac:dyDescent="0.25">
      <c r="C14" s="13"/>
      <c r="D14" s="12"/>
      <c r="J14" s="52"/>
    </row>
    <row r="15" spans="1:14" ht="12" customHeight="1" x14ac:dyDescent="0.25">
      <c r="B15" s="44" t="s">
        <v>18</v>
      </c>
      <c r="D15" s="80" t="s">
        <v>45</v>
      </c>
      <c r="H15" s="13" t="s">
        <v>2</v>
      </c>
      <c r="I15" s="82" t="s">
        <v>48</v>
      </c>
      <c r="J15" s="52"/>
    </row>
    <row r="16" spans="1:14" ht="12" customHeight="1" x14ac:dyDescent="0.25">
      <c r="C16" s="13"/>
      <c r="D16" s="80" t="s">
        <v>46</v>
      </c>
      <c r="H16" s="13" t="s">
        <v>3</v>
      </c>
      <c r="I16" s="82" t="s">
        <v>49</v>
      </c>
      <c r="J16" s="52"/>
    </row>
    <row r="17" spans="1:16" ht="12" customHeight="1" x14ac:dyDescent="0.25">
      <c r="C17" s="81" t="s">
        <v>44</v>
      </c>
      <c r="D17" s="80" t="s">
        <v>47</v>
      </c>
      <c r="H17" s="13"/>
      <c r="J17" s="52"/>
    </row>
    <row r="18" spans="1:16" ht="12" customHeight="1" x14ac:dyDescent="0.25">
      <c r="J18" s="52"/>
    </row>
    <row r="19" spans="1:16" ht="18" customHeight="1" x14ac:dyDescent="0.3">
      <c r="B19" s="9" t="s">
        <v>19</v>
      </c>
      <c r="C19" s="43"/>
      <c r="D19" s="43"/>
      <c r="E19" s="43"/>
      <c r="F19" s="43"/>
      <c r="G19" s="43"/>
      <c r="H19" s="43"/>
      <c r="I19" s="43"/>
      <c r="J19" s="53"/>
    </row>
    <row r="21" spans="1:16" x14ac:dyDescent="0.25">
      <c r="A21" s="83"/>
      <c r="B21" s="84" t="s">
        <v>20</v>
      </c>
      <c r="C21" s="85"/>
      <c r="D21" s="85"/>
      <c r="E21" s="86"/>
      <c r="F21" s="87"/>
      <c r="G21" s="87"/>
      <c r="H21" s="92" t="s">
        <v>21</v>
      </c>
      <c r="I21" s="93" t="s">
        <v>22</v>
      </c>
      <c r="J21" s="94" t="s">
        <v>23</v>
      </c>
    </row>
    <row r="22" spans="1:16" x14ac:dyDescent="0.25">
      <c r="A22" s="89"/>
      <c r="B22" s="89" t="s">
        <v>50</v>
      </c>
      <c r="C22" s="90"/>
      <c r="D22" s="90"/>
      <c r="E22" s="90"/>
      <c r="F22" s="90"/>
      <c r="G22" s="91"/>
      <c r="H22" s="95"/>
      <c r="I22" s="96">
        <v>1</v>
      </c>
      <c r="J22" s="97"/>
    </row>
    <row r="23" spans="1:16" x14ac:dyDescent="0.25">
      <c r="A23" s="89"/>
      <c r="B23" s="89" t="s">
        <v>51</v>
      </c>
      <c r="C23" s="90" t="s">
        <v>52</v>
      </c>
      <c r="D23" s="90"/>
      <c r="E23" s="90"/>
      <c r="F23" s="90"/>
      <c r="G23" s="91"/>
      <c r="H23" s="95"/>
      <c r="I23" s="96">
        <v>1</v>
      </c>
      <c r="J23" s="97">
        <f>'Rekapitulace Objekt 00'!H19</f>
        <v>209600</v>
      </c>
      <c r="O23">
        <f>'Rekapitulace Objekt 00'!O21</f>
        <v>0</v>
      </c>
      <c r="P23">
        <f>'Rekapitulace Objekt 00'!P21</f>
        <v>209600</v>
      </c>
    </row>
    <row r="24" spans="1:16" x14ac:dyDescent="0.25">
      <c r="A24" s="89"/>
      <c r="B24" s="89" t="s">
        <v>53</v>
      </c>
      <c r="C24" s="90"/>
      <c r="D24" s="90"/>
      <c r="E24" s="90"/>
      <c r="F24" s="90"/>
      <c r="G24" s="91"/>
      <c r="H24" s="95"/>
      <c r="I24" s="96">
        <v>1</v>
      </c>
      <c r="J24" s="97"/>
    </row>
    <row r="25" spans="1:16" x14ac:dyDescent="0.25">
      <c r="A25" s="89"/>
      <c r="B25" s="89" t="s">
        <v>54</v>
      </c>
      <c r="C25" s="90" t="s">
        <v>55</v>
      </c>
      <c r="D25" s="90"/>
      <c r="E25" s="90"/>
      <c r="F25" s="90"/>
      <c r="G25" s="91"/>
      <c r="H25" s="95" t="s">
        <v>56</v>
      </c>
      <c r="I25" s="96">
        <v>1</v>
      </c>
      <c r="J25" s="97">
        <f>'Rekapitulace Objekt 01'!H22</f>
        <v>3787841.4851499996</v>
      </c>
      <c r="O25">
        <f>'Rekapitulace Objekt 01'!O24</f>
        <v>0</v>
      </c>
      <c r="P25">
        <f>'Rekapitulace Objekt 01'!P24</f>
        <v>3787841.4851500001</v>
      </c>
    </row>
    <row r="26" spans="1:16" ht="25.5" customHeight="1" x14ac:dyDescent="0.3">
      <c r="A26" s="99"/>
      <c r="B26" s="239" t="s">
        <v>57</v>
      </c>
      <c r="C26" s="240"/>
      <c r="D26" s="240"/>
      <c r="E26" s="240"/>
      <c r="F26" s="100"/>
      <c r="G26" s="101"/>
      <c r="H26" s="102"/>
      <c r="I26" s="103"/>
      <c r="J26" s="98">
        <f>SUM(J22:J25)</f>
        <v>3997441.4851499996</v>
      </c>
    </row>
    <row r="27" spans="1:16" ht="13.8" thickBot="1" x14ac:dyDescent="0.3">
      <c r="J27" s="88"/>
    </row>
    <row r="28" spans="1:16" x14ac:dyDescent="0.25">
      <c r="A28" s="115"/>
      <c r="B28" s="116" t="s">
        <v>58</v>
      </c>
      <c r="C28" s="117"/>
      <c r="D28" s="117"/>
      <c r="E28" s="117"/>
      <c r="F28" s="117"/>
      <c r="G28" s="118"/>
      <c r="H28" s="117"/>
      <c r="I28" s="119"/>
      <c r="J28" s="120" t="s">
        <v>23</v>
      </c>
    </row>
    <row r="29" spans="1:16" x14ac:dyDescent="0.25">
      <c r="A29" s="110"/>
      <c r="B29" s="105" t="s">
        <v>59</v>
      </c>
      <c r="C29" s="105"/>
      <c r="D29" s="105"/>
      <c r="E29" s="105">
        <v>15</v>
      </c>
      <c r="F29" s="105" t="s">
        <v>60</v>
      </c>
      <c r="G29" s="107"/>
      <c r="H29" s="105"/>
      <c r="I29" s="106"/>
      <c r="J29" s="113">
        <f>SUM(O23:O25)</f>
        <v>0</v>
      </c>
    </row>
    <row r="30" spans="1:16" x14ac:dyDescent="0.25">
      <c r="A30" s="111"/>
      <c r="B30" s="46" t="s">
        <v>61</v>
      </c>
      <c r="C30" s="46"/>
      <c r="D30" s="46"/>
      <c r="E30" s="46">
        <v>15</v>
      </c>
      <c r="F30" s="46" t="s">
        <v>60</v>
      </c>
      <c r="G30" s="108"/>
      <c r="H30" s="46"/>
      <c r="I30" s="104"/>
      <c r="J30" s="114">
        <f>J29*(E30/100)</f>
        <v>0</v>
      </c>
    </row>
    <row r="31" spans="1:16" x14ac:dyDescent="0.25">
      <c r="A31" s="111"/>
      <c r="B31" s="46" t="s">
        <v>59</v>
      </c>
      <c r="C31" s="46"/>
      <c r="D31" s="46"/>
      <c r="E31" s="46">
        <v>21</v>
      </c>
      <c r="F31" s="46" t="s">
        <v>60</v>
      </c>
      <c r="G31" s="108"/>
      <c r="H31" s="46"/>
      <c r="I31" s="104"/>
      <c r="J31" s="114">
        <f>SUM(P23:P25)</f>
        <v>3997441.4851500001</v>
      </c>
    </row>
    <row r="32" spans="1:16" ht="13.8" thickBot="1" x14ac:dyDescent="0.3">
      <c r="A32" s="112"/>
      <c r="B32" s="39" t="s">
        <v>61</v>
      </c>
      <c r="C32" s="39"/>
      <c r="D32" s="39"/>
      <c r="E32" s="39">
        <v>21</v>
      </c>
      <c r="F32" s="39" t="s">
        <v>60</v>
      </c>
      <c r="G32" s="109"/>
      <c r="H32" s="46"/>
      <c r="I32" s="104"/>
      <c r="J32" s="114">
        <f>J31*(E32/100)</f>
        <v>839462.71188149997</v>
      </c>
    </row>
    <row r="33" spans="1:52" ht="16.2" thickBot="1" x14ac:dyDescent="0.3">
      <c r="A33" s="121"/>
      <c r="B33" s="122" t="s">
        <v>62</v>
      </c>
      <c r="C33" s="123"/>
      <c r="D33" s="123"/>
      <c r="E33" s="123"/>
      <c r="F33" s="123"/>
      <c r="G33" s="123"/>
      <c r="H33" s="124"/>
      <c r="I33" s="125"/>
      <c r="J33" s="126">
        <f>SUM(J29:J32)</f>
        <v>4836904.1970314998</v>
      </c>
    </row>
    <row r="35" spans="1:52" ht="79.2" x14ac:dyDescent="0.25">
      <c r="B35" s="238" t="s">
        <v>63</v>
      </c>
      <c r="C35" s="238"/>
      <c r="D35" s="238"/>
      <c r="E35" s="238"/>
      <c r="F35" s="238"/>
      <c r="G35" s="238"/>
      <c r="H35" s="238"/>
      <c r="I35" s="238"/>
      <c r="J35" s="238"/>
      <c r="AZ35" s="127"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9.2" x14ac:dyDescent="0.25">
      <c r="B37" s="238" t="s">
        <v>64</v>
      </c>
      <c r="C37" s="238"/>
      <c r="D37" s="238"/>
      <c r="E37" s="238"/>
      <c r="F37" s="238"/>
      <c r="G37" s="238"/>
      <c r="H37" s="238"/>
      <c r="I37" s="238"/>
      <c r="J37" s="238"/>
      <c r="AZ37" s="127"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6.4" x14ac:dyDescent="0.25">
      <c r="B39" s="238" t="s">
        <v>65</v>
      </c>
      <c r="C39" s="238"/>
      <c r="D39" s="238"/>
      <c r="E39" s="238"/>
      <c r="F39" s="238"/>
      <c r="G39" s="238"/>
      <c r="H39" s="238"/>
      <c r="I39" s="238"/>
      <c r="J39" s="238"/>
      <c r="AZ39" s="127" t="str">
        <f>B39</f>
        <v>·         U všech používaných výrobků a materiálů je od dodavatelů vyžadováno ujištění o vydání prohlášení o shodě" podle ustanovení §13, odst. 5,  zákona č.22/1997 sb. ve znění pozdějších předpisů.</v>
      </c>
    </row>
    <row r="41" spans="1:52" ht="26.4" x14ac:dyDescent="0.25">
      <c r="B41" s="238" t="s">
        <v>66</v>
      </c>
      <c r="C41" s="238"/>
      <c r="D41" s="238"/>
      <c r="E41" s="238"/>
      <c r="F41" s="238"/>
      <c r="G41" s="238"/>
      <c r="H41" s="238"/>
      <c r="I41" s="238"/>
      <c r="J41" s="238"/>
      <c r="AZ41" s="127" t="str">
        <f>B41</f>
        <v>·         Všechny výrobky, zařízení, atd. musí být instalovány dle návodu výrobce se všemi doplňky a příslušenstvími dle návodu a doporučení výrobce</v>
      </c>
    </row>
    <row r="44" spans="1:52" x14ac:dyDescent="0.25">
      <c r="B44" s="238" t="s">
        <v>67</v>
      </c>
      <c r="C44" s="238"/>
      <c r="D44" s="238"/>
      <c r="E44" s="238"/>
      <c r="F44" s="238"/>
      <c r="G44" s="238"/>
      <c r="H44" s="238"/>
      <c r="I44" s="238"/>
      <c r="J44" s="238"/>
      <c r="AZ44" s="127" t="str">
        <f>B44</f>
        <v>1. PODMÍNKY PRO ZPRACOVÁNÍ NABÍDKOVÉ CENY</v>
      </c>
    </row>
    <row r="46" spans="1:52" x14ac:dyDescent="0.25">
      <c r="B46" s="238" t="s">
        <v>68</v>
      </c>
      <c r="C46" s="238"/>
      <c r="D46" s="238"/>
      <c r="E46" s="238"/>
      <c r="F46" s="238"/>
      <c r="G46" s="238"/>
      <c r="H46" s="238"/>
      <c r="I46" s="238"/>
      <c r="J46" s="238"/>
      <c r="AZ46" s="127" t="str">
        <f>B46</f>
        <v xml:space="preserve">        Preambule</v>
      </c>
    </row>
    <row r="48" spans="1:52" ht="52.8" x14ac:dyDescent="0.25">
      <c r="B48" s="238" t="s">
        <v>69</v>
      </c>
      <c r="C48" s="238"/>
      <c r="D48" s="238"/>
      <c r="E48" s="238"/>
      <c r="F48" s="238"/>
      <c r="G48" s="238"/>
      <c r="H48" s="238"/>
      <c r="I48" s="238"/>
      <c r="J48" s="238"/>
      <c r="AZ48" s="127"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2.8" x14ac:dyDescent="0.25">
      <c r="B49" s="238" t="s">
        <v>70</v>
      </c>
      <c r="C49" s="238"/>
      <c r="D49" s="238"/>
      <c r="E49" s="238"/>
      <c r="F49" s="238"/>
      <c r="G49" s="238"/>
      <c r="H49" s="238"/>
      <c r="I49" s="238"/>
      <c r="J49" s="238"/>
      <c r="AZ49" s="127"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5">
      <c r="B51" s="238" t="s">
        <v>71</v>
      </c>
      <c r="C51" s="238"/>
      <c r="D51" s="238"/>
      <c r="E51" s="238"/>
      <c r="F51" s="238"/>
      <c r="G51" s="238"/>
      <c r="H51" s="238"/>
      <c r="I51" s="238"/>
      <c r="J51" s="238"/>
      <c r="AZ51" s="127" t="str">
        <f>B51</f>
        <v xml:space="preserve">        Vymezení některých pojmů</v>
      </c>
    </row>
    <row r="54" spans="2:52" x14ac:dyDescent="0.25">
      <c r="B54" s="238" t="s">
        <v>72</v>
      </c>
      <c r="C54" s="238"/>
      <c r="D54" s="238"/>
      <c r="E54" s="238"/>
      <c r="F54" s="238"/>
      <c r="G54" s="238"/>
      <c r="H54" s="238"/>
      <c r="I54" s="238"/>
      <c r="J54" s="238"/>
      <c r="AZ54" s="127" t="str">
        <f t="shared" ref="AZ54:AZ59" si="0">B54</f>
        <v>Pro účely zpracování nabídkové ceny se jsou použity některé pojmy, pod kterými se rozumí:</v>
      </c>
    </row>
    <row r="55" spans="2:52" ht="39.6" x14ac:dyDescent="0.25">
      <c r="B55" s="238" t="s">
        <v>73</v>
      </c>
      <c r="C55" s="238"/>
      <c r="D55" s="238"/>
      <c r="E55" s="238"/>
      <c r="F55" s="238"/>
      <c r="G55" s="238"/>
      <c r="H55" s="238"/>
      <c r="I55" s="238"/>
      <c r="J55" s="238"/>
      <c r="AZ55" s="12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9.6" x14ac:dyDescent="0.25">
      <c r="B56" s="238" t="s">
        <v>74</v>
      </c>
      <c r="C56" s="238"/>
      <c r="D56" s="238"/>
      <c r="E56" s="238"/>
      <c r="F56" s="238"/>
      <c r="G56" s="238"/>
      <c r="H56" s="238"/>
      <c r="I56" s="238"/>
      <c r="J56" s="238"/>
      <c r="AZ56" s="12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2.8" x14ac:dyDescent="0.25">
      <c r="B57" s="238" t="s">
        <v>75</v>
      </c>
      <c r="C57" s="238"/>
      <c r="D57" s="238"/>
      <c r="E57" s="238"/>
      <c r="F57" s="238"/>
      <c r="G57" s="238"/>
      <c r="H57" s="238"/>
      <c r="I57" s="238"/>
      <c r="J57" s="238"/>
      <c r="AZ57" s="12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6" x14ac:dyDescent="0.25">
      <c r="B58" s="238" t="s">
        <v>76</v>
      </c>
      <c r="C58" s="238"/>
      <c r="D58" s="238"/>
      <c r="E58" s="238"/>
      <c r="F58" s="238"/>
      <c r="G58" s="238"/>
      <c r="H58" s="238"/>
      <c r="I58" s="238"/>
      <c r="J58" s="238"/>
      <c r="AZ58" s="12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9.6" x14ac:dyDescent="0.25">
      <c r="B59" s="238" t="s">
        <v>77</v>
      </c>
      <c r="C59" s="238"/>
      <c r="D59" s="238"/>
      <c r="E59" s="238"/>
      <c r="F59" s="238"/>
      <c r="G59" s="238"/>
      <c r="H59" s="238"/>
      <c r="I59" s="238"/>
      <c r="J59" s="238"/>
      <c r="AZ59" s="12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5">
      <c r="B61" s="238" t="s">
        <v>78</v>
      </c>
      <c r="C61" s="238"/>
      <c r="D61" s="238"/>
      <c r="E61" s="238"/>
      <c r="F61" s="238"/>
      <c r="G61" s="238"/>
      <c r="H61" s="238"/>
      <c r="I61" s="238"/>
      <c r="J61" s="238"/>
      <c r="AZ61" s="127" t="str">
        <f>B61</f>
        <v xml:space="preserve">        Cenová soustava</v>
      </c>
    </row>
    <row r="63" spans="2:52" x14ac:dyDescent="0.25">
      <c r="B63" s="238" t="s">
        <v>79</v>
      </c>
      <c r="C63" s="238"/>
      <c r="D63" s="238"/>
      <c r="E63" s="238"/>
      <c r="F63" s="238"/>
      <c r="G63" s="238"/>
      <c r="H63" s="238"/>
      <c r="I63" s="238"/>
      <c r="J63" s="238"/>
      <c r="AZ63" s="127" t="str">
        <f>B63</f>
        <v xml:space="preserve">        Použitá cenová soustava</v>
      </c>
    </row>
    <row r="64" spans="2:52" ht="26.4" x14ac:dyDescent="0.25">
      <c r="B64" s="238" t="s">
        <v>80</v>
      </c>
      <c r="C64" s="238"/>
      <c r="D64" s="238"/>
      <c r="E64" s="238"/>
      <c r="F64" s="238"/>
      <c r="G64" s="238"/>
      <c r="H64" s="238"/>
      <c r="I64" s="238"/>
      <c r="J64" s="238"/>
      <c r="AZ64" s="127"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5">
      <c r="B66" s="238" t="s">
        <v>81</v>
      </c>
      <c r="C66" s="238"/>
      <c r="D66" s="238"/>
      <c r="E66" s="238"/>
      <c r="F66" s="238"/>
      <c r="G66" s="238"/>
      <c r="H66" s="238"/>
      <c r="I66" s="238"/>
      <c r="J66" s="238"/>
      <c r="AZ66" s="127" t="str">
        <f>B66</f>
        <v xml:space="preserve">        Technické podmínky</v>
      </c>
    </row>
    <row r="67" spans="2:52" ht="39.6" x14ac:dyDescent="0.25">
      <c r="B67" s="238" t="s">
        <v>82</v>
      </c>
      <c r="C67" s="238"/>
      <c r="D67" s="238"/>
      <c r="E67" s="238"/>
      <c r="F67" s="238"/>
      <c r="G67" s="238"/>
      <c r="H67" s="238"/>
      <c r="I67" s="238"/>
      <c r="J67" s="238"/>
      <c r="AZ67" s="127"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5">
      <c r="B69" s="238" t="s">
        <v>83</v>
      </c>
      <c r="C69" s="238"/>
      <c r="D69" s="238"/>
      <c r="E69" s="238"/>
      <c r="F69" s="238"/>
      <c r="G69" s="238"/>
      <c r="H69" s="238"/>
      <c r="I69" s="238"/>
      <c r="J69" s="238"/>
      <c r="AZ69" s="127" t="str">
        <f>B69</f>
        <v>Individuální položky</v>
      </c>
    </row>
    <row r="70" spans="2:52" ht="26.4" x14ac:dyDescent="0.25">
      <c r="B70" s="238" t="s">
        <v>84</v>
      </c>
      <c r="C70" s="238"/>
      <c r="D70" s="238"/>
      <c r="E70" s="238"/>
      <c r="F70" s="238"/>
      <c r="G70" s="238"/>
      <c r="H70" s="238"/>
      <c r="I70" s="238"/>
      <c r="J70" s="238"/>
      <c r="AZ70" s="127"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5">
      <c r="B72" s="238" t="s">
        <v>85</v>
      </c>
      <c r="C72" s="238"/>
      <c r="D72" s="238"/>
      <c r="E72" s="238"/>
      <c r="F72" s="238"/>
      <c r="G72" s="238"/>
      <c r="H72" s="238"/>
      <c r="I72" s="238"/>
      <c r="J72" s="238"/>
      <c r="AZ72" s="127" t="str">
        <f>B72</f>
        <v xml:space="preserve">        Závaznost a změna soupisu</v>
      </c>
    </row>
    <row r="74" spans="2:52" x14ac:dyDescent="0.25">
      <c r="B74" s="238" t="s">
        <v>86</v>
      </c>
      <c r="C74" s="238"/>
      <c r="D74" s="238"/>
      <c r="E74" s="238"/>
      <c r="F74" s="238"/>
      <c r="G74" s="238"/>
      <c r="H74" s="238"/>
      <c r="I74" s="238"/>
      <c r="J74" s="238"/>
      <c r="AZ74" s="127" t="str">
        <f>B74</f>
        <v xml:space="preserve">        Závaznost soupisu</v>
      </c>
    </row>
    <row r="75" spans="2:52" ht="39.6" x14ac:dyDescent="0.25">
      <c r="B75" s="238" t="s">
        <v>87</v>
      </c>
      <c r="C75" s="238"/>
      <c r="D75" s="238"/>
      <c r="E75" s="238"/>
      <c r="F75" s="238"/>
      <c r="G75" s="238"/>
      <c r="H75" s="238"/>
      <c r="I75" s="238"/>
      <c r="J75" s="238"/>
      <c r="AZ75" s="127"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5">
      <c r="B77" s="238" t="s">
        <v>88</v>
      </c>
      <c r="C77" s="238"/>
      <c r="D77" s="238"/>
      <c r="E77" s="238"/>
      <c r="F77" s="238"/>
      <c r="G77" s="238"/>
      <c r="H77" s="238"/>
      <c r="I77" s="238"/>
      <c r="J77" s="238"/>
      <c r="AZ77" s="127" t="str">
        <f>B77</f>
        <v xml:space="preserve">        Zvláštní podmínky pro stanovení nabídkové ceny</v>
      </c>
    </row>
    <row r="79" spans="2:52" x14ac:dyDescent="0.25">
      <c r="B79" s="238" t="s">
        <v>89</v>
      </c>
      <c r="C79" s="238"/>
      <c r="D79" s="238"/>
      <c r="E79" s="238"/>
      <c r="F79" s="238"/>
      <c r="G79" s="238"/>
      <c r="H79" s="238"/>
      <c r="I79" s="238"/>
      <c r="J79" s="238"/>
      <c r="AZ79" s="127" t="str">
        <f>B79</f>
        <v xml:space="preserve">        Přeprava vybouraných hmot, suti a vytěžené zeminy</v>
      </c>
    </row>
    <row r="80" spans="2:52" ht="66" x14ac:dyDescent="0.25">
      <c r="B80" s="238" t="s">
        <v>90</v>
      </c>
      <c r="C80" s="238"/>
      <c r="D80" s="238"/>
      <c r="E80" s="238"/>
      <c r="F80" s="238"/>
      <c r="G80" s="238"/>
      <c r="H80" s="238"/>
      <c r="I80" s="238"/>
      <c r="J80" s="238"/>
      <c r="AZ80" s="127"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5">
      <c r="B82" s="238" t="s">
        <v>91</v>
      </c>
      <c r="C82" s="238"/>
      <c r="D82" s="238"/>
      <c r="E82" s="238"/>
      <c r="F82" s="238"/>
      <c r="G82" s="238"/>
      <c r="H82" s="238"/>
      <c r="I82" s="238"/>
      <c r="J82" s="238"/>
      <c r="AZ82" s="127" t="str">
        <f>B82</f>
        <v xml:space="preserve">        Vnitrostaveništní přesun stavebního materiálu</v>
      </c>
    </row>
    <row r="83" spans="2:52" ht="52.8" x14ac:dyDescent="0.25">
      <c r="B83" s="238" t="s">
        <v>92</v>
      </c>
      <c r="C83" s="238"/>
      <c r="D83" s="238"/>
      <c r="E83" s="238"/>
      <c r="F83" s="238"/>
      <c r="G83" s="238"/>
      <c r="H83" s="238"/>
      <c r="I83" s="238"/>
      <c r="J83" s="238"/>
      <c r="AZ83" s="127"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2.8" x14ac:dyDescent="0.25">
      <c r="B84" s="238" t="s">
        <v>93</v>
      </c>
      <c r="C84" s="238"/>
      <c r="D84" s="238"/>
      <c r="E84" s="238"/>
      <c r="F84" s="238"/>
      <c r="G84" s="238"/>
      <c r="H84" s="238"/>
      <c r="I84" s="238"/>
      <c r="J84" s="238"/>
      <c r="AZ84" s="127"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5">
      <c r="B86" s="238" t="s">
        <v>94</v>
      </c>
      <c r="C86" s="238"/>
      <c r="D86" s="238"/>
      <c r="E86" s="238"/>
      <c r="F86" s="238"/>
      <c r="G86" s="238"/>
      <c r="H86" s="238"/>
      <c r="I86" s="238"/>
      <c r="J86" s="238"/>
      <c r="AZ86" s="127" t="str">
        <f>B86</f>
        <v xml:space="preserve">        Příplatky za ztížené podmínky prací</v>
      </c>
    </row>
    <row r="87" spans="2:52" ht="26.4" x14ac:dyDescent="0.25">
      <c r="B87" s="238" t="s">
        <v>95</v>
      </c>
      <c r="C87" s="238"/>
      <c r="D87" s="238"/>
      <c r="E87" s="238"/>
      <c r="F87" s="238"/>
      <c r="G87" s="238"/>
      <c r="H87" s="238"/>
      <c r="I87" s="238"/>
      <c r="J87" s="238"/>
      <c r="AZ87" s="127" t="str">
        <f>B87</f>
        <v>Pokud soupis položku příplatku za ztížené podmínky obsahuje, je dodavatel povinen ji ocenit bez ohledu na to, že tento příplatek dodavatel standardně neuplatňuje.</v>
      </c>
    </row>
    <row r="89" spans="2:52" x14ac:dyDescent="0.25">
      <c r="B89" s="238" t="s">
        <v>96</v>
      </c>
      <c r="C89" s="238"/>
      <c r="D89" s="238"/>
      <c r="E89" s="238"/>
      <c r="F89" s="238"/>
      <c r="G89" s="238"/>
      <c r="H89" s="238"/>
      <c r="I89" s="238"/>
      <c r="J89" s="238"/>
      <c r="AZ89" s="127" t="str">
        <f>B89</f>
        <v xml:space="preserve">        Vedlejší a ostatní náklady</v>
      </c>
    </row>
    <row r="90" spans="2:52" ht="26.4" x14ac:dyDescent="0.25">
      <c r="B90" s="238" t="s">
        <v>97</v>
      </c>
      <c r="C90" s="238"/>
      <c r="D90" s="238"/>
      <c r="E90" s="238"/>
      <c r="F90" s="238"/>
      <c r="G90" s="238"/>
      <c r="H90" s="238"/>
      <c r="I90" s="238"/>
      <c r="J90" s="238"/>
      <c r="AZ90" s="127" t="str">
        <f>B90</f>
        <v>Tyto náklady jsou popsány v samostatném soupisu stavebních prací, dodávek a služeb s tím, že dodavatel je povinen v rámci těchto nákladů ocenit všechny definované náklady souhrnně pro celou stavbu.</v>
      </c>
    </row>
    <row r="94" spans="2:52" x14ac:dyDescent="0.25">
      <c r="B94" s="238" t="s">
        <v>98</v>
      </c>
      <c r="C94" s="238"/>
      <c r="D94" s="238"/>
      <c r="E94" s="238"/>
      <c r="F94" s="238"/>
      <c r="G94" s="238"/>
      <c r="H94" s="238"/>
      <c r="I94" s="238"/>
      <c r="J94" s="238"/>
      <c r="AZ94" s="127" t="str">
        <f>B94</f>
        <v>2. SPECIFICKÉ PODMÍNKY PRO ZPRACOVÁNÍ NABÍDKOVÉ CENY</v>
      </c>
    </row>
    <row r="96" spans="2:52" x14ac:dyDescent="0.25">
      <c r="B96" s="238" t="s">
        <v>99</v>
      </c>
      <c r="C96" s="238"/>
      <c r="D96" s="238"/>
      <c r="E96" s="238"/>
      <c r="F96" s="238"/>
      <c r="G96" s="238"/>
      <c r="H96" s="238"/>
      <c r="I96" s="238"/>
      <c r="J96" s="238"/>
      <c r="AZ96" s="127" t="str">
        <f>B96</f>
        <v>Zde doplní zpracovatel soupisu  případná specifika týkající se konkrétní zakázky.</v>
      </c>
    </row>
    <row r="99" spans="2:52" x14ac:dyDescent="0.25">
      <c r="B99" s="238" t="s">
        <v>100</v>
      </c>
      <c r="C99" s="238"/>
      <c r="D99" s="238"/>
      <c r="E99" s="238"/>
      <c r="F99" s="238"/>
      <c r="G99" s="238"/>
      <c r="H99" s="238"/>
      <c r="I99" s="238"/>
      <c r="J99" s="238"/>
      <c r="AZ99" s="127" t="str">
        <f>B99</f>
        <v>3. ELEKTRONICKÁ PODOBA SOUPISU</v>
      </c>
    </row>
    <row r="101" spans="2:52" x14ac:dyDescent="0.25">
      <c r="B101" s="238" t="s">
        <v>101</v>
      </c>
      <c r="C101" s="238"/>
      <c r="D101" s="238"/>
      <c r="E101" s="238"/>
      <c r="F101" s="238"/>
      <c r="G101" s="238"/>
      <c r="H101" s="238"/>
      <c r="I101" s="238"/>
      <c r="J101" s="238"/>
      <c r="AZ101" s="127" t="str">
        <f>B101</f>
        <v xml:space="preserve">        Elektronická podoba soupisu</v>
      </c>
    </row>
    <row r="102" spans="2:52" ht="26.4" x14ac:dyDescent="0.25">
      <c r="B102" s="238" t="s">
        <v>102</v>
      </c>
      <c r="C102" s="238"/>
      <c r="D102" s="238"/>
      <c r="E102" s="238"/>
      <c r="F102" s="238"/>
      <c r="G102" s="238"/>
      <c r="H102" s="238"/>
      <c r="I102" s="238"/>
      <c r="J102" s="238"/>
      <c r="AZ102" s="127" t="str">
        <f>B102</f>
        <v>V souladu se zákonem jsou předložené soupisy zpracovány i v elektronické podobě.  Elektronickou podobou soupisu stavebních prací, dodávek a služeb je formát MS EXCEL.</v>
      </c>
    </row>
    <row r="103" spans="2:52" x14ac:dyDescent="0.25">
      <c r="B103" s="238" t="s">
        <v>103</v>
      </c>
      <c r="C103" s="238"/>
      <c r="D103" s="238"/>
      <c r="E103" s="238"/>
      <c r="F103" s="238"/>
      <c r="G103" s="238"/>
      <c r="H103" s="238"/>
      <c r="I103" s="238"/>
      <c r="J103" s="238"/>
      <c r="AZ103" s="127" t="str">
        <f>B103</f>
        <v>Popis formátu soupisu odpovídá svou strukturou vzorovému soupisu volně dostupnému na internetové adrese:</v>
      </c>
    </row>
    <row r="105" spans="2:52" x14ac:dyDescent="0.25">
      <c r="B105" s="238" t="s">
        <v>104</v>
      </c>
      <c r="C105" s="238"/>
      <c r="D105" s="238"/>
      <c r="E105" s="238"/>
      <c r="F105" s="238"/>
      <c r="G105" s="238"/>
      <c r="H105" s="238"/>
      <c r="I105" s="238"/>
      <c r="J105" s="238"/>
      <c r="AZ105" s="127" t="str">
        <f>B105</f>
        <v>www.stavebnionline.cz/soupis</v>
      </c>
    </row>
    <row r="107" spans="2:52" x14ac:dyDescent="0.25">
      <c r="B107" s="238" t="s">
        <v>105</v>
      </c>
      <c r="C107" s="238"/>
      <c r="D107" s="238"/>
      <c r="E107" s="238"/>
      <c r="F107" s="238"/>
      <c r="G107" s="238"/>
      <c r="H107" s="238"/>
      <c r="I107" s="238"/>
      <c r="J107" s="238"/>
      <c r="AZ107" s="127" t="str">
        <f>B107</f>
        <v xml:space="preserve">        Zpracování elektronické podoby soupisu</v>
      </c>
    </row>
    <row r="108" spans="2:52" ht="52.8" x14ac:dyDescent="0.25">
      <c r="B108" s="238" t="s">
        <v>106</v>
      </c>
      <c r="C108" s="238"/>
      <c r="D108" s="238"/>
      <c r="E108" s="238"/>
      <c r="F108" s="238"/>
      <c r="G108" s="238"/>
      <c r="H108" s="238"/>
      <c r="I108" s="238"/>
      <c r="J108" s="238"/>
      <c r="AZ108" s="127"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5">
      <c r="B110" s="238" t="s">
        <v>107</v>
      </c>
      <c r="C110" s="238"/>
      <c r="D110" s="238"/>
      <c r="E110" s="238"/>
      <c r="F110" s="238"/>
      <c r="G110" s="238"/>
      <c r="H110" s="238"/>
      <c r="I110" s="238"/>
      <c r="J110" s="238"/>
      <c r="AZ110" s="127" t="str">
        <f>B110</f>
        <v xml:space="preserve">        Jiný formát soupisu</v>
      </c>
    </row>
    <row r="111" spans="2:52" ht="39.6" x14ac:dyDescent="0.25">
      <c r="B111" s="238" t="s">
        <v>108</v>
      </c>
      <c r="C111" s="238"/>
      <c r="D111" s="238"/>
      <c r="E111" s="238"/>
      <c r="F111" s="238"/>
      <c r="G111" s="238"/>
      <c r="H111" s="238"/>
      <c r="I111" s="238"/>
      <c r="J111" s="238"/>
      <c r="AZ111" s="127"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5">
      <c r="B113" s="238" t="s">
        <v>109</v>
      </c>
      <c r="C113" s="238"/>
      <c r="D113" s="238"/>
      <c r="E113" s="238"/>
      <c r="F113" s="238"/>
      <c r="G113" s="238"/>
      <c r="H113" s="238"/>
      <c r="I113" s="238"/>
      <c r="J113" s="238"/>
      <c r="AZ113" s="127" t="str">
        <f>B113</f>
        <v xml:space="preserve">        Závěrečné ustanovení</v>
      </c>
    </row>
    <row r="114" spans="2:52" x14ac:dyDescent="0.25">
      <c r="B114" s="238" t="s">
        <v>110</v>
      </c>
      <c r="C114" s="238"/>
      <c r="D114" s="238"/>
      <c r="E114" s="238"/>
      <c r="F114" s="238"/>
      <c r="G114" s="238"/>
      <c r="H114" s="238"/>
      <c r="I114" s="238"/>
      <c r="J114" s="238"/>
      <c r="AZ114" s="127" t="str">
        <f>B114</f>
        <v>Ostatní podmínky vztahující se ke zpracování nabídkové ceny jsou uvedeny v zadávací dokumentaci.</v>
      </c>
    </row>
  </sheetData>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114:J114"/>
    <mergeCell ref="B105:J105"/>
    <mergeCell ref="B107:J107"/>
    <mergeCell ref="B108:J108"/>
    <mergeCell ref="B110:J110"/>
    <mergeCell ref="B111:J111"/>
    <mergeCell ref="B113:J113"/>
    <mergeCell ref="B103:J103"/>
    <mergeCell ref="B83:J83"/>
    <mergeCell ref="B84:J84"/>
    <mergeCell ref="B86:J86"/>
    <mergeCell ref="B87:J87"/>
    <mergeCell ref="B89:J89"/>
    <mergeCell ref="B90:J90"/>
    <mergeCell ref="B94:J94"/>
    <mergeCell ref="B96:J96"/>
    <mergeCell ref="B99:J99"/>
    <mergeCell ref="B101:J101"/>
    <mergeCell ref="B102:J102"/>
    <mergeCell ref="B82:J82"/>
    <mergeCell ref="B64:J64"/>
    <mergeCell ref="B66:J66"/>
    <mergeCell ref="B67:J67"/>
    <mergeCell ref="B69:J69"/>
    <mergeCell ref="B70:J70"/>
    <mergeCell ref="B72:J72"/>
    <mergeCell ref="B74:J74"/>
    <mergeCell ref="B75:J75"/>
    <mergeCell ref="B77:J77"/>
    <mergeCell ref="B79:J79"/>
    <mergeCell ref="B80:J80"/>
    <mergeCell ref="B63:J63"/>
    <mergeCell ref="B46:J46"/>
    <mergeCell ref="B48:J48"/>
    <mergeCell ref="B49:J49"/>
    <mergeCell ref="B51:J51"/>
    <mergeCell ref="B54:J54"/>
    <mergeCell ref="B55:J55"/>
    <mergeCell ref="B56:J56"/>
    <mergeCell ref="B57:J57"/>
    <mergeCell ref="B58:J58"/>
    <mergeCell ref="B59:J59"/>
    <mergeCell ref="B61:J61"/>
    <mergeCell ref="B44:J44"/>
    <mergeCell ref="B26:E26"/>
    <mergeCell ref="B35:J35"/>
    <mergeCell ref="B37:J37"/>
    <mergeCell ref="B39:J39"/>
    <mergeCell ref="B41:J41"/>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5" style="35" customWidth="1"/>
  </cols>
  <sheetData>
    <row r="1" spans="1:8" ht="13.8"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8" ht="13.8" thickBot="1" x14ac:dyDescent="0.3">
      <c r="A2" s="25" t="s">
        <v>29</v>
      </c>
      <c r="B2" s="30"/>
      <c r="C2" s="242"/>
      <c r="D2" s="242"/>
      <c r="E2" s="242"/>
      <c r="F2" s="242"/>
      <c r="G2" s="26" t="s">
        <v>15</v>
      </c>
      <c r="H2" s="34" t="s">
        <v>16</v>
      </c>
    </row>
    <row r="3" spans="1:8" ht="13.8" thickTop="1" x14ac:dyDescent="0.25"/>
    <row r="4" spans="1:8" ht="17.399999999999999" x14ac:dyDescent="0.3">
      <c r="A4" s="241" t="s">
        <v>17</v>
      </c>
      <c r="B4" s="241"/>
      <c r="C4" s="241"/>
      <c r="D4" s="241"/>
      <c r="E4" s="241"/>
      <c r="F4" s="241"/>
      <c r="G4" s="241"/>
      <c r="H4" s="241"/>
    </row>
    <row r="6" spans="1:8" ht="15.6" x14ac:dyDescent="0.3">
      <c r="A6" s="32" t="s">
        <v>25</v>
      </c>
      <c r="B6" s="29">
        <f>B2</f>
        <v>0</v>
      </c>
    </row>
    <row r="7" spans="1:8" ht="15.6" x14ac:dyDescent="0.3">
      <c r="B7" s="243">
        <f>C2</f>
        <v>0</v>
      </c>
      <c r="C7" s="244"/>
      <c r="D7" s="244"/>
      <c r="E7" s="244"/>
      <c r="F7" s="244"/>
      <c r="G7" s="24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FJYMnoOzbjhpPGMIo7xMr8onT6irw+qkdxbCy1B7rupHoPipGcvlPHKMFxbw9UcqTQ9buXmRnT32krESqF6Pfw==" saltValue="IeJZfcO69NDOHt76VzFUQA=="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ColWidth="9.109375" defaultRowHeight="13.2" x14ac:dyDescent="0.25"/>
  <cols>
    <col min="1" max="1" width="4.33203125" style="54" customWidth="1"/>
    <col min="2" max="2" width="14.44140625" style="54" customWidth="1"/>
    <col min="3" max="3" width="38.33203125" style="78" customWidth="1"/>
    <col min="4" max="4" width="4.5546875" style="54" customWidth="1"/>
    <col min="5" max="5" width="10.5546875" style="54" customWidth="1"/>
    <col min="6" max="6" width="9.88671875" style="54" customWidth="1"/>
    <col min="7" max="7" width="12.6640625" style="54" customWidth="1"/>
    <col min="8" max="16384" width="9.109375" style="54"/>
  </cols>
  <sheetData>
    <row r="1" spans="1:7" ht="16.2" thickBot="1" x14ac:dyDescent="0.3">
      <c r="A1" s="245" t="s">
        <v>30</v>
      </c>
      <c r="B1" s="245"/>
      <c r="C1" s="246"/>
      <c r="D1" s="245"/>
      <c r="E1" s="245"/>
      <c r="F1" s="245"/>
      <c r="G1" s="245"/>
    </row>
    <row r="2" spans="1:7" ht="13.8" thickTop="1" x14ac:dyDescent="0.25">
      <c r="A2" s="55" t="s">
        <v>31</v>
      </c>
      <c r="B2" s="56"/>
      <c r="C2" s="247"/>
      <c r="D2" s="247"/>
      <c r="E2" s="247"/>
      <c r="F2" s="247"/>
      <c r="G2" s="248"/>
    </row>
    <row r="3" spans="1:7" x14ac:dyDescent="0.25">
      <c r="A3" s="57" t="s">
        <v>32</v>
      </c>
      <c r="B3" s="58"/>
      <c r="C3" s="249"/>
      <c r="D3" s="249"/>
      <c r="E3" s="249"/>
      <c r="F3" s="249"/>
      <c r="G3" s="250"/>
    </row>
    <row r="4" spans="1:7" ht="13.8" thickBot="1" x14ac:dyDescent="0.3">
      <c r="A4" s="59" t="s">
        <v>33</v>
      </c>
      <c r="B4" s="60"/>
      <c r="C4" s="251"/>
      <c r="D4" s="251"/>
      <c r="E4" s="251"/>
      <c r="F4" s="251"/>
      <c r="G4" s="252"/>
    </row>
    <row r="5" spans="1:7" ht="14.4" thickTop="1" thickBot="1" x14ac:dyDescent="0.3">
      <c r="B5" s="61"/>
      <c r="C5" s="62"/>
      <c r="D5" s="63"/>
    </row>
    <row r="6" spans="1:7" ht="13.8" thickBot="1" x14ac:dyDescent="0.3">
      <c r="A6" s="64" t="s">
        <v>34</v>
      </c>
      <c r="B6" s="65" t="s">
        <v>35</v>
      </c>
      <c r="C6" s="66" t="s">
        <v>36</v>
      </c>
      <c r="D6" s="67" t="s">
        <v>37</v>
      </c>
      <c r="E6" s="68" t="s">
        <v>38</v>
      </c>
      <c r="F6" s="69" t="s">
        <v>39</v>
      </c>
      <c r="G6" s="70" t="s">
        <v>40</v>
      </c>
    </row>
    <row r="7" spans="1:7" ht="14.4" thickTop="1" thickBot="1" x14ac:dyDescent="0.3">
      <c r="A7" s="71"/>
      <c r="B7" s="72"/>
      <c r="C7" s="73"/>
      <c r="D7" s="74"/>
      <c r="E7" s="75"/>
      <c r="F7" s="76"/>
      <c r="G7" s="77"/>
    </row>
  </sheetData>
  <sheetProtection algorithmName="SHA-512" hashValue="5Ygh5VdA7p+BEN5G2uuhrUHl4QAA/q03cEirvpBQnNluLp5Do2qq+8ZJMoh87Z9Yhb+2wGvzkUp3HnZfVYS2XQ==" saltValue="nX2Nzn4uavO2MZmt0z8H0g=="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9.6640625" customWidth="1"/>
    <col min="15" max="16" width="0" hidden="1" customWidth="1"/>
  </cols>
  <sheetData>
    <row r="1" spans="1:10" ht="13.5" customHeight="1"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10" ht="13.5" customHeight="1" thickBot="1" x14ac:dyDescent="0.3">
      <c r="A2" s="25" t="s">
        <v>29</v>
      </c>
      <c r="B2" s="128" t="s">
        <v>51</v>
      </c>
      <c r="C2" s="253" t="s">
        <v>52</v>
      </c>
      <c r="D2" s="242"/>
      <c r="E2" s="242"/>
      <c r="F2" s="242"/>
      <c r="G2" s="26" t="s">
        <v>15</v>
      </c>
      <c r="H2" s="34" t="s">
        <v>16</v>
      </c>
    </row>
    <row r="3" spans="1:10" ht="13.5" customHeight="1" thickTop="1" x14ac:dyDescent="0.25">
      <c r="H3" s="35"/>
    </row>
    <row r="4" spans="1:10" ht="18" customHeight="1" x14ac:dyDescent="0.3">
      <c r="A4" s="241" t="s">
        <v>17</v>
      </c>
      <c r="B4" s="241"/>
      <c r="C4" s="241"/>
      <c r="D4" s="241"/>
      <c r="E4" s="241"/>
      <c r="F4" s="241"/>
      <c r="G4" s="241"/>
      <c r="H4" s="241"/>
    </row>
    <row r="5" spans="1:10" ht="12.75" customHeight="1" x14ac:dyDescent="0.25">
      <c r="H5" s="35"/>
    </row>
    <row r="6" spans="1:10" ht="15.75" customHeight="1" x14ac:dyDescent="0.3">
      <c r="A6" s="32" t="s">
        <v>25</v>
      </c>
      <c r="B6" s="29" t="str">
        <f>B2</f>
        <v>00</v>
      </c>
      <c r="H6" s="35"/>
    </row>
    <row r="7" spans="1:10" ht="15.75" customHeight="1" x14ac:dyDescent="0.3">
      <c r="B7" s="243" t="str">
        <f>C2</f>
        <v>Vedlejší a ostatní náklady</v>
      </c>
      <c r="C7" s="244"/>
      <c r="D7" s="244"/>
      <c r="E7" s="244"/>
      <c r="F7" s="244"/>
      <c r="G7" s="244"/>
      <c r="H7" s="35"/>
    </row>
    <row r="8" spans="1:10" ht="12.75" customHeight="1" x14ac:dyDescent="0.25">
      <c r="H8" s="35"/>
    </row>
    <row r="9" spans="1:10" ht="12.75" customHeight="1" x14ac:dyDescent="0.25">
      <c r="A9" s="32" t="s">
        <v>28</v>
      </c>
      <c r="B9" s="32"/>
      <c r="C9" s="32"/>
      <c r="D9" s="32"/>
      <c r="E9" s="32"/>
      <c r="F9" s="32"/>
      <c r="G9" s="32"/>
      <c r="H9" s="36"/>
      <c r="I9" s="32"/>
      <c r="J9" s="32"/>
    </row>
    <row r="10" spans="1:10" ht="12.75" customHeight="1" x14ac:dyDescent="0.25">
      <c r="A10" s="32"/>
      <c r="B10" s="32"/>
      <c r="C10" s="32"/>
      <c r="D10" s="32"/>
      <c r="E10" s="32"/>
      <c r="F10" s="32"/>
      <c r="G10" s="32"/>
      <c r="H10" s="36"/>
      <c r="I10" s="32"/>
      <c r="J10" s="32"/>
    </row>
    <row r="11" spans="1:10" ht="12.75" customHeight="1" x14ac:dyDescent="0.25">
      <c r="A11" s="32"/>
      <c r="B11" s="32"/>
      <c r="C11" s="32"/>
      <c r="D11" s="32"/>
      <c r="E11" s="32"/>
      <c r="F11" s="32"/>
      <c r="G11" s="32"/>
      <c r="H11" s="36"/>
      <c r="I11" s="32"/>
      <c r="J11" s="32"/>
    </row>
    <row r="12" spans="1:10" ht="12.75" customHeight="1" x14ac:dyDescent="0.25">
      <c r="A12" s="32"/>
      <c r="B12" s="32"/>
      <c r="C12" s="32"/>
      <c r="D12" s="32"/>
      <c r="E12" s="32"/>
      <c r="F12" s="32"/>
      <c r="G12" s="32"/>
      <c r="H12" s="36"/>
      <c r="I12" s="32"/>
      <c r="J12" s="32"/>
    </row>
    <row r="13" spans="1:10" ht="12.75" customHeight="1" x14ac:dyDescent="0.25">
      <c r="A13" s="32"/>
      <c r="B13" s="32"/>
      <c r="C13" s="32"/>
      <c r="D13" s="32"/>
      <c r="E13" s="32"/>
      <c r="F13" s="32"/>
      <c r="G13" s="32"/>
      <c r="H13" s="36"/>
      <c r="I13" s="32"/>
      <c r="J13" s="32"/>
    </row>
    <row r="14" spans="1:10" ht="12.75" customHeight="1" x14ac:dyDescent="0.25">
      <c r="A14" s="32" t="s">
        <v>111</v>
      </c>
      <c r="B14" s="32"/>
      <c r="C14" s="32"/>
      <c r="D14" s="32"/>
      <c r="E14" s="32"/>
      <c r="F14" s="32"/>
      <c r="G14" s="32"/>
      <c r="H14" s="36"/>
      <c r="I14" s="32"/>
      <c r="J14" s="32"/>
    </row>
    <row r="15" spans="1:10" ht="12.75" customHeight="1" x14ac:dyDescent="0.25">
      <c r="A15" s="32"/>
      <c r="B15" s="32"/>
      <c r="C15" s="32"/>
      <c r="D15" s="32"/>
      <c r="E15" s="32"/>
      <c r="F15" s="32"/>
      <c r="G15" s="32"/>
      <c r="H15" s="36"/>
      <c r="I15" s="32"/>
      <c r="J15" s="32"/>
    </row>
    <row r="16" spans="1:10" ht="12.75" customHeight="1" thickBot="1" x14ac:dyDescent="0.3">
      <c r="A16" s="129" t="s">
        <v>112</v>
      </c>
      <c r="B16" s="130"/>
      <c r="C16" s="130"/>
      <c r="D16" s="130"/>
      <c r="E16" s="130"/>
      <c r="F16" s="130"/>
      <c r="G16" s="130"/>
      <c r="H16" s="131"/>
      <c r="I16" s="32"/>
      <c r="J16" s="32"/>
    </row>
    <row r="17" spans="1:16" ht="12.75" customHeight="1" x14ac:dyDescent="0.25">
      <c r="A17" s="140" t="s">
        <v>113</v>
      </c>
      <c r="B17" s="141"/>
      <c r="C17" s="142"/>
      <c r="D17" s="142"/>
      <c r="E17" s="142"/>
      <c r="F17" s="142"/>
      <c r="G17" s="143"/>
      <c r="H17" s="144" t="s">
        <v>114</v>
      </c>
      <c r="I17" s="32"/>
      <c r="J17" s="32"/>
    </row>
    <row r="18" spans="1:16" ht="12.75" customHeight="1" x14ac:dyDescent="0.25">
      <c r="A18" s="138" t="s">
        <v>115</v>
      </c>
      <c r="B18" s="136" t="s">
        <v>52</v>
      </c>
      <c r="C18" s="135"/>
      <c r="D18" s="135"/>
      <c r="E18" s="135"/>
      <c r="F18" s="135"/>
      <c r="G18" s="137"/>
      <c r="H18" s="139">
        <f>'00 0008 Naklady'!G44</f>
        <v>209600</v>
      </c>
      <c r="I18" s="32"/>
      <c r="J18" s="32"/>
      <c r="O18">
        <f>'00 0008 Naklady'!AN44</f>
        <v>0</v>
      </c>
      <c r="P18">
        <f>'00 0008 Naklady'!AO44</f>
        <v>209600</v>
      </c>
    </row>
    <row r="19" spans="1:16" ht="12.75" customHeight="1" thickBot="1" x14ac:dyDescent="0.3">
      <c r="A19" s="145"/>
      <c r="B19" s="146" t="s">
        <v>116</v>
      </c>
      <c r="C19" s="147"/>
      <c r="D19" s="148" t="str">
        <f>B2</f>
        <v>00</v>
      </c>
      <c r="E19" s="147"/>
      <c r="F19" s="147"/>
      <c r="G19" s="149"/>
      <c r="H19" s="150">
        <f>SUM(H18:H18)</f>
        <v>209600</v>
      </c>
      <c r="I19" s="32"/>
      <c r="J19" s="32"/>
    </row>
    <row r="20" spans="1:16" ht="12.75" customHeight="1" thickBot="1" x14ac:dyDescent="0.3">
      <c r="A20" s="32"/>
      <c r="B20" s="32"/>
      <c r="C20" s="32"/>
      <c r="D20" s="32"/>
      <c r="E20" s="32"/>
      <c r="F20" s="32"/>
      <c r="G20" s="32"/>
      <c r="H20" s="151"/>
      <c r="I20" s="32"/>
      <c r="J20" s="32"/>
    </row>
    <row r="21" spans="1:16" ht="12.75" customHeight="1" x14ac:dyDescent="0.25">
      <c r="A21" s="161"/>
      <c r="B21" s="162"/>
      <c r="C21" s="162"/>
      <c r="D21" s="162"/>
      <c r="E21" s="163"/>
      <c r="F21" s="162"/>
      <c r="G21" s="162"/>
      <c r="H21" s="164" t="s">
        <v>58</v>
      </c>
      <c r="I21" s="32"/>
      <c r="J21" s="32"/>
      <c r="O21" s="35">
        <f>H22</f>
        <v>0</v>
      </c>
      <c r="P21" s="35">
        <f>H24</f>
        <v>209600</v>
      </c>
    </row>
    <row r="22" spans="1:16" ht="12.75" customHeight="1" x14ac:dyDescent="0.25">
      <c r="A22" s="156" t="s">
        <v>59</v>
      </c>
      <c r="B22" s="152"/>
      <c r="C22" s="152"/>
      <c r="D22" s="152">
        <v>15</v>
      </c>
      <c r="E22" s="153" t="s">
        <v>60</v>
      </c>
      <c r="F22" s="152"/>
      <c r="G22" s="152"/>
      <c r="H22" s="159">
        <f>SUM(O17:O18)</f>
        <v>0</v>
      </c>
      <c r="I22" s="32"/>
      <c r="J22" s="32"/>
    </row>
    <row r="23" spans="1:16" ht="12.75" customHeight="1" x14ac:dyDescent="0.25">
      <c r="A23" s="157" t="s">
        <v>61</v>
      </c>
      <c r="B23" s="133"/>
      <c r="C23" s="133"/>
      <c r="D23" s="133">
        <v>15</v>
      </c>
      <c r="E23" s="154" t="s">
        <v>60</v>
      </c>
      <c r="F23" s="133"/>
      <c r="G23" s="133"/>
      <c r="H23" s="160">
        <f>H22*(D23/100)</f>
        <v>0</v>
      </c>
      <c r="I23" s="32"/>
      <c r="J23" s="32"/>
    </row>
    <row r="24" spans="1:16" ht="12.75" customHeight="1" x14ac:dyDescent="0.25">
      <c r="A24" s="157" t="s">
        <v>59</v>
      </c>
      <c r="B24" s="133"/>
      <c r="C24" s="133"/>
      <c r="D24" s="133">
        <v>21</v>
      </c>
      <c r="E24" s="154" t="s">
        <v>60</v>
      </c>
      <c r="F24" s="133"/>
      <c r="G24" s="133"/>
      <c r="H24" s="160">
        <f>SUM(P17:P18)</f>
        <v>209600</v>
      </c>
      <c r="I24" s="32"/>
      <c r="J24" s="32"/>
    </row>
    <row r="25" spans="1:16" ht="12.75" customHeight="1" thickBot="1" x14ac:dyDescent="0.3">
      <c r="A25" s="158" t="s">
        <v>61</v>
      </c>
      <c r="B25" s="134"/>
      <c r="C25" s="134"/>
      <c r="D25" s="134">
        <v>21</v>
      </c>
      <c r="E25" s="155" t="s">
        <v>60</v>
      </c>
      <c r="F25" s="133"/>
      <c r="G25" s="133"/>
      <c r="H25" s="160">
        <f>H24*(D25/100)</f>
        <v>44016</v>
      </c>
      <c r="I25" s="32"/>
      <c r="J25" s="32"/>
    </row>
    <row r="26" spans="1:16" ht="12.75" customHeight="1" thickBot="1" x14ac:dyDescent="0.3">
      <c r="A26" s="165" t="s">
        <v>117</v>
      </c>
      <c r="B26" s="166"/>
      <c r="C26" s="166"/>
      <c r="D26" s="166"/>
      <c r="E26" s="166"/>
      <c r="F26" s="167"/>
      <c r="G26" s="168"/>
      <c r="H26" s="169">
        <f>SUM(H22:H25)</f>
        <v>253616</v>
      </c>
      <c r="I26" s="32"/>
      <c r="J26" s="32"/>
    </row>
    <row r="27" spans="1:16" ht="12.75" customHeight="1" x14ac:dyDescent="0.25">
      <c r="A27" s="32"/>
      <c r="B27" s="32"/>
      <c r="C27" s="32"/>
      <c r="D27" s="32"/>
      <c r="E27" s="32"/>
      <c r="F27" s="32"/>
      <c r="G27" s="32"/>
      <c r="H27" s="36"/>
      <c r="I27" s="32"/>
      <c r="J27" s="32"/>
    </row>
    <row r="28" spans="1:16" ht="12.75" customHeight="1" x14ac:dyDescent="0.25">
      <c r="A28" s="32"/>
      <c r="B28" s="32"/>
      <c r="C28" s="32"/>
      <c r="D28" s="32"/>
      <c r="E28" s="32"/>
      <c r="F28" s="32"/>
      <c r="G28" s="32"/>
      <c r="H28" s="36"/>
      <c r="I28" s="32"/>
      <c r="J28" s="32"/>
    </row>
    <row r="29" spans="1:16" ht="12.75" customHeight="1" x14ac:dyDescent="0.25">
      <c r="A29" s="32"/>
      <c r="B29" s="32"/>
      <c r="C29" s="32"/>
      <c r="D29" s="32"/>
      <c r="E29" s="32"/>
      <c r="F29" s="32"/>
      <c r="G29" s="32"/>
      <c r="H29" s="36"/>
      <c r="I29" s="32"/>
      <c r="J29" s="32"/>
    </row>
    <row r="30" spans="1:16" ht="12.75" customHeight="1" x14ac:dyDescent="0.25">
      <c r="A30" s="32"/>
      <c r="B30" s="32"/>
      <c r="C30" s="32"/>
      <c r="D30" s="32"/>
      <c r="E30" s="32"/>
      <c r="F30" s="32"/>
      <c r="G30" s="32"/>
      <c r="H30" s="36"/>
      <c r="I30" s="32"/>
      <c r="J30" s="32"/>
    </row>
    <row r="31" spans="1:16" ht="12.75" customHeight="1" x14ac:dyDescent="0.25">
      <c r="A31" s="32"/>
      <c r="B31" s="32"/>
      <c r="C31" s="32"/>
      <c r="D31" s="32"/>
      <c r="E31" s="32"/>
      <c r="F31" s="32"/>
      <c r="G31" s="32"/>
      <c r="H31" s="36"/>
      <c r="I31" s="32"/>
      <c r="J31" s="32"/>
    </row>
    <row r="32" spans="1:16" ht="12.75" customHeight="1" x14ac:dyDescent="0.25">
      <c r="A32" s="32"/>
      <c r="B32" s="32"/>
      <c r="C32" s="32"/>
      <c r="D32" s="32"/>
      <c r="E32" s="32"/>
      <c r="F32" s="32"/>
      <c r="G32" s="32"/>
      <c r="H32" s="36"/>
      <c r="I32" s="32"/>
      <c r="J32" s="32"/>
    </row>
    <row r="33" spans="1:10" ht="12.75" customHeight="1" x14ac:dyDescent="0.25">
      <c r="A33" s="32"/>
      <c r="B33" s="32"/>
      <c r="C33" s="32"/>
      <c r="D33" s="32"/>
      <c r="E33" s="32"/>
      <c r="F33" s="32"/>
      <c r="G33" s="32"/>
      <c r="H33" s="36"/>
      <c r="I33" s="32"/>
      <c r="J33" s="32"/>
    </row>
    <row r="34" spans="1:10" ht="12.75" customHeight="1" x14ac:dyDescent="0.25">
      <c r="A34" s="32"/>
      <c r="B34" s="32"/>
      <c r="C34" s="32"/>
      <c r="D34" s="32"/>
      <c r="E34" s="32"/>
      <c r="F34" s="32"/>
      <c r="G34" s="32"/>
      <c r="H34" s="36"/>
      <c r="I34" s="32"/>
      <c r="J34" s="32"/>
    </row>
    <row r="35" spans="1:10" ht="12.75" customHeight="1" x14ac:dyDescent="0.25">
      <c r="A35" s="32"/>
      <c r="B35" s="32"/>
      <c r="C35" s="32"/>
      <c r="D35" s="32"/>
      <c r="E35" s="32"/>
      <c r="F35" s="32"/>
      <c r="G35" s="32"/>
      <c r="H35" s="36"/>
      <c r="I35" s="32"/>
      <c r="J35" s="32"/>
    </row>
    <row r="36" spans="1:10" ht="12.75" customHeight="1" x14ac:dyDescent="0.25">
      <c r="A36" s="32"/>
      <c r="B36" s="32"/>
      <c r="C36" s="32"/>
      <c r="D36" s="32"/>
      <c r="E36" s="32"/>
      <c r="F36" s="32"/>
      <c r="G36" s="32"/>
      <c r="H36" s="36"/>
      <c r="I36" s="32"/>
      <c r="J36" s="32"/>
    </row>
    <row r="37" spans="1:10" ht="12.75" customHeight="1" x14ac:dyDescent="0.25">
      <c r="A37" s="32"/>
      <c r="B37" s="32"/>
      <c r="C37" s="32"/>
      <c r="D37" s="32"/>
      <c r="E37" s="32"/>
      <c r="F37" s="32"/>
      <c r="G37" s="32"/>
      <c r="H37" s="36"/>
      <c r="I37" s="32"/>
      <c r="J37" s="32"/>
    </row>
    <row r="38" spans="1:10" ht="12.75" customHeight="1" x14ac:dyDescent="0.25">
      <c r="A38" s="32"/>
      <c r="B38" s="32"/>
      <c r="C38" s="32"/>
      <c r="D38" s="32"/>
      <c r="E38" s="32"/>
      <c r="F38" s="32"/>
      <c r="G38" s="32"/>
      <c r="H38" s="36"/>
      <c r="I38" s="32"/>
      <c r="J38" s="32"/>
    </row>
    <row r="39" spans="1:10" ht="12.75" customHeight="1" x14ac:dyDescent="0.25">
      <c r="A39" s="32"/>
      <c r="B39" s="32"/>
      <c r="C39" s="32"/>
      <c r="D39" s="32"/>
      <c r="E39" s="32"/>
      <c r="F39" s="32"/>
      <c r="G39" s="32"/>
      <c r="H39" s="36"/>
      <c r="I39" s="32"/>
      <c r="J39" s="32"/>
    </row>
    <row r="40" spans="1:10" ht="12.75" customHeight="1" x14ac:dyDescent="0.25">
      <c r="A40" s="32"/>
      <c r="B40" s="32"/>
      <c r="C40" s="32"/>
      <c r="D40" s="32"/>
      <c r="E40" s="32"/>
      <c r="F40" s="32"/>
      <c r="G40" s="32"/>
      <c r="H40" s="36"/>
      <c r="I40" s="32"/>
      <c r="J40" s="32"/>
    </row>
    <row r="41" spans="1:10" ht="12.75" customHeight="1" x14ac:dyDescent="0.25">
      <c r="A41" s="32"/>
      <c r="B41" s="32"/>
      <c r="C41" s="32"/>
      <c r="D41" s="32"/>
      <c r="E41" s="32"/>
      <c r="F41" s="32"/>
      <c r="G41" s="32"/>
      <c r="H41" s="36"/>
      <c r="I41" s="32"/>
      <c r="J41" s="32"/>
    </row>
    <row r="42" spans="1:10" ht="12.75" customHeight="1" x14ac:dyDescent="0.25">
      <c r="A42" s="32"/>
      <c r="B42" s="32"/>
      <c r="C42" s="32"/>
      <c r="D42" s="32"/>
      <c r="E42" s="32"/>
      <c r="F42" s="32"/>
      <c r="G42" s="32"/>
      <c r="H42" s="36"/>
      <c r="I42" s="32"/>
      <c r="J42" s="32"/>
    </row>
    <row r="43" spans="1:10" ht="12.75" customHeight="1" x14ac:dyDescent="0.25">
      <c r="A43" s="32"/>
      <c r="B43" s="32"/>
      <c r="C43" s="32"/>
      <c r="D43" s="32"/>
      <c r="E43" s="32"/>
      <c r="F43" s="32"/>
      <c r="G43" s="32"/>
      <c r="H43" s="36"/>
      <c r="I43" s="32"/>
      <c r="J43" s="32"/>
    </row>
    <row r="44" spans="1:10" ht="12.75" customHeight="1" x14ac:dyDescent="0.25">
      <c r="A44" s="32"/>
      <c r="B44" s="32"/>
      <c r="C44" s="32"/>
      <c r="D44" s="32"/>
      <c r="E44" s="32"/>
      <c r="F44" s="32"/>
      <c r="G44" s="32"/>
      <c r="H44" s="36"/>
      <c r="I44" s="32"/>
      <c r="J44" s="32"/>
    </row>
    <row r="45" spans="1:10" ht="12.75" customHeight="1" x14ac:dyDescent="0.25">
      <c r="A45" s="32"/>
      <c r="B45" s="32"/>
      <c r="C45" s="32"/>
      <c r="D45" s="32"/>
      <c r="E45" s="32"/>
      <c r="F45" s="32"/>
      <c r="G45" s="32"/>
      <c r="H45" s="36"/>
      <c r="I45" s="32"/>
      <c r="J45" s="32"/>
    </row>
    <row r="46" spans="1:10" ht="12.75" customHeight="1" x14ac:dyDescent="0.25">
      <c r="A46" s="32"/>
      <c r="B46" s="32"/>
      <c r="C46" s="32"/>
      <c r="D46" s="32"/>
      <c r="E46" s="32"/>
      <c r="F46" s="32"/>
      <c r="G46" s="32"/>
      <c r="H46" s="36"/>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algorithmName="SHA-512" hashValue="EKpTExmu8OcMuXbnmGdplBMo3Lt6vTaTI7uTTmdr+S40DBePgQRDG9gw/7f/D6R9NbU6tjW/tT0CyXEUWGx5VQ==" saltValue="lHAc8BZ/G6j9TtvByfErHg=="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topLeftCell="A5" workbookViewId="0">
      <selection activeCell="C30" sqref="C30:G30"/>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3" max="53" width="98.88671875" customWidth="1"/>
  </cols>
  <sheetData>
    <row r="1" spans="1:60" ht="16.2" thickBot="1" x14ac:dyDescent="0.3">
      <c r="A1" s="260" t="s">
        <v>118</v>
      </c>
      <c r="B1" s="245"/>
      <c r="C1" s="246"/>
      <c r="D1" s="245"/>
      <c r="E1" s="245"/>
      <c r="F1" s="245"/>
      <c r="G1" s="245"/>
      <c r="H1" s="54"/>
      <c r="I1" s="54"/>
      <c r="J1" s="54"/>
    </row>
    <row r="2" spans="1:60" ht="13.8" thickTop="1" x14ac:dyDescent="0.25">
      <c r="A2" s="55" t="s">
        <v>31</v>
      </c>
      <c r="B2" s="56" t="s">
        <v>42</v>
      </c>
      <c r="C2" s="261" t="s">
        <v>43</v>
      </c>
      <c r="D2" s="247"/>
      <c r="E2" s="247"/>
      <c r="F2" s="247"/>
      <c r="G2" s="248"/>
      <c r="H2" s="54"/>
      <c r="I2" s="54"/>
      <c r="J2" s="54"/>
    </row>
    <row r="3" spans="1:60" x14ac:dyDescent="0.25">
      <c r="A3" s="57" t="s">
        <v>32</v>
      </c>
      <c r="B3" s="58" t="s">
        <v>51</v>
      </c>
      <c r="C3" s="262" t="s">
        <v>52</v>
      </c>
      <c r="D3" s="249"/>
      <c r="E3" s="249"/>
      <c r="F3" s="249"/>
      <c r="G3" s="250"/>
      <c r="H3" s="54"/>
      <c r="I3" s="54"/>
      <c r="J3" s="54"/>
    </row>
    <row r="4" spans="1:60" ht="13.8" thickBot="1" x14ac:dyDescent="0.3">
      <c r="A4" s="170" t="s">
        <v>33</v>
      </c>
      <c r="B4" s="171" t="s">
        <v>115</v>
      </c>
      <c r="C4" s="263" t="s">
        <v>52</v>
      </c>
      <c r="D4" s="264"/>
      <c r="E4" s="264"/>
      <c r="F4" s="264"/>
      <c r="G4" s="265"/>
      <c r="H4" s="54"/>
      <c r="I4" s="54"/>
      <c r="J4" s="54"/>
    </row>
    <row r="5" spans="1:60" ht="14.4" thickTop="1" thickBot="1" x14ac:dyDescent="0.3">
      <c r="A5" s="54"/>
      <c r="B5" s="61"/>
      <c r="C5" s="62"/>
      <c r="D5" s="63"/>
      <c r="E5" s="54"/>
      <c r="F5" s="54"/>
      <c r="G5" s="54"/>
      <c r="H5" s="54"/>
      <c r="I5" s="54"/>
      <c r="J5" s="54"/>
    </row>
    <row r="6" spans="1:60" ht="27.6" thickTop="1" thickBot="1" x14ac:dyDescent="0.3">
      <c r="A6" s="172" t="s">
        <v>34</v>
      </c>
      <c r="B6" s="175" t="s">
        <v>35</v>
      </c>
      <c r="C6" s="176" t="s">
        <v>36</v>
      </c>
      <c r="D6" s="173" t="s">
        <v>37</v>
      </c>
      <c r="E6" s="174" t="s">
        <v>38</v>
      </c>
      <c r="F6" s="177" t="s">
        <v>39</v>
      </c>
      <c r="G6" s="195" t="s">
        <v>40</v>
      </c>
      <c r="H6" s="196" t="s">
        <v>119</v>
      </c>
      <c r="I6" s="180" t="s">
        <v>120</v>
      </c>
      <c r="J6" s="54"/>
    </row>
    <row r="7" spans="1:60" x14ac:dyDescent="0.25">
      <c r="A7" s="197"/>
      <c r="B7" s="198" t="s">
        <v>121</v>
      </c>
      <c r="C7" s="266" t="s">
        <v>122</v>
      </c>
      <c r="D7" s="266"/>
      <c r="E7" s="267"/>
      <c r="F7" s="268"/>
      <c r="G7" s="268"/>
      <c r="H7" s="199"/>
      <c r="I7" s="200"/>
      <c r="J7" s="54"/>
    </row>
    <row r="8" spans="1:60" x14ac:dyDescent="0.25">
      <c r="A8" s="191" t="s">
        <v>123</v>
      </c>
      <c r="B8" s="181" t="s">
        <v>124</v>
      </c>
      <c r="C8" s="209" t="s">
        <v>125</v>
      </c>
      <c r="D8" s="183"/>
      <c r="E8" s="185"/>
      <c r="F8" s="269">
        <f>SUM(G9:G14)</f>
        <v>105000</v>
      </c>
      <c r="G8" s="270"/>
      <c r="H8" s="187"/>
      <c r="I8" s="193"/>
      <c r="J8" s="54"/>
    </row>
    <row r="9" spans="1:60" outlineLevel="1" x14ac:dyDescent="0.25">
      <c r="A9" s="192">
        <v>1</v>
      </c>
      <c r="B9" s="182" t="s">
        <v>126</v>
      </c>
      <c r="C9" s="210" t="s">
        <v>127</v>
      </c>
      <c r="D9" s="184" t="s">
        <v>128</v>
      </c>
      <c r="E9" s="186">
        <v>1</v>
      </c>
      <c r="F9" s="188">
        <v>50000</v>
      </c>
      <c r="G9" s="189">
        <f>E9*F9</f>
        <v>50000</v>
      </c>
      <c r="H9" s="190"/>
      <c r="I9" s="194" t="s">
        <v>129</v>
      </c>
      <c r="J9" s="178"/>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5">
      <c r="A10" s="192"/>
      <c r="B10" s="182"/>
      <c r="C10" s="271" t="s">
        <v>130</v>
      </c>
      <c r="D10" s="272"/>
      <c r="E10" s="273"/>
      <c r="F10" s="274"/>
      <c r="G10" s="275"/>
      <c r="H10" s="190"/>
      <c r="I10" s="194"/>
      <c r="J10" s="178"/>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179" t="str">
        <f>C10</f>
        <v>Veškeré náklady spojené s vybudováním, provozem a odstraněním zařízení staveniště.</v>
      </c>
      <c r="BB10" s="32"/>
      <c r="BC10" s="32"/>
      <c r="BD10" s="32"/>
      <c r="BE10" s="32"/>
      <c r="BF10" s="32"/>
      <c r="BG10" s="32"/>
      <c r="BH10" s="32"/>
    </row>
    <row r="11" spans="1:60" outlineLevel="1" x14ac:dyDescent="0.25">
      <c r="A11" s="192">
        <v>2</v>
      </c>
      <c r="B11" s="182" t="s">
        <v>131</v>
      </c>
      <c r="C11" s="210" t="s">
        <v>132</v>
      </c>
      <c r="D11" s="184" t="s">
        <v>128</v>
      </c>
      <c r="E11" s="186">
        <v>1</v>
      </c>
      <c r="F11" s="188">
        <v>50000</v>
      </c>
      <c r="G11" s="189">
        <f>E11*F11</f>
        <v>50000</v>
      </c>
      <c r="H11" s="190"/>
      <c r="I11" s="194" t="s">
        <v>133</v>
      </c>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ht="21" outlineLevel="1" x14ac:dyDescent="0.25">
      <c r="A12" s="192"/>
      <c r="B12" s="182"/>
      <c r="C12" s="271" t="s">
        <v>134</v>
      </c>
      <c r="D12" s="272"/>
      <c r="E12" s="273"/>
      <c r="F12" s="274"/>
      <c r="G12" s="275"/>
      <c r="H12" s="190"/>
      <c r="I12" s="194"/>
      <c r="J12" s="178"/>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179" t="str">
        <f>C12</f>
        <v>Náklady na ztížené provádění stavebních prací v neobvyklém a práci ztěžujícím prostředí, jako např. ve zdraví škodlivém prostředí, práce pod vodou či v podzemí.</v>
      </c>
      <c r="BB12" s="32"/>
      <c r="BC12" s="32"/>
      <c r="BD12" s="32"/>
      <c r="BE12" s="32"/>
      <c r="BF12" s="32"/>
      <c r="BG12" s="32"/>
      <c r="BH12" s="32"/>
    </row>
    <row r="13" spans="1:60" outlineLevel="1" x14ac:dyDescent="0.25">
      <c r="A13" s="192">
        <v>3</v>
      </c>
      <c r="B13" s="182" t="s">
        <v>135</v>
      </c>
      <c r="C13" s="210" t="s">
        <v>136</v>
      </c>
      <c r="D13" s="184" t="s">
        <v>128</v>
      </c>
      <c r="E13" s="186">
        <v>1</v>
      </c>
      <c r="F13" s="188">
        <v>5000</v>
      </c>
      <c r="G13" s="189">
        <f>E13*F13</f>
        <v>5000</v>
      </c>
      <c r="H13" s="190"/>
      <c r="I13" s="194" t="s">
        <v>129</v>
      </c>
      <c r="J13" s="178"/>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5">
      <c r="A14" s="192"/>
      <c r="B14" s="182"/>
      <c r="C14" s="271" t="s">
        <v>137</v>
      </c>
      <c r="D14" s="272"/>
      <c r="E14" s="273"/>
      <c r="F14" s="274"/>
      <c r="G14" s="275"/>
      <c r="H14" s="190"/>
      <c r="I14" s="194"/>
      <c r="J14" s="178"/>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179" t="str">
        <f>C14</f>
        <v>Koordinace stavebních a technologických dodávek stavby.</v>
      </c>
      <c r="BB14" s="32"/>
      <c r="BC14" s="32"/>
      <c r="BD14" s="32"/>
      <c r="BE14" s="32"/>
      <c r="BF14" s="32"/>
      <c r="BG14" s="32"/>
      <c r="BH14" s="32"/>
    </row>
    <row r="15" spans="1:60" x14ac:dyDescent="0.25">
      <c r="A15" s="191" t="s">
        <v>123</v>
      </c>
      <c r="B15" s="181" t="s">
        <v>138</v>
      </c>
      <c r="C15" s="209" t="s">
        <v>139</v>
      </c>
      <c r="D15" s="183"/>
      <c r="E15" s="185"/>
      <c r="F15" s="276">
        <f>SUM(G16:G42)</f>
        <v>104600</v>
      </c>
      <c r="G15" s="277"/>
      <c r="H15" s="187"/>
      <c r="I15" s="193"/>
      <c r="J15" s="54"/>
    </row>
    <row r="16" spans="1:60" outlineLevel="1" x14ac:dyDescent="0.25">
      <c r="A16" s="192">
        <v>4</v>
      </c>
      <c r="B16" s="182" t="s">
        <v>140</v>
      </c>
      <c r="C16" s="210" t="s">
        <v>141</v>
      </c>
      <c r="D16" s="184" t="s">
        <v>128</v>
      </c>
      <c r="E16" s="186">
        <v>1</v>
      </c>
      <c r="F16" s="188">
        <v>25000</v>
      </c>
      <c r="G16" s="189">
        <f>E16*F16</f>
        <v>25000</v>
      </c>
      <c r="H16" s="190"/>
      <c r="I16" s="194" t="s">
        <v>133</v>
      </c>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ht="41.4" outlineLevel="1" x14ac:dyDescent="0.25">
      <c r="A17" s="192"/>
      <c r="B17" s="182"/>
      <c r="C17" s="271" t="s">
        <v>142</v>
      </c>
      <c r="D17" s="272"/>
      <c r="E17" s="273"/>
      <c r="F17" s="274"/>
      <c r="G17" s="275"/>
      <c r="H17" s="190"/>
      <c r="I17" s="194"/>
      <c r="J17" s="178"/>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179" t="str">
        <f>C17</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17" s="32"/>
      <c r="BC17" s="32"/>
      <c r="BD17" s="32"/>
      <c r="BE17" s="32"/>
      <c r="BF17" s="32"/>
      <c r="BG17" s="32"/>
      <c r="BH17" s="32"/>
    </row>
    <row r="18" spans="1:60" outlineLevel="1" x14ac:dyDescent="0.25">
      <c r="A18" s="192">
        <v>5</v>
      </c>
      <c r="B18" s="182" t="s">
        <v>143</v>
      </c>
      <c r="C18" s="210" t="s">
        <v>144</v>
      </c>
      <c r="D18" s="184" t="s">
        <v>128</v>
      </c>
      <c r="E18" s="186">
        <v>1</v>
      </c>
      <c r="F18" s="188">
        <v>20000</v>
      </c>
      <c r="G18" s="189">
        <f>E18*F18</f>
        <v>20000</v>
      </c>
      <c r="H18" s="190"/>
      <c r="I18" s="194" t="s">
        <v>133</v>
      </c>
      <c r="J18" s="178"/>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5">
      <c r="A19" s="192">
        <v>6</v>
      </c>
      <c r="B19" s="182" t="s">
        <v>145</v>
      </c>
      <c r="C19" s="210" t="s">
        <v>146</v>
      </c>
      <c r="D19" s="184" t="s">
        <v>128</v>
      </c>
      <c r="E19" s="186">
        <v>1</v>
      </c>
      <c r="F19" s="188">
        <v>30000</v>
      </c>
      <c r="G19" s="189">
        <f>E19*F19</f>
        <v>30000</v>
      </c>
      <c r="H19" s="190"/>
      <c r="I19" s="194" t="s">
        <v>133</v>
      </c>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5">
      <c r="A20" s="192">
        <v>7</v>
      </c>
      <c r="B20" s="182" t="s">
        <v>147</v>
      </c>
      <c r="C20" s="210" t="s">
        <v>148</v>
      </c>
      <c r="D20" s="184" t="s">
        <v>128</v>
      </c>
      <c r="E20" s="186">
        <v>1</v>
      </c>
      <c r="F20" s="188">
        <v>5000</v>
      </c>
      <c r="G20" s="189">
        <f>E20*F20</f>
        <v>5000</v>
      </c>
      <c r="H20" s="190"/>
      <c r="I20" s="194" t="s">
        <v>133</v>
      </c>
      <c r="J20" s="178"/>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5">
      <c r="A21" s="192"/>
      <c r="B21" s="254" t="s">
        <v>149</v>
      </c>
      <c r="C21" s="255"/>
      <c r="D21" s="256"/>
      <c r="E21" s="257"/>
      <c r="F21" s="258"/>
      <c r="G21" s="259"/>
      <c r="H21" s="190"/>
      <c r="I21" s="194"/>
      <c r="J21" s="178"/>
      <c r="K21" s="32">
        <v>1</v>
      </c>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5">
      <c r="A22" s="192"/>
      <c r="B22" s="254" t="s">
        <v>150</v>
      </c>
      <c r="C22" s="255"/>
      <c r="D22" s="256"/>
      <c r="E22" s="257"/>
      <c r="F22" s="258"/>
      <c r="G22" s="25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5">
      <c r="A23" s="192">
        <v>8</v>
      </c>
      <c r="B23" s="182" t="s">
        <v>151</v>
      </c>
      <c r="C23" s="210" t="s">
        <v>152</v>
      </c>
      <c r="D23" s="184" t="s">
        <v>153</v>
      </c>
      <c r="E23" s="186">
        <v>4</v>
      </c>
      <c r="F23" s="188">
        <v>300</v>
      </c>
      <c r="G23" s="189">
        <f>E23*F23</f>
        <v>1200</v>
      </c>
      <c r="H23" s="190" t="s">
        <v>154</v>
      </c>
      <c r="I23" s="194" t="s">
        <v>129</v>
      </c>
      <c r="J23" s="178"/>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5">
      <c r="A24" s="192"/>
      <c r="B24" s="182"/>
      <c r="C24" s="271" t="s">
        <v>155</v>
      </c>
      <c r="D24" s="272"/>
      <c r="E24" s="273"/>
      <c r="F24" s="274"/>
      <c r="G24" s="275"/>
      <c r="H24" s="190"/>
      <c r="I24" s="194"/>
      <c r="J24" s="178"/>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179" t="str">
        <f>C24</f>
        <v>Náklady spojené s účastí zhotovitele na předání a převzetí staveniště. Včetně vystavení zápisu</v>
      </c>
      <c r="BB24" s="32"/>
      <c r="BC24" s="32"/>
      <c r="BD24" s="32"/>
      <c r="BE24" s="32"/>
      <c r="BF24" s="32"/>
      <c r="BG24" s="32"/>
      <c r="BH24" s="32"/>
    </row>
    <row r="25" spans="1:60" outlineLevel="1" x14ac:dyDescent="0.25">
      <c r="A25" s="192">
        <v>9</v>
      </c>
      <c r="B25" s="182" t="s">
        <v>156</v>
      </c>
      <c r="C25" s="210" t="s">
        <v>157</v>
      </c>
      <c r="D25" s="184" t="s">
        <v>128</v>
      </c>
      <c r="E25" s="186">
        <v>1</v>
      </c>
      <c r="F25" s="188">
        <v>1500</v>
      </c>
      <c r="G25" s="189">
        <f>E25*F25</f>
        <v>1500</v>
      </c>
      <c r="H25" s="190"/>
      <c r="I25" s="194" t="s">
        <v>133</v>
      </c>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ht="21" outlineLevel="1" x14ac:dyDescent="0.25">
      <c r="A26" s="192"/>
      <c r="B26" s="182"/>
      <c r="C26" s="271" t="s">
        <v>158</v>
      </c>
      <c r="D26" s="272"/>
      <c r="E26" s="273"/>
      <c r="F26" s="274"/>
      <c r="G26" s="275"/>
      <c r="H26" s="190"/>
      <c r="I26" s="194"/>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179" t="str">
        <f>C26</f>
        <v>provádění povinnost zhotovitele včetně veškerých subdodavatelů na všech stupních dodavatelské hierarchie (např. včetně dopravců, atd.) dle zákona č. 309/2006 Sb. v aktuálním znění v době výstavby</v>
      </c>
      <c r="BB26" s="32"/>
      <c r="BC26" s="32"/>
      <c r="BD26" s="32"/>
      <c r="BE26" s="32"/>
      <c r="BF26" s="32"/>
      <c r="BG26" s="32"/>
      <c r="BH26" s="32"/>
    </row>
    <row r="27" spans="1:60" outlineLevel="1" x14ac:dyDescent="0.25">
      <c r="A27" s="192">
        <v>10</v>
      </c>
      <c r="B27" s="182" t="s">
        <v>159</v>
      </c>
      <c r="C27" s="210" t="s">
        <v>160</v>
      </c>
      <c r="D27" s="184" t="s">
        <v>153</v>
      </c>
      <c r="E27" s="186">
        <v>8</v>
      </c>
      <c r="F27" s="188">
        <v>300</v>
      </c>
      <c r="G27" s="189">
        <f>E27*F27</f>
        <v>2400</v>
      </c>
      <c r="H27" s="190"/>
      <c r="I27" s="194" t="s">
        <v>133</v>
      </c>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5">
      <c r="A28" s="192"/>
      <c r="B28" s="182"/>
      <c r="C28" s="271" t="s">
        <v>161</v>
      </c>
      <c r="D28" s="272"/>
      <c r="E28" s="273"/>
      <c r="F28" s="274"/>
      <c r="G28" s="275"/>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179" t="str">
        <f>C28</f>
        <v>Včetně vystavení zápisu</v>
      </c>
      <c r="BB28" s="32"/>
      <c r="BC28" s="32"/>
      <c r="BD28" s="32"/>
      <c r="BE28" s="32"/>
      <c r="BF28" s="32"/>
      <c r="BG28" s="32"/>
      <c r="BH28" s="32"/>
    </row>
    <row r="29" spans="1:60" outlineLevel="1" x14ac:dyDescent="0.25">
      <c r="A29" s="192">
        <v>11</v>
      </c>
      <c r="B29" s="182" t="s">
        <v>162</v>
      </c>
      <c r="C29" s="210" t="s">
        <v>163</v>
      </c>
      <c r="D29" s="184" t="s">
        <v>128</v>
      </c>
      <c r="E29" s="186">
        <v>1</v>
      </c>
      <c r="F29" s="188">
        <v>5000</v>
      </c>
      <c r="G29" s="189">
        <f>E29*F29</f>
        <v>5000</v>
      </c>
      <c r="H29" s="190"/>
      <c r="I29" s="194" t="s">
        <v>133</v>
      </c>
      <c r="J29" s="178"/>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ht="61.8" outlineLevel="1" x14ac:dyDescent="0.25">
      <c r="A30" s="192"/>
      <c r="B30" s="182"/>
      <c r="C30" s="271" t="s">
        <v>164</v>
      </c>
      <c r="D30" s="272"/>
      <c r="E30" s="273"/>
      <c r="F30" s="274"/>
      <c r="G30" s="275"/>
      <c r="H30" s="190"/>
      <c r="I30" s="194"/>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179" t="str">
        <f>C30</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30" s="32"/>
      <c r="BC30" s="32"/>
      <c r="BD30" s="32"/>
      <c r="BE30" s="32"/>
      <c r="BF30" s="32"/>
      <c r="BG30" s="32"/>
      <c r="BH30" s="32"/>
    </row>
    <row r="31" spans="1:60" outlineLevel="1" x14ac:dyDescent="0.25">
      <c r="A31" s="192"/>
      <c r="B31" s="182"/>
      <c r="C31" s="271" t="s">
        <v>165</v>
      </c>
      <c r="D31" s="272"/>
      <c r="E31" s="273"/>
      <c r="F31" s="274"/>
      <c r="G31" s="275"/>
      <c r="H31" s="190"/>
      <c r="I31" s="194"/>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179" t="str">
        <f>C31</f>
        <v>Dokumentace zahrnuje dílčí dokumentace jednotlivých technologických a stavebních částí stavby.</v>
      </c>
      <c r="BB31" s="32"/>
      <c r="BC31" s="32"/>
      <c r="BD31" s="32"/>
      <c r="BE31" s="32"/>
      <c r="BF31" s="32"/>
      <c r="BG31" s="32"/>
      <c r="BH31" s="32"/>
    </row>
    <row r="32" spans="1:60" outlineLevel="1" x14ac:dyDescent="0.25">
      <c r="A32" s="192">
        <v>12</v>
      </c>
      <c r="B32" s="182" t="s">
        <v>166</v>
      </c>
      <c r="C32" s="210" t="s">
        <v>167</v>
      </c>
      <c r="D32" s="184" t="s">
        <v>128</v>
      </c>
      <c r="E32" s="186">
        <v>1</v>
      </c>
      <c r="F32" s="188">
        <v>5000</v>
      </c>
      <c r="G32" s="189">
        <f>E32*F32</f>
        <v>5000</v>
      </c>
      <c r="H32" s="190"/>
      <c r="I32" s="194" t="s">
        <v>133</v>
      </c>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ht="61.8" outlineLevel="1" x14ac:dyDescent="0.25">
      <c r="A33" s="192"/>
      <c r="B33" s="182"/>
      <c r="C33" s="271" t="s">
        <v>168</v>
      </c>
      <c r="D33" s="272"/>
      <c r="E33" s="273"/>
      <c r="F33" s="274"/>
      <c r="G33" s="275"/>
      <c r="H33" s="190"/>
      <c r="I33" s="194"/>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179" t="str">
        <f>C33</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33" s="32"/>
      <c r="BC33" s="32"/>
      <c r="BD33" s="32"/>
      <c r="BE33" s="32"/>
      <c r="BF33" s="32"/>
      <c r="BG33" s="32"/>
      <c r="BH33" s="32"/>
    </row>
    <row r="34" spans="1:60" outlineLevel="1" x14ac:dyDescent="0.25">
      <c r="A34" s="192"/>
      <c r="B34" s="182"/>
      <c r="C34" s="271" t="s">
        <v>165</v>
      </c>
      <c r="D34" s="272"/>
      <c r="E34" s="273"/>
      <c r="F34" s="274"/>
      <c r="G34" s="275"/>
      <c r="H34" s="190"/>
      <c r="I34" s="194"/>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179" t="str">
        <f>C34</f>
        <v>Dokumentace zahrnuje dílčí dokumentace jednotlivých technologických a stavebních částí stavby.</v>
      </c>
      <c r="BB34" s="32"/>
      <c r="BC34" s="32"/>
      <c r="BD34" s="32"/>
      <c r="BE34" s="32"/>
      <c r="BF34" s="32"/>
      <c r="BG34" s="32"/>
      <c r="BH34" s="32"/>
    </row>
    <row r="35" spans="1:60" outlineLevel="1" x14ac:dyDescent="0.25">
      <c r="A35" s="192">
        <v>13</v>
      </c>
      <c r="B35" s="182" t="s">
        <v>169</v>
      </c>
      <c r="C35" s="210" t="s">
        <v>170</v>
      </c>
      <c r="D35" s="184" t="s">
        <v>128</v>
      </c>
      <c r="E35" s="186">
        <v>1</v>
      </c>
      <c r="F35" s="188">
        <v>1500</v>
      </c>
      <c r="G35" s="189">
        <f>E35*F35</f>
        <v>1500</v>
      </c>
      <c r="H35" s="190"/>
      <c r="I35" s="194" t="s">
        <v>133</v>
      </c>
      <c r="J35" s="178"/>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ht="41.4" outlineLevel="1" x14ac:dyDescent="0.25">
      <c r="A36" s="192"/>
      <c r="B36" s="182"/>
      <c r="C36" s="271" t="s">
        <v>171</v>
      </c>
      <c r="D36" s="272"/>
      <c r="E36" s="273"/>
      <c r="F36" s="274"/>
      <c r="G36" s="275"/>
      <c r="H36" s="190"/>
      <c r="I36" s="194"/>
      <c r="J36" s="178"/>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179" t="str">
        <f>C36</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6" s="32"/>
      <c r="BC36" s="32"/>
      <c r="BD36" s="32"/>
      <c r="BE36" s="32"/>
      <c r="BF36" s="32"/>
      <c r="BG36" s="32"/>
      <c r="BH36" s="32"/>
    </row>
    <row r="37" spans="1:60" ht="20.399999999999999" outlineLevel="1" x14ac:dyDescent="0.25">
      <c r="A37" s="192">
        <v>14</v>
      </c>
      <c r="B37" s="182" t="s">
        <v>172</v>
      </c>
      <c r="C37" s="210" t="s">
        <v>173</v>
      </c>
      <c r="D37" s="184" t="s">
        <v>128</v>
      </c>
      <c r="E37" s="186">
        <v>1</v>
      </c>
      <c r="F37" s="188">
        <v>1500</v>
      </c>
      <c r="G37" s="189">
        <f>E37*F37</f>
        <v>1500</v>
      </c>
      <c r="H37" s="190"/>
      <c r="I37" s="194" t="s">
        <v>133</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ht="41.4" outlineLevel="1" x14ac:dyDescent="0.25">
      <c r="A38" s="192"/>
      <c r="B38" s="182"/>
      <c r="C38" s="271" t="s">
        <v>174</v>
      </c>
      <c r="D38" s="272"/>
      <c r="E38" s="273"/>
      <c r="F38" s="274"/>
      <c r="G38" s="275"/>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179" t="str">
        <f>C38</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8" s="32"/>
      <c r="BC38" s="32"/>
      <c r="BD38" s="32"/>
      <c r="BE38" s="32"/>
      <c r="BF38" s="32"/>
      <c r="BG38" s="32"/>
      <c r="BH38" s="32"/>
    </row>
    <row r="39" spans="1:60" outlineLevel="1" x14ac:dyDescent="0.25">
      <c r="A39" s="192">
        <v>15</v>
      </c>
      <c r="B39" s="182" t="s">
        <v>175</v>
      </c>
      <c r="C39" s="210" t="s">
        <v>176</v>
      </c>
      <c r="D39" s="184" t="s">
        <v>177</v>
      </c>
      <c r="E39" s="186">
        <v>1</v>
      </c>
      <c r="F39" s="188">
        <v>1500</v>
      </c>
      <c r="G39" s="189">
        <f>E39*F39</f>
        <v>1500</v>
      </c>
      <c r="H39" s="190"/>
      <c r="I39" s="194" t="s">
        <v>133</v>
      </c>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5">
      <c r="A40" s="192"/>
      <c r="B40" s="182"/>
      <c r="C40" s="271" t="s">
        <v>178</v>
      </c>
      <c r="D40" s="272"/>
      <c r="E40" s="273"/>
      <c r="F40" s="274"/>
      <c r="G40" s="275"/>
      <c r="H40" s="190"/>
      <c r="I40" s="194"/>
      <c r="J40" s="178"/>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179" t="str">
        <f>C40</f>
        <v>Kompletní systém sběru, třídění, odvozu a likvidace odpadu v souladu se zák. č.185/2001 Sb. v platném znění a vyhl. č.381/2001 Sb. v platném znění</v>
      </c>
      <c r="BB40" s="32"/>
      <c r="BC40" s="32"/>
      <c r="BD40" s="32"/>
      <c r="BE40" s="32"/>
      <c r="BF40" s="32"/>
      <c r="BG40" s="32"/>
      <c r="BH40" s="32"/>
    </row>
    <row r="41" spans="1:60" outlineLevel="1" x14ac:dyDescent="0.25">
      <c r="A41" s="192">
        <v>16</v>
      </c>
      <c r="B41" s="182" t="s">
        <v>179</v>
      </c>
      <c r="C41" s="210" t="s">
        <v>180</v>
      </c>
      <c r="D41" s="184" t="s">
        <v>177</v>
      </c>
      <c r="E41" s="186">
        <v>1</v>
      </c>
      <c r="F41" s="188">
        <v>5000</v>
      </c>
      <c r="G41" s="189">
        <f>E41*F41</f>
        <v>5000</v>
      </c>
      <c r="H41" s="190"/>
      <c r="I41" s="194" t="s">
        <v>133</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ht="72.599999999999994" outlineLevel="1" thickBot="1" x14ac:dyDescent="0.3">
      <c r="A42" s="201"/>
      <c r="B42" s="202"/>
      <c r="C42" s="278" t="s">
        <v>181</v>
      </c>
      <c r="D42" s="279"/>
      <c r="E42" s="280"/>
      <c r="F42" s="281"/>
      <c r="G42" s="282"/>
      <c r="H42" s="203"/>
      <c r="I42" s="20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179" t="str">
        <f>C42</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42" s="32"/>
      <c r="BC42" s="32"/>
      <c r="BD42" s="32"/>
      <c r="BE42" s="32"/>
      <c r="BF42" s="32"/>
      <c r="BG42" s="32"/>
      <c r="BH42" s="32"/>
    </row>
    <row r="43" spans="1:60" ht="12.75" hidden="1" customHeight="1" x14ac:dyDescent="0.25">
      <c r="A43" s="54"/>
      <c r="B43" s="61"/>
      <c r="C43" s="211"/>
      <c r="D43" s="54"/>
      <c r="E43" s="54"/>
      <c r="F43" s="54"/>
      <c r="G43" s="54"/>
      <c r="H43" s="54"/>
      <c r="I43" s="54"/>
      <c r="J43" s="54"/>
      <c r="AK43">
        <f>SUM(AK1:AK42)</f>
        <v>0</v>
      </c>
      <c r="AL43">
        <f>SUM(AL1:AL42)</f>
        <v>0</v>
      </c>
      <c r="AN43">
        <v>15</v>
      </c>
      <c r="AO43">
        <v>21</v>
      </c>
    </row>
    <row r="44" spans="1:60" ht="12.75" hidden="1" customHeight="1" x14ac:dyDescent="0.25">
      <c r="A44" s="205"/>
      <c r="B44" s="206" t="s">
        <v>182</v>
      </c>
      <c r="C44" s="212"/>
      <c r="D44" s="207"/>
      <c r="E44" s="207"/>
      <c r="F44" s="207"/>
      <c r="G44" s="208">
        <f>F8+F15</f>
        <v>209600</v>
      </c>
      <c r="H44" s="54"/>
      <c r="I44" s="54"/>
      <c r="J44" s="54"/>
      <c r="AN44">
        <f>SUMIF(AM8:AM43,AN43,G8:G43)</f>
        <v>0</v>
      </c>
      <c r="AO44">
        <f>SUMIF(AM8:AM43,AO43,G8:G43)</f>
        <v>209600</v>
      </c>
    </row>
    <row r="45" spans="1:60" ht="12.75" customHeight="1" x14ac:dyDescent="0.25">
      <c r="A45" s="54"/>
      <c r="B45" s="61"/>
      <c r="C45" s="62"/>
      <c r="D45" s="54"/>
      <c r="E45" s="54"/>
      <c r="F45" s="54"/>
      <c r="G45" s="54"/>
      <c r="H45" s="54"/>
      <c r="I45" s="54"/>
      <c r="J45" s="54"/>
    </row>
    <row r="46" spans="1:60" ht="12.75" customHeight="1" x14ac:dyDescent="0.25">
      <c r="A46" s="54"/>
      <c r="B46" s="61"/>
      <c r="C46" s="62"/>
      <c r="D46" s="54"/>
      <c r="E46" s="54"/>
      <c r="F46" s="54"/>
      <c r="G46" s="54"/>
      <c r="H46" s="54"/>
      <c r="I46" s="54"/>
      <c r="J46" s="54"/>
    </row>
    <row r="47" spans="1:60" ht="12.75" customHeight="1" x14ac:dyDescent="0.25">
      <c r="A47" s="54"/>
      <c r="B47" s="61"/>
      <c r="C47" s="62"/>
      <c r="D47" s="54"/>
      <c r="E47" s="54"/>
      <c r="F47" s="54"/>
      <c r="G47" s="54"/>
      <c r="H47" s="54"/>
      <c r="I47" s="54"/>
      <c r="J47" s="54"/>
    </row>
    <row r="48" spans="1:60" ht="12.75" customHeight="1" x14ac:dyDescent="0.25">
      <c r="A48" s="54"/>
      <c r="B48" s="61"/>
      <c r="C48" s="62"/>
      <c r="D48" s="54"/>
      <c r="E48" s="54"/>
      <c r="F48" s="54"/>
      <c r="G48" s="54"/>
      <c r="H48" s="54"/>
      <c r="I48" s="54"/>
      <c r="J48" s="54"/>
    </row>
    <row r="49" spans="1:10" ht="12.75" customHeight="1" x14ac:dyDescent="0.25">
      <c r="A49" s="54"/>
      <c r="B49" s="61"/>
      <c r="C49" s="62"/>
      <c r="D49" s="54"/>
      <c r="E49" s="54"/>
      <c r="F49" s="54"/>
      <c r="G49" s="54"/>
      <c r="H49" s="54"/>
      <c r="I49" s="54"/>
      <c r="J49" s="54"/>
    </row>
    <row r="50" spans="1:10" ht="12.75" customHeight="1" x14ac:dyDescent="0.25">
      <c r="A50" s="54"/>
      <c r="B50" s="61"/>
      <c r="C50" s="62"/>
      <c r="D50" s="54"/>
      <c r="E50" s="54"/>
      <c r="F50" s="54"/>
      <c r="G50" s="54"/>
      <c r="H50" s="54"/>
      <c r="I50" s="54"/>
      <c r="J50" s="54"/>
    </row>
  </sheetData>
  <sheetProtection algorithmName="SHA-512" hashValue="bYhTHunXGBYiZLKkAVGoD9+hn9bNzK2pzuD7y5Ke/Don60uvZ50BrAbwyJ2ODTeaCrOksHW9O6RzX1GlCIGogw==" saltValue="g0X3jgyexpe6oqEc9wKpJQ==" spinCount="100000" sheet="1"/>
  <mergeCells count="24">
    <mergeCell ref="C42:G42"/>
    <mergeCell ref="B22:G22"/>
    <mergeCell ref="C24:G24"/>
    <mergeCell ref="C26:G26"/>
    <mergeCell ref="C28:G28"/>
    <mergeCell ref="C30:G30"/>
    <mergeCell ref="C31:G31"/>
    <mergeCell ref="C33:G33"/>
    <mergeCell ref="C34:G34"/>
    <mergeCell ref="C36:G36"/>
    <mergeCell ref="C38:G38"/>
    <mergeCell ref="C40:G40"/>
    <mergeCell ref="B21:G21"/>
    <mergeCell ref="A1:G1"/>
    <mergeCell ref="C2:G2"/>
    <mergeCell ref="C3:G3"/>
    <mergeCell ref="C4:G4"/>
    <mergeCell ref="C7:G7"/>
    <mergeCell ref="F8:G8"/>
    <mergeCell ref="C10:G10"/>
    <mergeCell ref="C12:G12"/>
    <mergeCell ref="C14:G14"/>
    <mergeCell ref="F15:G15"/>
    <mergeCell ref="C17:G17"/>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13" workbookViewId="0">
      <selection activeCell="O1" sqref="O1"/>
    </sheetView>
  </sheetViews>
  <sheetFormatPr defaultRowHeight="13.2" x14ac:dyDescent="0.25"/>
  <cols>
    <col min="1" max="1" width="10.5546875" customWidth="1"/>
    <col min="4" max="4" width="10.88671875" customWidth="1"/>
    <col min="5" max="5" width="17.6640625" customWidth="1"/>
    <col min="6" max="6" width="10.33203125" customWidth="1"/>
    <col min="7" max="7" width="6.5546875" customWidth="1"/>
    <col min="8" max="8" width="19.6640625" customWidth="1"/>
    <col min="15" max="16" width="0" hidden="1" customWidth="1"/>
  </cols>
  <sheetData>
    <row r="1" spans="1:10" ht="13.5" customHeight="1" thickTop="1" x14ac:dyDescent="0.25">
      <c r="A1" s="23" t="s">
        <v>1</v>
      </c>
      <c r="B1" s="28" t="str">
        <f>Stavba!CisloStavby</f>
        <v>07/18/04</v>
      </c>
      <c r="C1" s="31" t="str">
        <f>Stavba!NazevStavby</f>
        <v>Výměna střešní krytiny a zateplení stropu na budově odborného výcviku SŠ Rokycany 0592016 B</v>
      </c>
      <c r="D1" s="31"/>
      <c r="E1" s="31"/>
      <c r="F1" s="31"/>
      <c r="G1" s="24"/>
      <c r="H1" s="33"/>
    </row>
    <row r="2" spans="1:10" ht="13.5" customHeight="1" thickBot="1" x14ac:dyDescent="0.3">
      <c r="A2" s="25" t="s">
        <v>29</v>
      </c>
      <c r="B2" s="128" t="s">
        <v>54</v>
      </c>
      <c r="C2" s="253" t="s">
        <v>55</v>
      </c>
      <c r="D2" s="242"/>
      <c r="E2" s="242"/>
      <c r="F2" s="242"/>
      <c r="G2" s="26" t="s">
        <v>15</v>
      </c>
      <c r="H2" s="213" t="s">
        <v>56</v>
      </c>
    </row>
    <row r="3" spans="1:10" ht="13.5" customHeight="1" thickTop="1" x14ac:dyDescent="0.25">
      <c r="H3" s="35"/>
    </row>
    <row r="4" spans="1:10" ht="18" customHeight="1" x14ac:dyDescent="0.3">
      <c r="A4" s="241" t="s">
        <v>17</v>
      </c>
      <c r="B4" s="241"/>
      <c r="C4" s="241"/>
      <c r="D4" s="241"/>
      <c r="E4" s="241"/>
      <c r="F4" s="241"/>
      <c r="G4" s="241"/>
      <c r="H4" s="241"/>
    </row>
    <row r="5" spans="1:10" ht="12.75" customHeight="1" x14ac:dyDescent="0.25">
      <c r="H5" s="35"/>
    </row>
    <row r="6" spans="1:10" ht="15.75" customHeight="1" x14ac:dyDescent="0.3">
      <c r="A6" s="32" t="s">
        <v>25</v>
      </c>
      <c r="B6" s="29" t="str">
        <f>B2</f>
        <v>01</v>
      </c>
      <c r="H6" s="35"/>
    </row>
    <row r="7" spans="1:10" ht="15.75" customHeight="1" x14ac:dyDescent="0.3">
      <c r="B7" s="243" t="str">
        <f>C2</f>
        <v>Budova odborného výcviku SŠ Rokycany</v>
      </c>
      <c r="C7" s="244"/>
      <c r="D7" s="244"/>
      <c r="E7" s="244"/>
      <c r="F7" s="244"/>
      <c r="G7" s="244"/>
      <c r="H7" s="35"/>
    </row>
    <row r="8" spans="1:10" ht="12.75" customHeight="1" x14ac:dyDescent="0.25">
      <c r="H8" s="35"/>
    </row>
    <row r="9" spans="1:10" ht="12.75" customHeight="1" x14ac:dyDescent="0.25">
      <c r="A9" s="32" t="s">
        <v>28</v>
      </c>
      <c r="B9" s="132" t="s">
        <v>183</v>
      </c>
      <c r="C9" s="132" t="s">
        <v>184</v>
      </c>
      <c r="D9" s="32"/>
      <c r="E9" s="32"/>
      <c r="F9" s="32"/>
      <c r="G9" s="32"/>
      <c r="H9" s="36"/>
      <c r="I9" s="32"/>
      <c r="J9" s="32"/>
    </row>
    <row r="10" spans="1:10" ht="12.75" customHeight="1" x14ac:dyDescent="0.25">
      <c r="A10" s="32"/>
      <c r="B10" s="132" t="s">
        <v>185</v>
      </c>
      <c r="C10" s="132" t="s">
        <v>186</v>
      </c>
      <c r="D10" s="32"/>
      <c r="E10" s="32"/>
      <c r="F10" s="32"/>
      <c r="G10" s="32"/>
      <c r="H10" s="36"/>
      <c r="I10" s="32"/>
      <c r="J10" s="32"/>
    </row>
    <row r="11" spans="1:10" ht="12.75" customHeight="1" x14ac:dyDescent="0.25">
      <c r="A11" s="32"/>
      <c r="B11" s="132" t="s">
        <v>187</v>
      </c>
      <c r="C11" s="132" t="s">
        <v>188</v>
      </c>
      <c r="D11" s="32"/>
      <c r="E11" s="32"/>
      <c r="F11" s="32"/>
      <c r="G11" s="32"/>
      <c r="H11" s="36"/>
      <c r="I11" s="32"/>
      <c r="J11" s="32"/>
    </row>
    <row r="12" spans="1:10" ht="12.75" customHeight="1" x14ac:dyDescent="0.25">
      <c r="A12" s="32"/>
      <c r="B12" s="32"/>
      <c r="C12" s="32"/>
      <c r="D12" s="32"/>
      <c r="E12" s="32"/>
      <c r="F12" s="32"/>
      <c r="G12" s="32"/>
      <c r="H12" s="36"/>
      <c r="I12" s="32"/>
      <c r="J12" s="32"/>
    </row>
    <row r="13" spans="1:10" ht="12.75" customHeight="1" x14ac:dyDescent="0.25">
      <c r="A13" s="32"/>
      <c r="B13" s="132" t="s">
        <v>189</v>
      </c>
      <c r="C13" s="132" t="s">
        <v>190</v>
      </c>
      <c r="D13" s="32"/>
      <c r="E13" s="32"/>
      <c r="F13" s="32"/>
      <c r="G13" s="32"/>
      <c r="H13" s="36"/>
      <c r="I13" s="32"/>
      <c r="J13" s="32"/>
    </row>
    <row r="14" spans="1:10" ht="12.75" customHeight="1" x14ac:dyDescent="0.25">
      <c r="A14" s="32"/>
      <c r="B14" s="32"/>
      <c r="C14" s="32"/>
      <c r="D14" s="32"/>
      <c r="E14" s="32"/>
      <c r="F14" s="32"/>
      <c r="G14" s="32"/>
      <c r="H14" s="36"/>
      <c r="I14" s="32"/>
      <c r="J14" s="32"/>
    </row>
    <row r="15" spans="1:10" ht="12.75" customHeight="1" x14ac:dyDescent="0.25">
      <c r="A15" s="32"/>
      <c r="B15" s="132" t="s">
        <v>56</v>
      </c>
      <c r="C15" s="132" t="s">
        <v>191</v>
      </c>
      <c r="D15" s="32"/>
      <c r="E15" s="32"/>
      <c r="F15" s="32"/>
      <c r="G15" s="32"/>
      <c r="H15" s="36"/>
      <c r="I15" s="32"/>
      <c r="J15" s="32"/>
    </row>
    <row r="16" spans="1:10" ht="12.75" customHeight="1" x14ac:dyDescent="0.25">
      <c r="A16" s="32"/>
      <c r="B16" s="32"/>
      <c r="C16" s="32"/>
      <c r="D16" s="32"/>
      <c r="E16" s="32"/>
      <c r="F16" s="32"/>
      <c r="G16" s="32"/>
      <c r="H16" s="36"/>
      <c r="I16" s="32"/>
      <c r="J16" s="32"/>
    </row>
    <row r="17" spans="1:16" ht="12.75" customHeight="1" x14ac:dyDescent="0.25">
      <c r="A17" s="32" t="s">
        <v>111</v>
      </c>
      <c r="B17" s="151">
        <v>7110</v>
      </c>
      <c r="C17" s="132" t="s">
        <v>192</v>
      </c>
      <c r="D17" s="32"/>
      <c r="E17" s="32"/>
      <c r="F17" s="32"/>
      <c r="G17" s="32"/>
      <c r="H17" s="36"/>
      <c r="I17" s="32"/>
      <c r="J17" s="32"/>
    </row>
    <row r="18" spans="1:16" ht="12.75" customHeight="1" x14ac:dyDescent="0.25">
      <c r="A18" s="32"/>
      <c r="B18" s="32"/>
      <c r="C18" s="32"/>
      <c r="D18" s="32"/>
      <c r="E18" s="32"/>
      <c r="F18" s="32"/>
      <c r="G18" s="32"/>
      <c r="H18" s="36"/>
      <c r="I18" s="32"/>
      <c r="J18" s="32"/>
    </row>
    <row r="19" spans="1:16" ht="12.75" customHeight="1" thickBot="1" x14ac:dyDescent="0.3">
      <c r="A19" s="129" t="s">
        <v>112</v>
      </c>
      <c r="B19" s="130"/>
      <c r="C19" s="130"/>
      <c r="D19" s="130"/>
      <c r="E19" s="130"/>
      <c r="F19" s="130"/>
      <c r="G19" s="130"/>
      <c r="H19" s="131"/>
      <c r="I19" s="32"/>
      <c r="J19" s="32"/>
    </row>
    <row r="20" spans="1:16" ht="12.75" customHeight="1" x14ac:dyDescent="0.25">
      <c r="A20" s="140" t="s">
        <v>113</v>
      </c>
      <c r="B20" s="141"/>
      <c r="C20" s="142"/>
      <c r="D20" s="142"/>
      <c r="E20" s="142"/>
      <c r="F20" s="142"/>
      <c r="G20" s="143"/>
      <c r="H20" s="144" t="s">
        <v>114</v>
      </c>
      <c r="I20" s="32"/>
      <c r="J20" s="32"/>
    </row>
    <row r="21" spans="1:16" ht="12.75" customHeight="1" x14ac:dyDescent="0.25">
      <c r="A21" s="138" t="s">
        <v>193</v>
      </c>
      <c r="B21" s="136" t="s">
        <v>194</v>
      </c>
      <c r="C21" s="135"/>
      <c r="D21" s="135"/>
      <c r="E21" s="135"/>
      <c r="F21" s="135"/>
      <c r="G21" s="137"/>
      <c r="H21" s="139">
        <f>'01 010108 Pol'!G398</f>
        <v>3787841.4851499996</v>
      </c>
      <c r="I21" s="32"/>
      <c r="J21" s="32"/>
      <c r="O21">
        <f>'01 010108 Pol'!AN398</f>
        <v>0</v>
      </c>
      <c r="P21">
        <f>'01 010108 Pol'!AO398</f>
        <v>3787841.4851500001</v>
      </c>
    </row>
    <row r="22" spans="1:16" ht="12.75" customHeight="1" thickBot="1" x14ac:dyDescent="0.3">
      <c r="A22" s="145"/>
      <c r="B22" s="146" t="s">
        <v>116</v>
      </c>
      <c r="C22" s="147"/>
      <c r="D22" s="148" t="str">
        <f>B2</f>
        <v>01</v>
      </c>
      <c r="E22" s="147"/>
      <c r="F22" s="147"/>
      <c r="G22" s="149"/>
      <c r="H22" s="150">
        <f>SUM(H21:H21)</f>
        <v>3787841.4851499996</v>
      </c>
      <c r="I22" s="32"/>
      <c r="J22" s="32"/>
    </row>
    <row r="23" spans="1:16" ht="12.75" customHeight="1" thickBot="1" x14ac:dyDescent="0.3">
      <c r="A23" s="32"/>
      <c r="B23" s="32"/>
      <c r="C23" s="32"/>
      <c r="D23" s="32"/>
      <c r="E23" s="32"/>
      <c r="F23" s="32"/>
      <c r="G23" s="32"/>
      <c r="H23" s="151"/>
      <c r="I23" s="32"/>
      <c r="J23" s="32"/>
    </row>
    <row r="24" spans="1:16" ht="12.75" customHeight="1" x14ac:dyDescent="0.25">
      <c r="A24" s="161"/>
      <c r="B24" s="162"/>
      <c r="C24" s="162"/>
      <c r="D24" s="162"/>
      <c r="E24" s="163"/>
      <c r="F24" s="162"/>
      <c r="G24" s="162"/>
      <c r="H24" s="164" t="s">
        <v>58</v>
      </c>
      <c r="I24" s="32"/>
      <c r="J24" s="32"/>
      <c r="O24" s="35">
        <f>H25</f>
        <v>0</v>
      </c>
      <c r="P24" s="35">
        <f>H27</f>
        <v>3787841.4851500001</v>
      </c>
    </row>
    <row r="25" spans="1:16" ht="12.75" customHeight="1" x14ac:dyDescent="0.25">
      <c r="A25" s="156" t="s">
        <v>59</v>
      </c>
      <c r="B25" s="152"/>
      <c r="C25" s="152"/>
      <c r="D25" s="152">
        <v>15</v>
      </c>
      <c r="E25" s="153" t="s">
        <v>60</v>
      </c>
      <c r="F25" s="152"/>
      <c r="G25" s="152"/>
      <c r="H25" s="159">
        <f>SUM(O20:O21)</f>
        <v>0</v>
      </c>
      <c r="I25" s="32"/>
      <c r="J25" s="32"/>
    </row>
    <row r="26" spans="1:16" ht="12.75" customHeight="1" x14ac:dyDescent="0.25">
      <c r="A26" s="157" t="s">
        <v>61</v>
      </c>
      <c r="B26" s="133"/>
      <c r="C26" s="133"/>
      <c r="D26" s="133">
        <v>15</v>
      </c>
      <c r="E26" s="154" t="s">
        <v>60</v>
      </c>
      <c r="F26" s="133"/>
      <c r="G26" s="133"/>
      <c r="H26" s="160">
        <f>H25*(D26/100)</f>
        <v>0</v>
      </c>
      <c r="I26" s="32"/>
      <c r="J26" s="32"/>
    </row>
    <row r="27" spans="1:16" ht="12.75" customHeight="1" x14ac:dyDescent="0.25">
      <c r="A27" s="157" t="s">
        <v>59</v>
      </c>
      <c r="B27" s="133"/>
      <c r="C27" s="133"/>
      <c r="D27" s="133">
        <v>21</v>
      </c>
      <c r="E27" s="154" t="s">
        <v>60</v>
      </c>
      <c r="F27" s="133"/>
      <c r="G27" s="133"/>
      <c r="H27" s="160">
        <f>SUM(P20:P21)</f>
        <v>3787841.4851500001</v>
      </c>
      <c r="I27" s="32"/>
      <c r="J27" s="32"/>
    </row>
    <row r="28" spans="1:16" ht="12.75" customHeight="1" thickBot="1" x14ac:dyDescent="0.3">
      <c r="A28" s="158" t="s">
        <v>61</v>
      </c>
      <c r="B28" s="134"/>
      <c r="C28" s="134"/>
      <c r="D28" s="134">
        <v>21</v>
      </c>
      <c r="E28" s="155" t="s">
        <v>60</v>
      </c>
      <c r="F28" s="133"/>
      <c r="G28" s="133"/>
      <c r="H28" s="160">
        <f>H27*(D28/100)</f>
        <v>795446.71188149997</v>
      </c>
      <c r="I28" s="32"/>
      <c r="J28" s="32"/>
    </row>
    <row r="29" spans="1:16" ht="12.75" customHeight="1" thickBot="1" x14ac:dyDescent="0.3">
      <c r="A29" s="165" t="s">
        <v>117</v>
      </c>
      <c r="B29" s="166"/>
      <c r="C29" s="166"/>
      <c r="D29" s="166"/>
      <c r="E29" s="166"/>
      <c r="F29" s="167"/>
      <c r="G29" s="168"/>
      <c r="H29" s="169">
        <f>SUM(H25:H28)</f>
        <v>4583288.1970314998</v>
      </c>
      <c r="I29" s="32"/>
      <c r="J29" s="32"/>
    </row>
    <row r="30" spans="1:16" ht="12.75" customHeight="1" x14ac:dyDescent="0.25">
      <c r="A30" s="32"/>
      <c r="B30" s="32"/>
      <c r="C30" s="32"/>
      <c r="D30" s="32"/>
      <c r="E30" s="32"/>
      <c r="F30" s="32"/>
      <c r="G30" s="32"/>
      <c r="H30" s="36"/>
      <c r="I30" s="32"/>
      <c r="J30" s="32"/>
    </row>
    <row r="31" spans="1:16" ht="12.75" customHeight="1" x14ac:dyDescent="0.25">
      <c r="A31" s="32"/>
      <c r="B31" s="32"/>
      <c r="C31" s="32"/>
      <c r="D31" s="32"/>
      <c r="E31" s="32"/>
      <c r="F31" s="32"/>
      <c r="G31" s="32"/>
      <c r="H31" s="36"/>
      <c r="I31" s="32"/>
      <c r="J31" s="32"/>
    </row>
    <row r="32" spans="1:16" ht="12.75" customHeight="1" x14ac:dyDescent="0.25">
      <c r="A32" s="32"/>
      <c r="B32" s="32"/>
      <c r="C32" s="32"/>
      <c r="D32" s="32"/>
      <c r="E32" s="32"/>
      <c r="F32" s="32"/>
      <c r="G32" s="32"/>
      <c r="H32" s="36"/>
      <c r="I32" s="32"/>
      <c r="J32" s="32"/>
    </row>
    <row r="33" spans="1:10" ht="12.75" customHeight="1" x14ac:dyDescent="0.25">
      <c r="A33" s="32"/>
      <c r="B33" s="32"/>
      <c r="C33" s="32"/>
      <c r="D33" s="32"/>
      <c r="E33" s="32"/>
      <c r="F33" s="32"/>
      <c r="G33" s="32"/>
      <c r="H33" s="36"/>
      <c r="I33" s="32"/>
      <c r="J33" s="32"/>
    </row>
    <row r="34" spans="1:10" ht="12.75" customHeight="1" x14ac:dyDescent="0.25">
      <c r="A34" s="32"/>
      <c r="B34" s="32"/>
      <c r="C34" s="32"/>
      <c r="D34" s="32"/>
      <c r="E34" s="32"/>
      <c r="F34" s="32"/>
      <c r="G34" s="32"/>
      <c r="H34" s="36"/>
      <c r="I34" s="32"/>
      <c r="J34" s="32"/>
    </row>
    <row r="35" spans="1:10" ht="12.75" customHeight="1" x14ac:dyDescent="0.25">
      <c r="A35" s="32"/>
      <c r="B35" s="32"/>
      <c r="C35" s="32"/>
      <c r="D35" s="32"/>
      <c r="E35" s="32"/>
      <c r="F35" s="32"/>
      <c r="G35" s="32"/>
      <c r="H35" s="36"/>
      <c r="I35" s="32"/>
      <c r="J35" s="32"/>
    </row>
    <row r="36" spans="1:10" ht="12.75" customHeight="1" x14ac:dyDescent="0.25">
      <c r="A36" s="32"/>
      <c r="B36" s="32"/>
      <c r="C36" s="32"/>
      <c r="D36" s="32"/>
      <c r="E36" s="32"/>
      <c r="F36" s="32"/>
      <c r="G36" s="32"/>
      <c r="H36" s="36"/>
      <c r="I36" s="32"/>
      <c r="J36" s="32"/>
    </row>
    <row r="37" spans="1:10" ht="12.75" customHeight="1" x14ac:dyDescent="0.25">
      <c r="A37" s="32"/>
      <c r="B37" s="32"/>
      <c r="C37" s="32"/>
      <c r="D37" s="32"/>
      <c r="E37" s="32"/>
      <c r="F37" s="32"/>
      <c r="G37" s="32"/>
      <c r="H37" s="36"/>
      <c r="I37" s="32"/>
      <c r="J37" s="32"/>
    </row>
    <row r="38" spans="1:10" ht="12.75" customHeight="1" x14ac:dyDescent="0.25">
      <c r="A38" s="32"/>
      <c r="B38" s="32"/>
      <c r="C38" s="32"/>
      <c r="D38" s="32"/>
      <c r="E38" s="32"/>
      <c r="F38" s="32"/>
      <c r="G38" s="32"/>
      <c r="H38" s="36"/>
      <c r="I38" s="32"/>
      <c r="J38" s="32"/>
    </row>
    <row r="39" spans="1:10" ht="12.75" customHeight="1" x14ac:dyDescent="0.25">
      <c r="A39" s="32"/>
      <c r="B39" s="32"/>
      <c r="C39" s="32"/>
      <c r="D39" s="32"/>
      <c r="E39" s="32"/>
      <c r="F39" s="32"/>
      <c r="G39" s="32"/>
      <c r="H39" s="36"/>
      <c r="I39" s="32"/>
      <c r="J39" s="32"/>
    </row>
    <row r="40" spans="1:10" ht="12.75" customHeight="1" x14ac:dyDescent="0.25">
      <c r="A40" s="32"/>
      <c r="B40" s="32"/>
      <c r="C40" s="32"/>
      <c r="D40" s="32"/>
      <c r="E40" s="32"/>
      <c r="F40" s="32"/>
      <c r="G40" s="32"/>
      <c r="H40" s="36"/>
      <c r="I40" s="32"/>
      <c r="J40" s="32"/>
    </row>
    <row r="41" spans="1:10" ht="12.75" customHeight="1" x14ac:dyDescent="0.25">
      <c r="A41" s="32"/>
      <c r="B41" s="32"/>
      <c r="C41" s="32"/>
      <c r="D41" s="32"/>
      <c r="E41" s="32"/>
      <c r="F41" s="32"/>
      <c r="G41" s="32"/>
      <c r="H41" s="36"/>
      <c r="I41" s="32"/>
      <c r="J41" s="32"/>
    </row>
    <row r="42" spans="1:10" ht="12.75" customHeight="1" x14ac:dyDescent="0.25">
      <c r="A42" s="32"/>
      <c r="B42" s="32"/>
      <c r="C42" s="32"/>
      <c r="D42" s="32"/>
      <c r="E42" s="32"/>
      <c r="F42" s="32"/>
      <c r="G42" s="32"/>
      <c r="H42" s="36"/>
      <c r="I42" s="32"/>
      <c r="J42" s="32"/>
    </row>
    <row r="43" spans="1:10" ht="12.75" customHeight="1" x14ac:dyDescent="0.25">
      <c r="A43" s="32"/>
      <c r="B43" s="32"/>
      <c r="C43" s="32"/>
      <c r="D43" s="32"/>
      <c r="E43" s="32"/>
      <c r="F43" s="32"/>
      <c r="G43" s="32"/>
      <c r="H43" s="36"/>
      <c r="I43" s="32"/>
      <c r="J43" s="32"/>
    </row>
    <row r="44" spans="1:10" ht="12.75" customHeight="1" x14ac:dyDescent="0.25">
      <c r="A44" s="32"/>
      <c r="B44" s="32"/>
      <c r="C44" s="32"/>
      <c r="D44" s="32"/>
      <c r="E44" s="32"/>
      <c r="F44" s="32"/>
      <c r="G44" s="32"/>
      <c r="H44" s="36"/>
      <c r="I44" s="32"/>
      <c r="J44" s="32"/>
    </row>
    <row r="45" spans="1:10" ht="12.75" customHeight="1" x14ac:dyDescent="0.25">
      <c r="A45" s="32"/>
      <c r="B45" s="32"/>
      <c r="C45" s="32"/>
      <c r="D45" s="32"/>
      <c r="E45" s="32"/>
      <c r="F45" s="32"/>
      <c r="G45" s="32"/>
      <c r="H45" s="36"/>
      <c r="I45" s="32"/>
      <c r="J45" s="32"/>
    </row>
    <row r="46" spans="1:10" ht="12.75" customHeight="1" x14ac:dyDescent="0.25">
      <c r="A46" s="32"/>
      <c r="B46" s="32"/>
      <c r="C46" s="32"/>
      <c r="D46" s="32"/>
      <c r="E46" s="32"/>
      <c r="F46" s="32"/>
      <c r="G46" s="32"/>
      <c r="H46" s="36"/>
      <c r="I46" s="32"/>
      <c r="J46" s="32"/>
    </row>
    <row r="47" spans="1:10" ht="12.75" customHeight="1" x14ac:dyDescent="0.25">
      <c r="A47" s="32"/>
      <c r="B47" s="32"/>
      <c r="C47" s="32"/>
      <c r="D47" s="32"/>
      <c r="E47" s="32"/>
      <c r="F47" s="32"/>
      <c r="G47" s="32"/>
      <c r="H47" s="36"/>
      <c r="I47" s="32"/>
      <c r="J47" s="32"/>
    </row>
    <row r="48" spans="1:10" ht="12.75" customHeight="1" x14ac:dyDescent="0.25">
      <c r="A48" s="32"/>
      <c r="B48" s="32"/>
      <c r="C48" s="32"/>
      <c r="D48" s="32"/>
      <c r="E48" s="32"/>
      <c r="F48" s="32"/>
      <c r="G48" s="32"/>
      <c r="H48" s="36"/>
      <c r="I48" s="32"/>
      <c r="J48" s="32"/>
    </row>
    <row r="49" spans="1:10" ht="12.75" customHeight="1" x14ac:dyDescent="0.25">
      <c r="A49" s="32"/>
      <c r="B49" s="32"/>
      <c r="C49" s="32"/>
      <c r="D49" s="32"/>
      <c r="E49" s="32"/>
      <c r="F49" s="32"/>
      <c r="G49" s="32"/>
      <c r="H49" s="36"/>
      <c r="I49" s="32"/>
      <c r="J49" s="32"/>
    </row>
    <row r="50" spans="1:10" ht="12.75" customHeight="1" x14ac:dyDescent="0.25">
      <c r="A50" s="32"/>
      <c r="B50" s="32"/>
      <c r="C50" s="32"/>
      <c r="D50" s="32"/>
      <c r="E50" s="32"/>
      <c r="F50" s="32"/>
      <c r="G50" s="32"/>
      <c r="H50" s="36"/>
      <c r="I50" s="32"/>
      <c r="J50" s="32"/>
    </row>
  </sheetData>
  <sheetProtection algorithmName="SHA-512" hashValue="S99bInRqlhqQyBWDY/hgWv72d9zpYuWTWA7V/tWXP5poOc95Z4hh2QAO0PGsKxcX2nr2k/ISRCXEtj/R53dlKA==" saltValue="Nn5wNHin6MIHjCGBr0rUkg==" spinCount="100000" sheet="1"/>
  <mergeCells count="3">
    <mergeCell ref="C2:F2"/>
    <mergeCell ref="A4:H4"/>
    <mergeCell ref="B7:G7"/>
  </mergeCells>
  <pageMargins left="0.70866141732283472" right="0.70866141732283472" top="0.78740157480314965" bottom="0.78740157480314965"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398"/>
  <sheetViews>
    <sheetView showGridLines="0" topLeftCell="A147" workbookViewId="0">
      <selection activeCell="F187" sqref="F187"/>
    </sheetView>
  </sheetViews>
  <sheetFormatPr defaultRowHeight="13.2" outlineLevelRow="1" x14ac:dyDescent="0.25"/>
  <cols>
    <col min="1" max="1" width="4.33203125" customWidth="1"/>
    <col min="2" max="2" width="14.44140625" style="8" customWidth="1"/>
    <col min="3" max="3" width="63.6640625" style="8" customWidth="1"/>
    <col min="4" max="4" width="4.5546875" customWidth="1"/>
    <col min="5" max="5" width="10.5546875" customWidth="1"/>
    <col min="6" max="6" width="9.88671875" customWidth="1"/>
    <col min="7" max="7" width="12.6640625" customWidth="1"/>
    <col min="10" max="18" width="0" hidden="1" customWidth="1"/>
    <col min="29" max="41" width="0" hidden="1" customWidth="1"/>
    <col min="52" max="52" width="112.5546875" customWidth="1"/>
    <col min="53" max="53" width="98.88671875" customWidth="1"/>
  </cols>
  <sheetData>
    <row r="1" spans="1:60" ht="16.2" thickBot="1" x14ac:dyDescent="0.3">
      <c r="A1" s="260" t="s">
        <v>195</v>
      </c>
      <c r="B1" s="245"/>
      <c r="C1" s="246"/>
      <c r="D1" s="245"/>
      <c r="E1" s="245"/>
      <c r="F1" s="245"/>
      <c r="G1" s="245"/>
      <c r="H1" s="54"/>
      <c r="I1" s="54"/>
      <c r="J1" s="54"/>
    </row>
    <row r="2" spans="1:60" ht="13.8" thickTop="1" x14ac:dyDescent="0.25">
      <c r="A2" s="55" t="s">
        <v>31</v>
      </c>
      <c r="B2" s="56" t="s">
        <v>42</v>
      </c>
      <c r="C2" s="261" t="s">
        <v>43</v>
      </c>
      <c r="D2" s="247"/>
      <c r="E2" s="247"/>
      <c r="F2" s="247"/>
      <c r="G2" s="248"/>
      <c r="H2" s="54"/>
      <c r="I2" s="54"/>
      <c r="J2" s="54"/>
    </row>
    <row r="3" spans="1:60" x14ac:dyDescent="0.25">
      <c r="A3" s="57" t="s">
        <v>32</v>
      </c>
      <c r="B3" s="58" t="s">
        <v>54</v>
      </c>
      <c r="C3" s="262" t="s">
        <v>55</v>
      </c>
      <c r="D3" s="249"/>
      <c r="E3" s="249"/>
      <c r="F3" s="249"/>
      <c r="G3" s="250"/>
      <c r="H3" s="54"/>
      <c r="I3" s="54"/>
      <c r="J3" s="54"/>
    </row>
    <row r="4" spans="1:60" ht="13.8" thickBot="1" x14ac:dyDescent="0.3">
      <c r="A4" s="170" t="s">
        <v>33</v>
      </c>
      <c r="B4" s="171" t="s">
        <v>193</v>
      </c>
      <c r="C4" s="263" t="s">
        <v>194</v>
      </c>
      <c r="D4" s="264"/>
      <c r="E4" s="264"/>
      <c r="F4" s="264"/>
      <c r="G4" s="265"/>
      <c r="H4" s="54"/>
      <c r="I4" s="54"/>
      <c r="J4" s="54"/>
    </row>
    <row r="5" spans="1:60" ht="14.4" thickTop="1" thickBot="1" x14ac:dyDescent="0.3">
      <c r="A5" s="54"/>
      <c r="B5" s="61"/>
      <c r="C5" s="62"/>
      <c r="D5" s="63"/>
      <c r="E5" s="54"/>
      <c r="F5" s="54"/>
      <c r="G5" s="54"/>
      <c r="H5" s="54"/>
      <c r="I5" s="54"/>
      <c r="J5" s="54"/>
    </row>
    <row r="6" spans="1:60" ht="27.6" thickTop="1" thickBot="1" x14ac:dyDescent="0.3">
      <c r="A6" s="172" t="s">
        <v>34</v>
      </c>
      <c r="B6" s="175" t="s">
        <v>35</v>
      </c>
      <c r="C6" s="176" t="s">
        <v>36</v>
      </c>
      <c r="D6" s="173" t="s">
        <v>37</v>
      </c>
      <c r="E6" s="174" t="s">
        <v>38</v>
      </c>
      <c r="F6" s="177" t="s">
        <v>39</v>
      </c>
      <c r="G6" s="195" t="s">
        <v>40</v>
      </c>
      <c r="H6" s="196" t="s">
        <v>119</v>
      </c>
      <c r="I6" s="180" t="s">
        <v>120</v>
      </c>
      <c r="J6" s="54"/>
    </row>
    <row r="7" spans="1:60" x14ac:dyDescent="0.25">
      <c r="A7" s="197"/>
      <c r="B7" s="198" t="s">
        <v>121</v>
      </c>
      <c r="C7" s="266" t="s">
        <v>122</v>
      </c>
      <c r="D7" s="266"/>
      <c r="E7" s="267"/>
      <c r="F7" s="268"/>
      <c r="G7" s="268"/>
      <c r="H7" s="199"/>
      <c r="I7" s="200"/>
      <c r="J7" s="54"/>
    </row>
    <row r="8" spans="1:60" x14ac:dyDescent="0.25">
      <c r="A8" s="191" t="s">
        <v>123</v>
      </c>
      <c r="B8" s="181" t="s">
        <v>196</v>
      </c>
      <c r="C8" s="209" t="s">
        <v>197</v>
      </c>
      <c r="D8" s="183"/>
      <c r="E8" s="185"/>
      <c r="F8" s="269">
        <f>SUM(G9:G16)</f>
        <v>13865</v>
      </c>
      <c r="G8" s="270"/>
      <c r="H8" s="187"/>
      <c r="I8" s="193"/>
      <c r="J8" s="54"/>
    </row>
    <row r="9" spans="1:60" outlineLevel="1" x14ac:dyDescent="0.25">
      <c r="A9" s="192"/>
      <c r="B9" s="283" t="s">
        <v>198</v>
      </c>
      <c r="C9" s="284"/>
      <c r="D9" s="285"/>
      <c r="E9" s="286"/>
      <c r="F9" s="287"/>
      <c r="G9" s="288"/>
      <c r="H9" s="190"/>
      <c r="I9" s="194"/>
      <c r="J9" s="178"/>
      <c r="K9" s="32">
        <v>1</v>
      </c>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5">
      <c r="A10" s="192"/>
      <c r="B10" s="254" t="s">
        <v>199</v>
      </c>
      <c r="C10" s="255"/>
      <c r="D10" s="256"/>
      <c r="E10" s="257"/>
      <c r="F10" s="258"/>
      <c r="G10" s="259"/>
      <c r="H10" s="190"/>
      <c r="I10" s="194"/>
      <c r="J10" s="178"/>
      <c r="K10" s="32">
        <v>2</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5">
      <c r="A11" s="192">
        <v>1</v>
      </c>
      <c r="B11" s="182" t="s">
        <v>200</v>
      </c>
      <c r="C11" s="210" t="s">
        <v>201</v>
      </c>
      <c r="D11" s="184" t="s">
        <v>202</v>
      </c>
      <c r="E11" s="186">
        <v>11.8</v>
      </c>
      <c r="F11" s="188">
        <v>775</v>
      </c>
      <c r="G11" s="189">
        <f>E11*F11</f>
        <v>9145</v>
      </c>
      <c r="H11" s="190" t="s">
        <v>203</v>
      </c>
      <c r="I11" s="194" t="s">
        <v>129</v>
      </c>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5">
      <c r="A12" s="192"/>
      <c r="B12" s="182"/>
      <c r="C12" s="223" t="s">
        <v>204</v>
      </c>
      <c r="D12" s="214"/>
      <c r="E12" s="215">
        <v>11.8</v>
      </c>
      <c r="F12" s="189"/>
      <c r="G12" s="189"/>
      <c r="H12" s="190"/>
      <c r="I12" s="194"/>
      <c r="J12" s="178"/>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5">
      <c r="A13" s="192"/>
      <c r="B13" s="254" t="s">
        <v>205</v>
      </c>
      <c r="C13" s="255"/>
      <c r="D13" s="256"/>
      <c r="E13" s="257"/>
      <c r="F13" s="258"/>
      <c r="G13" s="259"/>
      <c r="H13" s="190"/>
      <c r="I13" s="194"/>
      <c r="J13" s="178"/>
      <c r="K13" s="32">
        <v>1</v>
      </c>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5">
      <c r="A14" s="192">
        <v>2</v>
      </c>
      <c r="B14" s="182" t="s">
        <v>206</v>
      </c>
      <c r="C14" s="210" t="s">
        <v>207</v>
      </c>
      <c r="D14" s="184" t="s">
        <v>208</v>
      </c>
      <c r="E14" s="186">
        <v>47.2</v>
      </c>
      <c r="F14" s="188">
        <v>100</v>
      </c>
      <c r="G14" s="189">
        <f>E14*F14</f>
        <v>4720</v>
      </c>
      <c r="H14" s="190" t="s">
        <v>209</v>
      </c>
      <c r="I14" s="194" t="s">
        <v>129</v>
      </c>
      <c r="J14" s="178"/>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5">
      <c r="A15" s="192"/>
      <c r="B15" s="182"/>
      <c r="C15" s="271" t="s">
        <v>210</v>
      </c>
      <c r="D15" s="272"/>
      <c r="E15" s="273"/>
      <c r="F15" s="274"/>
      <c r="G15" s="275"/>
      <c r="H15" s="190"/>
      <c r="I15" s="194"/>
      <c r="J15" s="178"/>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179" t="str">
        <f>C15</f>
        <v>provázání nového zdiva z podkladovou konstrukcí, chem. kotvy  po 0,5 m</v>
      </c>
      <c r="BB15" s="32"/>
      <c r="BC15" s="32"/>
      <c r="BD15" s="32"/>
      <c r="BE15" s="32"/>
      <c r="BF15" s="32"/>
      <c r="BG15" s="32"/>
      <c r="BH15" s="32"/>
    </row>
    <row r="16" spans="1:60" outlineLevel="1" x14ac:dyDescent="0.25">
      <c r="A16" s="192"/>
      <c r="B16" s="182"/>
      <c r="C16" s="223" t="s">
        <v>211</v>
      </c>
      <c r="D16" s="214"/>
      <c r="E16" s="215">
        <v>47.2</v>
      </c>
      <c r="F16" s="189"/>
      <c r="G16" s="189"/>
      <c r="H16" s="190"/>
      <c r="I16" s="194"/>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x14ac:dyDescent="0.25">
      <c r="A17" s="191" t="s">
        <v>123</v>
      </c>
      <c r="B17" s="181" t="s">
        <v>212</v>
      </c>
      <c r="C17" s="209" t="s">
        <v>213</v>
      </c>
      <c r="D17" s="183"/>
      <c r="E17" s="185"/>
      <c r="F17" s="276">
        <f>SUM(G18:G22)</f>
        <v>4147.2</v>
      </c>
      <c r="G17" s="277"/>
      <c r="H17" s="187"/>
      <c r="I17" s="193"/>
      <c r="J17" s="54"/>
    </row>
    <row r="18" spans="1:60" outlineLevel="1" x14ac:dyDescent="0.25">
      <c r="A18" s="192"/>
      <c r="B18" s="283" t="s">
        <v>214</v>
      </c>
      <c r="C18" s="284"/>
      <c r="D18" s="285"/>
      <c r="E18" s="286"/>
      <c r="F18" s="287"/>
      <c r="G18" s="288"/>
      <c r="H18" s="190"/>
      <c r="I18" s="194"/>
      <c r="J18" s="178"/>
      <c r="K18" s="32">
        <v>1</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5">
      <c r="A19" s="192"/>
      <c r="B19" s="254" t="s">
        <v>215</v>
      </c>
      <c r="C19" s="255"/>
      <c r="D19" s="256"/>
      <c r="E19" s="257"/>
      <c r="F19" s="258"/>
      <c r="G19" s="259"/>
      <c r="H19" s="190"/>
      <c r="I19" s="194"/>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5">
      <c r="A20" s="192"/>
      <c r="B20" s="254" t="s">
        <v>216</v>
      </c>
      <c r="C20" s="255"/>
      <c r="D20" s="256"/>
      <c r="E20" s="257"/>
      <c r="F20" s="258"/>
      <c r="G20" s="259"/>
      <c r="H20" s="190"/>
      <c r="I20" s="194"/>
      <c r="J20" s="178"/>
      <c r="K20" s="32">
        <v>2</v>
      </c>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5">
      <c r="A21" s="192">
        <v>3</v>
      </c>
      <c r="B21" s="182" t="s">
        <v>217</v>
      </c>
      <c r="C21" s="210" t="s">
        <v>218</v>
      </c>
      <c r="D21" s="184" t="s">
        <v>219</v>
      </c>
      <c r="E21" s="186">
        <v>6.9119999999999999</v>
      </c>
      <c r="F21" s="188">
        <v>600</v>
      </c>
      <c r="G21" s="189">
        <f>E21*F21</f>
        <v>4147.2</v>
      </c>
      <c r="H21" s="190" t="s">
        <v>203</v>
      </c>
      <c r="I21" s="194" t="s">
        <v>129</v>
      </c>
      <c r="J21" s="178"/>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5">
      <c r="A22" s="192"/>
      <c r="B22" s="182"/>
      <c r="C22" s="223" t="s">
        <v>220</v>
      </c>
      <c r="D22" s="214"/>
      <c r="E22" s="215">
        <v>6.9119999999999999</v>
      </c>
      <c r="F22" s="189"/>
      <c r="G22" s="18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x14ac:dyDescent="0.25">
      <c r="A23" s="191" t="s">
        <v>123</v>
      </c>
      <c r="B23" s="181" t="s">
        <v>221</v>
      </c>
      <c r="C23" s="209" t="s">
        <v>222</v>
      </c>
      <c r="D23" s="183"/>
      <c r="E23" s="185"/>
      <c r="F23" s="276">
        <f>SUM(G24:G34)</f>
        <v>26893.8</v>
      </c>
      <c r="G23" s="277"/>
      <c r="H23" s="187"/>
      <c r="I23" s="193"/>
      <c r="J23" s="54"/>
    </row>
    <row r="24" spans="1:60" outlineLevel="1" x14ac:dyDescent="0.25">
      <c r="A24" s="192"/>
      <c r="B24" s="283" t="s">
        <v>223</v>
      </c>
      <c r="C24" s="284"/>
      <c r="D24" s="285"/>
      <c r="E24" s="286"/>
      <c r="F24" s="287"/>
      <c r="G24" s="288"/>
      <c r="H24" s="190"/>
      <c r="I24" s="194"/>
      <c r="J24" s="178"/>
      <c r="K24" s="32">
        <v>1</v>
      </c>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ht="21" outlineLevel="1" x14ac:dyDescent="0.25">
      <c r="A25" s="192"/>
      <c r="B25" s="254" t="s">
        <v>224</v>
      </c>
      <c r="C25" s="255"/>
      <c r="D25" s="256"/>
      <c r="E25" s="257"/>
      <c r="F25" s="258"/>
      <c r="G25" s="259"/>
      <c r="H25" s="190"/>
      <c r="I25" s="194"/>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179" t="str">
        <f>B25</f>
        <v>které se zřizují před úpravami povrchu, a obalení osazených dveřních zárubní před znečištěním při úpravách povrchu nástřikem plastických maltovin včetně pozdějšího odkrytí,</v>
      </c>
      <c r="BA25" s="32"/>
      <c r="BB25" s="32"/>
      <c r="BC25" s="32"/>
      <c r="BD25" s="32"/>
      <c r="BE25" s="32"/>
      <c r="BF25" s="32"/>
      <c r="BG25" s="32"/>
      <c r="BH25" s="32"/>
    </row>
    <row r="26" spans="1:60" outlineLevel="1" x14ac:dyDescent="0.25">
      <c r="A26" s="192">
        <v>4</v>
      </c>
      <c r="B26" s="182" t="s">
        <v>225</v>
      </c>
      <c r="C26" s="210" t="s">
        <v>226</v>
      </c>
      <c r="D26" s="184" t="s">
        <v>219</v>
      </c>
      <c r="E26" s="186">
        <v>135</v>
      </c>
      <c r="F26" s="188">
        <v>30</v>
      </c>
      <c r="G26" s="189">
        <f>E26*F26</f>
        <v>4050</v>
      </c>
      <c r="H26" s="190" t="s">
        <v>203</v>
      </c>
      <c r="I26" s="194" t="s">
        <v>129</v>
      </c>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5">
      <c r="A27" s="192"/>
      <c r="B27" s="182"/>
      <c r="C27" s="271" t="s">
        <v>227</v>
      </c>
      <c r="D27" s="272"/>
      <c r="E27" s="273"/>
      <c r="F27" s="274"/>
      <c r="G27" s="275"/>
      <c r="H27" s="190"/>
      <c r="I27" s="194"/>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179" t="str">
        <f>C27</f>
        <v>ochrana vnitřích prostor podkroví</v>
      </c>
      <c r="BB27" s="32"/>
      <c r="BC27" s="32"/>
      <c r="BD27" s="32"/>
      <c r="BE27" s="32"/>
      <c r="BF27" s="32"/>
      <c r="BG27" s="32"/>
      <c r="BH27" s="32"/>
    </row>
    <row r="28" spans="1:60" outlineLevel="1" x14ac:dyDescent="0.25">
      <c r="A28" s="192"/>
      <c r="B28" s="182"/>
      <c r="C28" s="223" t="s">
        <v>228</v>
      </c>
      <c r="D28" s="214"/>
      <c r="E28" s="215">
        <v>135</v>
      </c>
      <c r="F28" s="189"/>
      <c r="G28" s="189"/>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5">
      <c r="A29" s="192"/>
      <c r="B29" s="254" t="s">
        <v>229</v>
      </c>
      <c r="C29" s="255"/>
      <c r="D29" s="256"/>
      <c r="E29" s="257"/>
      <c r="F29" s="258"/>
      <c r="G29" s="259"/>
      <c r="H29" s="190"/>
      <c r="I29" s="194"/>
      <c r="J29" s="178"/>
      <c r="K29" s="32">
        <v>1</v>
      </c>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5">
      <c r="A30" s="192">
        <v>5</v>
      </c>
      <c r="B30" s="182" t="s">
        <v>230</v>
      </c>
      <c r="C30" s="210" t="s">
        <v>231</v>
      </c>
      <c r="D30" s="184" t="s">
        <v>219</v>
      </c>
      <c r="E30" s="186">
        <v>162.26</v>
      </c>
      <c r="F30" s="188">
        <v>130</v>
      </c>
      <c r="G30" s="189">
        <f>E30*F30</f>
        <v>21093.8</v>
      </c>
      <c r="H30" s="190" t="s">
        <v>209</v>
      </c>
      <c r="I30" s="194" t="s">
        <v>129</v>
      </c>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5">
      <c r="A31" s="192"/>
      <c r="B31" s="182"/>
      <c r="C31" s="271" t="s">
        <v>232</v>
      </c>
      <c r="D31" s="272"/>
      <c r="E31" s="273"/>
      <c r="F31" s="274"/>
      <c r="G31" s="275"/>
      <c r="H31" s="190"/>
      <c r="I31" s="194"/>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179" t="str">
        <f>C31</f>
        <v>Včetně pomocného pracovního lešení o výšce podlahy do 1900 mm a pro zatížení do 1,5 kPa.</v>
      </c>
      <c r="BB31" s="32"/>
      <c r="BC31" s="32"/>
      <c r="BD31" s="32"/>
      <c r="BE31" s="32"/>
      <c r="BF31" s="32"/>
      <c r="BG31" s="32"/>
      <c r="BH31" s="32"/>
    </row>
    <row r="32" spans="1:60" outlineLevel="1" x14ac:dyDescent="0.25">
      <c r="A32" s="192"/>
      <c r="B32" s="182"/>
      <c r="C32" s="223" t="s">
        <v>233</v>
      </c>
      <c r="D32" s="214"/>
      <c r="E32" s="215">
        <v>124.46</v>
      </c>
      <c r="F32" s="189"/>
      <c r="G32" s="189"/>
      <c r="H32" s="190"/>
      <c r="I32" s="194"/>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5">
      <c r="A33" s="192"/>
      <c r="B33" s="182"/>
      <c r="C33" s="223" t="s">
        <v>234</v>
      </c>
      <c r="D33" s="214"/>
      <c r="E33" s="215">
        <v>37.799999999999997</v>
      </c>
      <c r="F33" s="189"/>
      <c r="G33" s="189"/>
      <c r="H33" s="190"/>
      <c r="I33" s="194"/>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5">
      <c r="A34" s="192">
        <v>6</v>
      </c>
      <c r="B34" s="182" t="s">
        <v>235</v>
      </c>
      <c r="C34" s="210" t="s">
        <v>236</v>
      </c>
      <c r="D34" s="184" t="s">
        <v>208</v>
      </c>
      <c r="E34" s="186">
        <v>5</v>
      </c>
      <c r="F34" s="188">
        <v>350</v>
      </c>
      <c r="G34" s="189">
        <f>E34*F34</f>
        <v>1750</v>
      </c>
      <c r="H34" s="190"/>
      <c r="I34" s="194" t="s">
        <v>133</v>
      </c>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x14ac:dyDescent="0.25">
      <c r="A35" s="191" t="s">
        <v>123</v>
      </c>
      <c r="B35" s="181" t="s">
        <v>237</v>
      </c>
      <c r="C35" s="209" t="s">
        <v>238</v>
      </c>
      <c r="D35" s="183"/>
      <c r="E35" s="185"/>
      <c r="F35" s="276">
        <f>SUM(G36:G42)</f>
        <v>25541.599999999999</v>
      </c>
      <c r="G35" s="277"/>
      <c r="H35" s="187"/>
      <c r="I35" s="193"/>
      <c r="J35" s="54"/>
    </row>
    <row r="36" spans="1:60" outlineLevel="1" x14ac:dyDescent="0.25">
      <c r="A36" s="192"/>
      <c r="B36" s="283" t="s">
        <v>239</v>
      </c>
      <c r="C36" s="284"/>
      <c r="D36" s="285"/>
      <c r="E36" s="286"/>
      <c r="F36" s="287"/>
      <c r="G36" s="288"/>
      <c r="H36" s="190"/>
      <c r="I36" s="194"/>
      <c r="J36" s="178"/>
      <c r="K36" s="32">
        <v>1</v>
      </c>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5">
      <c r="A37" s="192">
        <v>7</v>
      </c>
      <c r="B37" s="182" t="s">
        <v>240</v>
      </c>
      <c r="C37" s="210" t="s">
        <v>241</v>
      </c>
      <c r="D37" s="184" t="s">
        <v>219</v>
      </c>
      <c r="E37" s="186">
        <v>134.28</v>
      </c>
      <c r="F37" s="188">
        <v>170</v>
      </c>
      <c r="G37" s="189">
        <f>E37*F37</f>
        <v>22827.599999999999</v>
      </c>
      <c r="H37" s="190" t="s">
        <v>209</v>
      </c>
      <c r="I37" s="194" t="s">
        <v>129</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5">
      <c r="A38" s="192"/>
      <c r="B38" s="182"/>
      <c r="C38" s="223" t="s">
        <v>242</v>
      </c>
      <c r="D38" s="214"/>
      <c r="E38" s="215">
        <v>124.2</v>
      </c>
      <c r="F38" s="189"/>
      <c r="G38" s="189"/>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5">
      <c r="A39" s="192"/>
      <c r="B39" s="182"/>
      <c r="C39" s="223" t="s">
        <v>243</v>
      </c>
      <c r="D39" s="214"/>
      <c r="E39" s="215">
        <v>10.08</v>
      </c>
      <c r="F39" s="189"/>
      <c r="G39" s="189"/>
      <c r="H39" s="190"/>
      <c r="I39" s="194"/>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5">
      <c r="A40" s="192"/>
      <c r="B40" s="254" t="s">
        <v>244</v>
      </c>
      <c r="C40" s="255"/>
      <c r="D40" s="256"/>
      <c r="E40" s="257"/>
      <c r="F40" s="258"/>
      <c r="G40" s="259"/>
      <c r="H40" s="190"/>
      <c r="I40" s="194"/>
      <c r="J40" s="178"/>
      <c r="K40" s="32">
        <v>1</v>
      </c>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5">
      <c r="A41" s="192">
        <v>8</v>
      </c>
      <c r="B41" s="182" t="s">
        <v>245</v>
      </c>
      <c r="C41" s="210" t="s">
        <v>246</v>
      </c>
      <c r="D41" s="184" t="s">
        <v>219</v>
      </c>
      <c r="E41" s="186">
        <v>11.8</v>
      </c>
      <c r="F41" s="188">
        <v>230</v>
      </c>
      <c r="G41" s="189">
        <f>E41*F41</f>
        <v>2714</v>
      </c>
      <c r="H41" s="190" t="s">
        <v>203</v>
      </c>
      <c r="I41" s="194" t="s">
        <v>129</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5">
      <c r="A42" s="192"/>
      <c r="B42" s="182"/>
      <c r="C42" s="223" t="s">
        <v>204</v>
      </c>
      <c r="D42" s="214"/>
      <c r="E42" s="215">
        <v>11.8</v>
      </c>
      <c r="F42" s="189"/>
      <c r="G42" s="189"/>
      <c r="H42" s="190"/>
      <c r="I42" s="19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x14ac:dyDescent="0.25">
      <c r="A43" s="191" t="s">
        <v>123</v>
      </c>
      <c r="B43" s="181" t="s">
        <v>247</v>
      </c>
      <c r="C43" s="209" t="s">
        <v>248</v>
      </c>
      <c r="D43" s="183"/>
      <c r="E43" s="185"/>
      <c r="F43" s="276">
        <f>SUM(G44:G57)</f>
        <v>58291.199999999997</v>
      </c>
      <c r="G43" s="277"/>
      <c r="H43" s="187"/>
      <c r="I43" s="193"/>
      <c r="J43" s="54"/>
    </row>
    <row r="44" spans="1:60" outlineLevel="1" x14ac:dyDescent="0.25">
      <c r="A44" s="192">
        <v>9</v>
      </c>
      <c r="B44" s="182" t="s">
        <v>249</v>
      </c>
      <c r="C44" s="210" t="s">
        <v>250</v>
      </c>
      <c r="D44" s="184" t="s">
        <v>219</v>
      </c>
      <c r="E44" s="186">
        <v>252</v>
      </c>
      <c r="F44" s="188">
        <v>65</v>
      </c>
      <c r="G44" s="189">
        <f>E44*F44</f>
        <v>16380</v>
      </c>
      <c r="H44" s="190"/>
      <c r="I44" s="194" t="s">
        <v>133</v>
      </c>
      <c r="J44" s="178"/>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5">
      <c r="A45" s="192">
        <v>10</v>
      </c>
      <c r="B45" s="182" t="s">
        <v>251</v>
      </c>
      <c r="C45" s="210" t="s">
        <v>252</v>
      </c>
      <c r="D45" s="184" t="s">
        <v>219</v>
      </c>
      <c r="E45" s="186">
        <v>252</v>
      </c>
      <c r="F45" s="188">
        <v>2</v>
      </c>
      <c r="G45" s="189">
        <f>E45*F45</f>
        <v>504</v>
      </c>
      <c r="H45" s="190"/>
      <c r="I45" s="194" t="s">
        <v>133</v>
      </c>
      <c r="J45" s="178"/>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5">
      <c r="A46" s="192">
        <v>11</v>
      </c>
      <c r="B46" s="182" t="s">
        <v>253</v>
      </c>
      <c r="C46" s="210" t="s">
        <v>254</v>
      </c>
      <c r="D46" s="184" t="s">
        <v>219</v>
      </c>
      <c r="E46" s="186">
        <v>252</v>
      </c>
      <c r="F46" s="188">
        <v>40</v>
      </c>
      <c r="G46" s="189">
        <f>E46*F46</f>
        <v>10080</v>
      </c>
      <c r="H46" s="190"/>
      <c r="I46" s="194" t="s">
        <v>133</v>
      </c>
      <c r="J46" s="178"/>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5">
      <c r="A47" s="192"/>
      <c r="B47" s="254" t="s">
        <v>255</v>
      </c>
      <c r="C47" s="255"/>
      <c r="D47" s="256"/>
      <c r="E47" s="257"/>
      <c r="F47" s="258"/>
      <c r="G47" s="259"/>
      <c r="H47" s="190"/>
      <c r="I47" s="194"/>
      <c r="J47" s="178"/>
      <c r="K47" s="32">
        <v>1</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5">
      <c r="A48" s="192">
        <v>12</v>
      </c>
      <c r="B48" s="182" t="s">
        <v>256</v>
      </c>
      <c r="C48" s="210" t="s">
        <v>257</v>
      </c>
      <c r="D48" s="184" t="s">
        <v>219</v>
      </c>
      <c r="E48" s="186">
        <v>35.520000000000003</v>
      </c>
      <c r="F48" s="188">
        <v>110</v>
      </c>
      <c r="G48" s="189">
        <f>E48*F48</f>
        <v>3907.2000000000003</v>
      </c>
      <c r="H48" s="190" t="s">
        <v>258</v>
      </c>
      <c r="I48" s="194" t="s">
        <v>129</v>
      </c>
      <c r="J48" s="178"/>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5">
      <c r="A49" s="192"/>
      <c r="B49" s="182"/>
      <c r="C49" s="223" t="s">
        <v>259</v>
      </c>
      <c r="D49" s="214"/>
      <c r="E49" s="215">
        <v>30.48</v>
      </c>
      <c r="F49" s="189"/>
      <c r="G49" s="189"/>
      <c r="H49" s="190"/>
      <c r="I49" s="194"/>
      <c r="J49" s="178"/>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5">
      <c r="A50" s="192"/>
      <c r="B50" s="182"/>
      <c r="C50" s="223" t="s">
        <v>260</v>
      </c>
      <c r="D50" s="214"/>
      <c r="E50" s="215">
        <v>5.04</v>
      </c>
      <c r="F50" s="189"/>
      <c r="G50" s="189"/>
      <c r="H50" s="190"/>
      <c r="I50" s="194"/>
      <c r="J50" s="178"/>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5">
      <c r="A51" s="192"/>
      <c r="B51" s="254" t="s">
        <v>261</v>
      </c>
      <c r="C51" s="255"/>
      <c r="D51" s="256"/>
      <c r="E51" s="257"/>
      <c r="F51" s="258"/>
      <c r="G51" s="259"/>
      <c r="H51" s="190"/>
      <c r="I51" s="194"/>
      <c r="J51" s="32"/>
      <c r="K51" s="32">
        <v>1</v>
      </c>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5">
      <c r="A52" s="192">
        <v>13</v>
      </c>
      <c r="B52" s="182" t="s">
        <v>262</v>
      </c>
      <c r="C52" s="210" t="s">
        <v>263</v>
      </c>
      <c r="D52" s="184" t="s">
        <v>264</v>
      </c>
      <c r="E52" s="186">
        <v>124.2</v>
      </c>
      <c r="F52" s="188">
        <v>100</v>
      </c>
      <c r="G52" s="189">
        <f>E52*F52</f>
        <v>12420</v>
      </c>
      <c r="H52" s="190" t="s">
        <v>258</v>
      </c>
      <c r="I52" s="194" t="s">
        <v>129</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5">
      <c r="A53" s="192"/>
      <c r="B53" s="182"/>
      <c r="C53" s="223" t="s">
        <v>265</v>
      </c>
      <c r="D53" s="214"/>
      <c r="E53" s="215">
        <v>124.2</v>
      </c>
      <c r="F53" s="189"/>
      <c r="G53" s="189"/>
      <c r="H53" s="190"/>
      <c r="I53" s="194"/>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5">
      <c r="A54" s="192"/>
      <c r="B54" s="254" t="s">
        <v>266</v>
      </c>
      <c r="C54" s="255"/>
      <c r="D54" s="256"/>
      <c r="E54" s="257"/>
      <c r="F54" s="258"/>
      <c r="G54" s="259"/>
      <c r="H54" s="190"/>
      <c r="I54" s="194"/>
      <c r="J54" s="32"/>
      <c r="K54" s="32">
        <v>1</v>
      </c>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5">
      <c r="A55" s="192"/>
      <c r="B55" s="254" t="s">
        <v>267</v>
      </c>
      <c r="C55" s="255"/>
      <c r="D55" s="256"/>
      <c r="E55" s="257"/>
      <c r="F55" s="258"/>
      <c r="G55" s="259"/>
      <c r="H55" s="190"/>
      <c r="I55" s="194"/>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5">
      <c r="A56" s="192">
        <v>14</v>
      </c>
      <c r="B56" s="182" t="s">
        <v>268</v>
      </c>
      <c r="C56" s="210" t="s">
        <v>269</v>
      </c>
      <c r="D56" s="184" t="s">
        <v>270</v>
      </c>
      <c r="E56" s="186">
        <v>30</v>
      </c>
      <c r="F56" s="188">
        <v>500</v>
      </c>
      <c r="G56" s="189">
        <f>E56*F56</f>
        <v>15000</v>
      </c>
      <c r="H56" s="190" t="s">
        <v>258</v>
      </c>
      <c r="I56" s="194" t="s">
        <v>129</v>
      </c>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5">
      <c r="A57" s="192"/>
      <c r="B57" s="182"/>
      <c r="C57" s="271" t="s">
        <v>271</v>
      </c>
      <c r="D57" s="272"/>
      <c r="E57" s="273"/>
      <c r="F57" s="274"/>
      <c r="G57" s="275"/>
      <c r="H57" s="190"/>
      <c r="I57" s="19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179" t="str">
        <f>C57</f>
        <v>Provoz mechanizmu včetně sestavení, rozebrání, přestavění i kotvení stožáru.</v>
      </c>
      <c r="BB57" s="32"/>
      <c r="BC57" s="32"/>
      <c r="BD57" s="32"/>
      <c r="BE57" s="32"/>
      <c r="BF57" s="32"/>
      <c r="BG57" s="32"/>
      <c r="BH57" s="32"/>
    </row>
    <row r="58" spans="1:60" x14ac:dyDescent="0.25">
      <c r="A58" s="191" t="s">
        <v>123</v>
      </c>
      <c r="B58" s="181" t="s">
        <v>272</v>
      </c>
      <c r="C58" s="209" t="s">
        <v>273</v>
      </c>
      <c r="D58" s="183"/>
      <c r="E58" s="185"/>
      <c r="F58" s="276">
        <f>SUM(G59:G61)</f>
        <v>16460</v>
      </c>
      <c r="G58" s="277"/>
      <c r="H58" s="187"/>
      <c r="I58" s="193"/>
    </row>
    <row r="59" spans="1:60" outlineLevel="1" x14ac:dyDescent="0.25">
      <c r="A59" s="192">
        <v>15</v>
      </c>
      <c r="B59" s="182" t="s">
        <v>274</v>
      </c>
      <c r="C59" s="210" t="s">
        <v>275</v>
      </c>
      <c r="D59" s="184" t="s">
        <v>219</v>
      </c>
      <c r="E59" s="186">
        <v>524</v>
      </c>
      <c r="F59" s="188">
        <v>25</v>
      </c>
      <c r="G59" s="189">
        <f>E59*F59</f>
        <v>13100</v>
      </c>
      <c r="H59" s="190"/>
      <c r="I59" s="194" t="s">
        <v>133</v>
      </c>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5">
      <c r="A60" s="192">
        <v>16</v>
      </c>
      <c r="B60" s="182" t="s">
        <v>276</v>
      </c>
      <c r="C60" s="210" t="s">
        <v>277</v>
      </c>
      <c r="D60" s="184" t="s">
        <v>264</v>
      </c>
      <c r="E60" s="186">
        <v>8</v>
      </c>
      <c r="F60" s="188">
        <v>110</v>
      </c>
      <c r="G60" s="189">
        <f>E60*F60</f>
        <v>880</v>
      </c>
      <c r="H60" s="190"/>
      <c r="I60" s="194" t="s">
        <v>133</v>
      </c>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5">
      <c r="A61" s="192">
        <v>17</v>
      </c>
      <c r="B61" s="182" t="s">
        <v>274</v>
      </c>
      <c r="C61" s="210" t="s">
        <v>275</v>
      </c>
      <c r="D61" s="184" t="s">
        <v>219</v>
      </c>
      <c r="E61" s="186">
        <v>496</v>
      </c>
      <c r="F61" s="188">
        <v>5</v>
      </c>
      <c r="G61" s="189">
        <f>E61*F61</f>
        <v>2480</v>
      </c>
      <c r="H61" s="190"/>
      <c r="I61" s="194" t="s">
        <v>133</v>
      </c>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x14ac:dyDescent="0.25">
      <c r="A62" s="191" t="s">
        <v>123</v>
      </c>
      <c r="B62" s="181" t="s">
        <v>278</v>
      </c>
      <c r="C62" s="209" t="s">
        <v>279</v>
      </c>
      <c r="D62" s="183"/>
      <c r="E62" s="185"/>
      <c r="F62" s="276">
        <f>SUM(G63:G66)</f>
        <v>1836.25</v>
      </c>
      <c r="G62" s="277"/>
      <c r="H62" s="187"/>
      <c r="I62" s="193"/>
    </row>
    <row r="63" spans="1:60" outlineLevel="1" x14ac:dyDescent="0.25">
      <c r="A63" s="192"/>
      <c r="B63" s="283" t="s">
        <v>280</v>
      </c>
      <c r="C63" s="284"/>
      <c r="D63" s="285"/>
      <c r="E63" s="286"/>
      <c r="F63" s="287"/>
      <c r="G63" s="288"/>
      <c r="H63" s="190"/>
      <c r="I63" s="194"/>
      <c r="J63" s="32"/>
      <c r="K63" s="32">
        <v>1</v>
      </c>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ht="21" outlineLevel="1" x14ac:dyDescent="0.25">
      <c r="A64" s="192"/>
      <c r="B64" s="254" t="s">
        <v>281</v>
      </c>
      <c r="C64" s="255"/>
      <c r="D64" s="256"/>
      <c r="E64" s="257"/>
      <c r="F64" s="258"/>
      <c r="G64" s="259"/>
      <c r="H64" s="190"/>
      <c r="I64" s="194"/>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179" t="str">
        <f>B64</f>
        <v>nebo vybourání otvorů průřezové plochy přes 4 m2 ve zdivu nadzákladovém, včetně pomocného lešení o výšce podlahy do 1900 mm a pro zatížení do 1,5 kPa  (150 kg/m2)</v>
      </c>
      <c r="BA64" s="32"/>
      <c r="BB64" s="32"/>
      <c r="BC64" s="32"/>
      <c r="BD64" s="32"/>
      <c r="BE64" s="32"/>
      <c r="BF64" s="32"/>
      <c r="BG64" s="32"/>
      <c r="BH64" s="32"/>
    </row>
    <row r="65" spans="1:60" outlineLevel="1" x14ac:dyDescent="0.25">
      <c r="A65" s="192">
        <v>18</v>
      </c>
      <c r="B65" s="182" t="s">
        <v>282</v>
      </c>
      <c r="C65" s="210" t="s">
        <v>283</v>
      </c>
      <c r="D65" s="184" t="s">
        <v>192</v>
      </c>
      <c r="E65" s="186">
        <v>3.6724999999999999</v>
      </c>
      <c r="F65" s="188">
        <v>500</v>
      </c>
      <c r="G65" s="189">
        <f>E65*F65</f>
        <v>1836.25</v>
      </c>
      <c r="H65" s="190" t="s">
        <v>284</v>
      </c>
      <c r="I65" s="194" t="s">
        <v>129</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5">
      <c r="A66" s="192"/>
      <c r="B66" s="182"/>
      <c r="C66" s="223" t="s">
        <v>285</v>
      </c>
      <c r="D66" s="214"/>
      <c r="E66" s="215">
        <v>3.6724999999999999</v>
      </c>
      <c r="F66" s="189"/>
      <c r="G66" s="189"/>
      <c r="H66" s="190"/>
      <c r="I66" s="194"/>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x14ac:dyDescent="0.25">
      <c r="A67" s="191" t="s">
        <v>123</v>
      </c>
      <c r="B67" s="181" t="s">
        <v>286</v>
      </c>
      <c r="C67" s="209" t="s">
        <v>287</v>
      </c>
      <c r="D67" s="183"/>
      <c r="E67" s="185"/>
      <c r="F67" s="276">
        <f>SUM(G68:G73)</f>
        <v>750</v>
      </c>
      <c r="G67" s="277"/>
      <c r="H67" s="187"/>
      <c r="I67" s="193"/>
    </row>
    <row r="68" spans="1:60" outlineLevel="1" x14ac:dyDescent="0.25">
      <c r="A68" s="192"/>
      <c r="B68" s="283" t="s">
        <v>288</v>
      </c>
      <c r="C68" s="284"/>
      <c r="D68" s="285"/>
      <c r="E68" s="286"/>
      <c r="F68" s="287"/>
      <c r="G68" s="288"/>
      <c r="H68" s="190"/>
      <c r="I68" s="194"/>
      <c r="J68" s="32"/>
      <c r="K68" s="32">
        <v>1</v>
      </c>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5">
      <c r="A69" s="192"/>
      <c r="B69" s="254" t="s">
        <v>289</v>
      </c>
      <c r="C69" s="255"/>
      <c r="D69" s="256"/>
      <c r="E69" s="257"/>
      <c r="F69" s="258"/>
      <c r="G69" s="259"/>
      <c r="H69" s="190"/>
      <c r="I69" s="194"/>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5">
      <c r="A70" s="192"/>
      <c r="B70" s="254" t="s">
        <v>290</v>
      </c>
      <c r="C70" s="255"/>
      <c r="D70" s="256"/>
      <c r="E70" s="257"/>
      <c r="F70" s="258"/>
      <c r="G70" s="259"/>
      <c r="H70" s="190"/>
      <c r="I70" s="194"/>
      <c r="J70" s="32"/>
      <c r="K70" s="32">
        <v>2</v>
      </c>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5">
      <c r="A71" s="192">
        <v>19</v>
      </c>
      <c r="B71" s="182" t="s">
        <v>291</v>
      </c>
      <c r="C71" s="210" t="s">
        <v>292</v>
      </c>
      <c r="D71" s="184" t="s">
        <v>219</v>
      </c>
      <c r="E71" s="186">
        <v>1.5</v>
      </c>
      <c r="F71" s="188">
        <v>500</v>
      </c>
      <c r="G71" s="189">
        <f>E71*F71</f>
        <v>750</v>
      </c>
      <c r="H71" s="190" t="s">
        <v>284</v>
      </c>
      <c r="I71" s="194" t="s">
        <v>129</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5">
      <c r="A72" s="192"/>
      <c r="B72" s="182"/>
      <c r="C72" s="271" t="s">
        <v>293</v>
      </c>
      <c r="D72" s="272"/>
      <c r="E72" s="273"/>
      <c r="F72" s="274"/>
      <c r="G72" s="275"/>
      <c r="H72" s="190"/>
      <c r="I72" s="194"/>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179" t="str">
        <f>C72</f>
        <v>Včetně pomocného lešení o výšce podlahy do 1900 mm a pro zatížení do 1,5 kPa  (150 kg/m2).</v>
      </c>
      <c r="BB72" s="32"/>
      <c r="BC72" s="32"/>
      <c r="BD72" s="32"/>
      <c r="BE72" s="32"/>
      <c r="BF72" s="32"/>
      <c r="BG72" s="32"/>
      <c r="BH72" s="32"/>
    </row>
    <row r="73" spans="1:60" outlineLevel="1" x14ac:dyDescent="0.25">
      <c r="A73" s="192"/>
      <c r="B73" s="182"/>
      <c r="C73" s="223" t="s">
        <v>294</v>
      </c>
      <c r="D73" s="214"/>
      <c r="E73" s="215">
        <v>1.5</v>
      </c>
      <c r="F73" s="189"/>
      <c r="G73" s="189"/>
      <c r="H73" s="190"/>
      <c r="I73" s="194"/>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x14ac:dyDescent="0.25">
      <c r="A74" s="191" t="s">
        <v>123</v>
      </c>
      <c r="B74" s="181" t="s">
        <v>295</v>
      </c>
      <c r="C74" s="209" t="s">
        <v>296</v>
      </c>
      <c r="D74" s="183"/>
      <c r="E74" s="185"/>
      <c r="F74" s="276">
        <f>SUM(G75:G77)</f>
        <v>6004.4725000000008</v>
      </c>
      <c r="G74" s="277"/>
      <c r="H74" s="187"/>
      <c r="I74" s="193"/>
    </row>
    <row r="75" spans="1:60" outlineLevel="1" x14ac:dyDescent="0.25">
      <c r="A75" s="192"/>
      <c r="B75" s="283" t="s">
        <v>297</v>
      </c>
      <c r="C75" s="284"/>
      <c r="D75" s="285"/>
      <c r="E75" s="286"/>
      <c r="F75" s="287"/>
      <c r="G75" s="288"/>
      <c r="H75" s="190"/>
      <c r="I75" s="194"/>
      <c r="J75" s="32"/>
      <c r="K75" s="32">
        <v>1</v>
      </c>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ht="21" outlineLevel="1" x14ac:dyDescent="0.25">
      <c r="A76" s="192"/>
      <c r="B76" s="254" t="s">
        <v>298</v>
      </c>
      <c r="C76" s="255"/>
      <c r="D76" s="256"/>
      <c r="E76" s="257"/>
      <c r="F76" s="258"/>
      <c r="G76" s="259"/>
      <c r="H76" s="190"/>
      <c r="I76" s="194"/>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179" t="str">
        <f>B76</f>
        <v>přesun hmot pro budovy občanské výstavby (JKSO 801), budovy pro bydlení (JKSO 803) budovy pro výrobu a služby (JKSO 812) s nosnou svislou konstrukcí zděnou z cihel nebo tvárnic nebo kovovou</v>
      </c>
      <c r="BA76" s="32"/>
      <c r="BB76" s="32"/>
      <c r="BC76" s="32"/>
      <c r="BD76" s="32"/>
      <c r="BE76" s="32"/>
      <c r="BF76" s="32"/>
      <c r="BG76" s="32"/>
      <c r="BH76" s="32"/>
    </row>
    <row r="77" spans="1:60" outlineLevel="1" x14ac:dyDescent="0.25">
      <c r="A77" s="192">
        <v>20</v>
      </c>
      <c r="B77" s="182" t="s">
        <v>299</v>
      </c>
      <c r="C77" s="210" t="s">
        <v>300</v>
      </c>
      <c r="D77" s="184" t="s">
        <v>301</v>
      </c>
      <c r="E77" s="186">
        <v>24.017890000000001</v>
      </c>
      <c r="F77" s="188">
        <v>250</v>
      </c>
      <c r="G77" s="189">
        <f>E77*F77</f>
        <v>6004.4725000000008</v>
      </c>
      <c r="H77" s="190" t="s">
        <v>203</v>
      </c>
      <c r="I77" s="194" t="s">
        <v>129</v>
      </c>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x14ac:dyDescent="0.25">
      <c r="A78" s="191" t="s">
        <v>123</v>
      </c>
      <c r="B78" s="181" t="s">
        <v>302</v>
      </c>
      <c r="C78" s="209" t="s">
        <v>303</v>
      </c>
      <c r="D78" s="183"/>
      <c r="E78" s="185"/>
      <c r="F78" s="276">
        <f>SUM(G79:G93)</f>
        <v>441988.8</v>
      </c>
      <c r="G78" s="277"/>
      <c r="H78" s="187"/>
      <c r="I78" s="193"/>
    </row>
    <row r="79" spans="1:60" outlineLevel="1" x14ac:dyDescent="0.25">
      <c r="A79" s="192">
        <v>21</v>
      </c>
      <c r="B79" s="182" t="s">
        <v>304</v>
      </c>
      <c r="C79" s="210" t="s">
        <v>305</v>
      </c>
      <c r="D79" s="184" t="s">
        <v>208</v>
      </c>
      <c r="E79" s="186">
        <v>5</v>
      </c>
      <c r="F79" s="188">
        <v>125</v>
      </c>
      <c r="G79" s="189">
        <f t="shared" ref="G79:G93" si="0">E79*F79</f>
        <v>625</v>
      </c>
      <c r="H79" s="190"/>
      <c r="I79" s="194" t="s">
        <v>133</v>
      </c>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5">
      <c r="A80" s="192">
        <v>22</v>
      </c>
      <c r="B80" s="182" t="s">
        <v>306</v>
      </c>
      <c r="C80" s="210" t="s">
        <v>307</v>
      </c>
      <c r="D80" s="184" t="s">
        <v>219</v>
      </c>
      <c r="E80" s="186">
        <v>496</v>
      </c>
      <c r="F80" s="188">
        <v>110</v>
      </c>
      <c r="G80" s="189">
        <f t="shared" si="0"/>
        <v>54560</v>
      </c>
      <c r="H80" s="190"/>
      <c r="I80" s="194" t="s">
        <v>133</v>
      </c>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5">
      <c r="A81" s="192">
        <v>23</v>
      </c>
      <c r="B81" s="182" t="s">
        <v>308</v>
      </c>
      <c r="C81" s="210" t="s">
        <v>309</v>
      </c>
      <c r="D81" s="184" t="s">
        <v>219</v>
      </c>
      <c r="E81" s="186">
        <v>210</v>
      </c>
      <c r="F81" s="188">
        <v>70</v>
      </c>
      <c r="G81" s="189">
        <f t="shared" si="0"/>
        <v>14700</v>
      </c>
      <c r="H81" s="190"/>
      <c r="I81" s="194" t="s">
        <v>133</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5">
      <c r="A82" s="192">
        <v>24</v>
      </c>
      <c r="B82" s="182" t="s">
        <v>310</v>
      </c>
      <c r="C82" s="210" t="s">
        <v>311</v>
      </c>
      <c r="D82" s="184" t="s">
        <v>219</v>
      </c>
      <c r="E82" s="186">
        <v>505.5</v>
      </c>
      <c r="F82" s="188">
        <v>110</v>
      </c>
      <c r="G82" s="189">
        <f t="shared" si="0"/>
        <v>55605</v>
      </c>
      <c r="H82" s="190"/>
      <c r="I82" s="194" t="s">
        <v>133</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ht="20.399999999999999" outlineLevel="1" x14ac:dyDescent="0.25">
      <c r="A83" s="192">
        <v>25</v>
      </c>
      <c r="B83" s="182" t="s">
        <v>312</v>
      </c>
      <c r="C83" s="210" t="s">
        <v>313</v>
      </c>
      <c r="D83" s="184" t="s">
        <v>219</v>
      </c>
      <c r="E83" s="186">
        <v>496</v>
      </c>
      <c r="F83" s="188">
        <v>73</v>
      </c>
      <c r="G83" s="189">
        <f t="shared" si="0"/>
        <v>36208</v>
      </c>
      <c r="H83" s="190"/>
      <c r="I83" s="194" t="s">
        <v>133</v>
      </c>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v>21</v>
      </c>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5">
      <c r="A84" s="192">
        <v>26</v>
      </c>
      <c r="B84" s="182" t="s">
        <v>314</v>
      </c>
      <c r="C84" s="210" t="s">
        <v>315</v>
      </c>
      <c r="D84" s="184" t="s">
        <v>264</v>
      </c>
      <c r="E84" s="186">
        <v>72.7</v>
      </c>
      <c r="F84" s="188">
        <v>178</v>
      </c>
      <c r="G84" s="189">
        <f t="shared" si="0"/>
        <v>12940.6</v>
      </c>
      <c r="H84" s="190"/>
      <c r="I84" s="194" t="s">
        <v>133</v>
      </c>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5">
      <c r="A85" s="192">
        <v>27</v>
      </c>
      <c r="B85" s="182" t="s">
        <v>316</v>
      </c>
      <c r="C85" s="210" t="s">
        <v>317</v>
      </c>
      <c r="D85" s="184" t="s">
        <v>219</v>
      </c>
      <c r="E85" s="186">
        <v>36.15</v>
      </c>
      <c r="F85" s="188">
        <v>330</v>
      </c>
      <c r="G85" s="189">
        <f t="shared" si="0"/>
        <v>11929.5</v>
      </c>
      <c r="H85" s="190"/>
      <c r="I85" s="194" t="s">
        <v>133</v>
      </c>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5">
      <c r="A86" s="192">
        <v>28</v>
      </c>
      <c r="B86" s="182" t="s">
        <v>318</v>
      </c>
      <c r="C86" s="210" t="s">
        <v>319</v>
      </c>
      <c r="D86" s="184" t="s">
        <v>208</v>
      </c>
      <c r="E86" s="186">
        <v>1</v>
      </c>
      <c r="F86" s="188">
        <v>5000</v>
      </c>
      <c r="G86" s="189">
        <f t="shared" si="0"/>
        <v>5000</v>
      </c>
      <c r="H86" s="190"/>
      <c r="I86" s="194" t="s">
        <v>133</v>
      </c>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5">
      <c r="A87" s="192">
        <v>29</v>
      </c>
      <c r="B87" s="182" t="s">
        <v>320</v>
      </c>
      <c r="C87" s="210" t="s">
        <v>321</v>
      </c>
      <c r="D87" s="184" t="s">
        <v>219</v>
      </c>
      <c r="E87" s="186">
        <v>210</v>
      </c>
      <c r="F87" s="188">
        <v>250</v>
      </c>
      <c r="G87" s="189">
        <f t="shared" si="0"/>
        <v>52500</v>
      </c>
      <c r="H87" s="190"/>
      <c r="I87" s="194" t="s">
        <v>133</v>
      </c>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v>21</v>
      </c>
      <c r="AN87" s="32"/>
      <c r="AO87" s="32"/>
      <c r="AP87" s="32"/>
      <c r="AQ87" s="32"/>
      <c r="AR87" s="32"/>
      <c r="AS87" s="32"/>
      <c r="AT87" s="32"/>
      <c r="AU87" s="32"/>
      <c r="AV87" s="32"/>
      <c r="AW87" s="32"/>
      <c r="AX87" s="32"/>
      <c r="AY87" s="32"/>
      <c r="AZ87" s="32"/>
      <c r="BA87" s="32"/>
      <c r="BB87" s="32"/>
      <c r="BC87" s="32"/>
      <c r="BD87" s="32"/>
      <c r="BE87" s="32"/>
      <c r="BF87" s="32"/>
      <c r="BG87" s="32"/>
      <c r="BH87" s="32"/>
    </row>
    <row r="88" spans="1:60" ht="20.399999999999999" outlineLevel="1" x14ac:dyDescent="0.25">
      <c r="A88" s="192">
        <v>30</v>
      </c>
      <c r="B88" s="182" t="s">
        <v>322</v>
      </c>
      <c r="C88" s="210" t="s">
        <v>323</v>
      </c>
      <c r="D88" s="184" t="s">
        <v>208</v>
      </c>
      <c r="E88" s="186">
        <v>5</v>
      </c>
      <c r="F88" s="188">
        <v>200</v>
      </c>
      <c r="G88" s="189">
        <f t="shared" si="0"/>
        <v>1000</v>
      </c>
      <c r="H88" s="190"/>
      <c r="I88" s="194" t="s">
        <v>133</v>
      </c>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5">
      <c r="A89" s="192">
        <v>31</v>
      </c>
      <c r="B89" s="182" t="s">
        <v>324</v>
      </c>
      <c r="C89" s="210" t="s">
        <v>325</v>
      </c>
      <c r="D89" s="184" t="s">
        <v>326</v>
      </c>
      <c r="E89" s="186">
        <v>24</v>
      </c>
      <c r="F89" s="188">
        <v>350</v>
      </c>
      <c r="G89" s="189">
        <f t="shared" si="0"/>
        <v>8400</v>
      </c>
      <c r="H89" s="190"/>
      <c r="I89" s="194" t="s">
        <v>133</v>
      </c>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v>21</v>
      </c>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5">
      <c r="A90" s="192">
        <v>32</v>
      </c>
      <c r="B90" s="182" t="s">
        <v>327</v>
      </c>
      <c r="C90" s="210" t="s">
        <v>328</v>
      </c>
      <c r="D90" s="184" t="s">
        <v>219</v>
      </c>
      <c r="E90" s="186">
        <v>610.65</v>
      </c>
      <c r="F90" s="188">
        <v>151</v>
      </c>
      <c r="G90" s="189">
        <f t="shared" si="0"/>
        <v>92208.15</v>
      </c>
      <c r="H90" s="190"/>
      <c r="I90" s="194" t="s">
        <v>133</v>
      </c>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ht="20.399999999999999" outlineLevel="1" x14ac:dyDescent="0.25">
      <c r="A91" s="192">
        <v>33</v>
      </c>
      <c r="B91" s="182" t="s">
        <v>329</v>
      </c>
      <c r="C91" s="210" t="s">
        <v>330</v>
      </c>
      <c r="D91" s="184" t="s">
        <v>219</v>
      </c>
      <c r="E91" s="186">
        <v>600</v>
      </c>
      <c r="F91" s="188">
        <v>144</v>
      </c>
      <c r="G91" s="189">
        <f t="shared" si="0"/>
        <v>86400</v>
      </c>
      <c r="H91" s="190"/>
      <c r="I91" s="194" t="s">
        <v>133</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5">
      <c r="A92" s="192">
        <v>34</v>
      </c>
      <c r="B92" s="182" t="s">
        <v>331</v>
      </c>
      <c r="C92" s="210" t="s">
        <v>332</v>
      </c>
      <c r="D92" s="184" t="s">
        <v>208</v>
      </c>
      <c r="E92" s="186">
        <v>5</v>
      </c>
      <c r="F92" s="188">
        <v>350</v>
      </c>
      <c r="G92" s="189">
        <f t="shared" si="0"/>
        <v>1750</v>
      </c>
      <c r="H92" s="190"/>
      <c r="I92" s="194" t="s">
        <v>133</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5">
      <c r="A93" s="192">
        <v>35</v>
      </c>
      <c r="B93" s="182" t="s">
        <v>333</v>
      </c>
      <c r="C93" s="210" t="s">
        <v>334</v>
      </c>
      <c r="D93" s="184" t="s">
        <v>301</v>
      </c>
      <c r="E93" s="186">
        <v>6.5300399999999996</v>
      </c>
      <c r="F93" s="188">
        <v>1250</v>
      </c>
      <c r="G93" s="189">
        <f t="shared" si="0"/>
        <v>8162.5499999999993</v>
      </c>
      <c r="H93" s="190"/>
      <c r="I93" s="194" t="s">
        <v>133</v>
      </c>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v>21</v>
      </c>
      <c r="AN93" s="32"/>
      <c r="AO93" s="32"/>
      <c r="AP93" s="32"/>
      <c r="AQ93" s="32"/>
      <c r="AR93" s="32"/>
      <c r="AS93" s="32"/>
      <c r="AT93" s="32"/>
      <c r="AU93" s="32"/>
      <c r="AV93" s="32"/>
      <c r="AW93" s="32"/>
      <c r="AX93" s="32"/>
      <c r="AY93" s="32"/>
      <c r="AZ93" s="32"/>
      <c r="BA93" s="32"/>
      <c r="BB93" s="32"/>
      <c r="BC93" s="32"/>
      <c r="BD93" s="32"/>
      <c r="BE93" s="32"/>
      <c r="BF93" s="32"/>
      <c r="BG93" s="32"/>
      <c r="BH93" s="32"/>
    </row>
    <row r="94" spans="1:60" x14ac:dyDescent="0.25">
      <c r="A94" s="191" t="s">
        <v>123</v>
      </c>
      <c r="B94" s="181" t="s">
        <v>335</v>
      </c>
      <c r="C94" s="209" t="s">
        <v>336</v>
      </c>
      <c r="D94" s="183"/>
      <c r="E94" s="185"/>
      <c r="F94" s="276">
        <f>SUM(G95:G131)</f>
        <v>693059.97440000006</v>
      </c>
      <c r="G94" s="277"/>
      <c r="H94" s="187"/>
      <c r="I94" s="193"/>
    </row>
    <row r="95" spans="1:60" outlineLevel="1" x14ac:dyDescent="0.25">
      <c r="A95" s="192">
        <v>36</v>
      </c>
      <c r="B95" s="182" t="s">
        <v>337</v>
      </c>
      <c r="C95" s="210" t="s">
        <v>338</v>
      </c>
      <c r="D95" s="184" t="s">
        <v>219</v>
      </c>
      <c r="E95" s="186">
        <v>496</v>
      </c>
      <c r="F95" s="188">
        <v>50</v>
      </c>
      <c r="G95" s="189">
        <f>E95*F95</f>
        <v>24800</v>
      </c>
      <c r="H95" s="190"/>
      <c r="I95" s="194" t="s">
        <v>133</v>
      </c>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v>21</v>
      </c>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5">
      <c r="A96" s="192">
        <v>37</v>
      </c>
      <c r="B96" s="182" t="s">
        <v>339</v>
      </c>
      <c r="C96" s="210" t="s">
        <v>340</v>
      </c>
      <c r="D96" s="184" t="s">
        <v>219</v>
      </c>
      <c r="E96" s="186">
        <v>496</v>
      </c>
      <c r="F96" s="188">
        <v>125</v>
      </c>
      <c r="G96" s="189">
        <f>E96*F96</f>
        <v>62000</v>
      </c>
      <c r="H96" s="190"/>
      <c r="I96" s="194" t="s">
        <v>133</v>
      </c>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5">
      <c r="A97" s="192">
        <v>38</v>
      </c>
      <c r="B97" s="182" t="s">
        <v>341</v>
      </c>
      <c r="C97" s="210" t="s">
        <v>342</v>
      </c>
      <c r="D97" s="184" t="s">
        <v>192</v>
      </c>
      <c r="E97" s="186">
        <v>109.12</v>
      </c>
      <c r="F97" s="188">
        <v>2540</v>
      </c>
      <c r="G97" s="189">
        <f>E97*F97</f>
        <v>277164.79999999999</v>
      </c>
      <c r="H97" s="190"/>
      <c r="I97" s="194" t="s">
        <v>133</v>
      </c>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5">
      <c r="A98" s="192">
        <v>39</v>
      </c>
      <c r="B98" s="182" t="s">
        <v>343</v>
      </c>
      <c r="C98" s="210" t="s">
        <v>344</v>
      </c>
      <c r="D98" s="184" t="s">
        <v>264</v>
      </c>
      <c r="E98" s="186">
        <v>73</v>
      </c>
      <c r="F98" s="188">
        <v>65</v>
      </c>
      <c r="G98" s="189">
        <f>E98*F98</f>
        <v>4745</v>
      </c>
      <c r="H98" s="190"/>
      <c r="I98" s="194" t="s">
        <v>133</v>
      </c>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5">
      <c r="A99" s="192"/>
      <c r="B99" s="254" t="s">
        <v>345</v>
      </c>
      <c r="C99" s="255"/>
      <c r="D99" s="256"/>
      <c r="E99" s="257"/>
      <c r="F99" s="258"/>
      <c r="G99" s="259"/>
      <c r="H99" s="190"/>
      <c r="I99" s="194"/>
      <c r="J99" s="32"/>
      <c r="K99" s="32">
        <v>1</v>
      </c>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5">
      <c r="A100" s="192"/>
      <c r="B100" s="254" t="s">
        <v>346</v>
      </c>
      <c r="C100" s="255"/>
      <c r="D100" s="256"/>
      <c r="E100" s="257"/>
      <c r="F100" s="258"/>
      <c r="G100" s="259"/>
      <c r="H100" s="190"/>
      <c r="I100" s="194"/>
      <c r="J100" s="32"/>
      <c r="K100" s="32">
        <v>2</v>
      </c>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5">
      <c r="A101" s="192">
        <v>40</v>
      </c>
      <c r="B101" s="182" t="s">
        <v>347</v>
      </c>
      <c r="C101" s="210" t="s">
        <v>348</v>
      </c>
      <c r="D101" s="184" t="s">
        <v>219</v>
      </c>
      <c r="E101" s="186">
        <v>354.52</v>
      </c>
      <c r="F101" s="188">
        <v>50</v>
      </c>
      <c r="G101" s="189">
        <f>E101*F101</f>
        <v>17726</v>
      </c>
      <c r="H101" s="190" t="s">
        <v>349</v>
      </c>
      <c r="I101" s="194" t="s">
        <v>129</v>
      </c>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5">
      <c r="A102" s="192"/>
      <c r="B102" s="182"/>
      <c r="C102" s="271" t="s">
        <v>350</v>
      </c>
      <c r="D102" s="272"/>
      <c r="E102" s="273"/>
      <c r="F102" s="274"/>
      <c r="G102" s="275"/>
      <c r="H102" s="190"/>
      <c r="I102" s="194"/>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179" t="str">
        <f>C102</f>
        <v>volně ložené, bez kotev</v>
      </c>
      <c r="BB102" s="32"/>
      <c r="BC102" s="32"/>
      <c r="BD102" s="32"/>
      <c r="BE102" s="32"/>
      <c r="BF102" s="32"/>
      <c r="BG102" s="32"/>
      <c r="BH102" s="32"/>
    </row>
    <row r="103" spans="1:60" outlineLevel="1" x14ac:dyDescent="0.25">
      <c r="A103" s="192"/>
      <c r="B103" s="182"/>
      <c r="C103" s="223" t="s">
        <v>351</v>
      </c>
      <c r="D103" s="214"/>
      <c r="E103" s="215">
        <v>354.52</v>
      </c>
      <c r="F103" s="189"/>
      <c r="G103" s="189"/>
      <c r="H103" s="190"/>
      <c r="I103" s="194"/>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5">
      <c r="A104" s="192"/>
      <c r="B104" s="254" t="s">
        <v>352</v>
      </c>
      <c r="C104" s="255"/>
      <c r="D104" s="256"/>
      <c r="E104" s="257"/>
      <c r="F104" s="258"/>
      <c r="G104" s="259"/>
      <c r="H104" s="190"/>
      <c r="I104" s="194"/>
      <c r="J104" s="32"/>
      <c r="K104" s="32">
        <v>1</v>
      </c>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5">
      <c r="A105" s="192">
        <v>41</v>
      </c>
      <c r="B105" s="182" t="s">
        <v>353</v>
      </c>
      <c r="C105" s="210" t="s">
        <v>354</v>
      </c>
      <c r="D105" s="184" t="s">
        <v>219</v>
      </c>
      <c r="E105" s="186">
        <v>354.52</v>
      </c>
      <c r="F105" s="188">
        <v>50</v>
      </c>
      <c r="G105" s="189">
        <f>E105*F105</f>
        <v>17726</v>
      </c>
      <c r="H105" s="190" t="s">
        <v>349</v>
      </c>
      <c r="I105" s="194" t="s">
        <v>129</v>
      </c>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v>21</v>
      </c>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5">
      <c r="A106" s="192"/>
      <c r="B106" s="182"/>
      <c r="C106" s="223" t="s">
        <v>355</v>
      </c>
      <c r="D106" s="214"/>
      <c r="E106" s="215">
        <v>354.52</v>
      </c>
      <c r="F106" s="189"/>
      <c r="G106" s="189"/>
      <c r="H106" s="190"/>
      <c r="I106" s="194"/>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5">
      <c r="A107" s="192">
        <v>42</v>
      </c>
      <c r="B107" s="182" t="s">
        <v>356</v>
      </c>
      <c r="C107" s="210" t="s">
        <v>357</v>
      </c>
      <c r="D107" s="184" t="s">
        <v>219</v>
      </c>
      <c r="E107" s="186">
        <v>354.52</v>
      </c>
      <c r="F107" s="188">
        <v>160</v>
      </c>
      <c r="G107" s="189">
        <f>E107*F107</f>
        <v>56723.199999999997</v>
      </c>
      <c r="H107" s="190"/>
      <c r="I107" s="194" t="s">
        <v>133</v>
      </c>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5">
      <c r="A108" s="192"/>
      <c r="B108" s="182"/>
      <c r="C108" s="223" t="s">
        <v>355</v>
      </c>
      <c r="D108" s="214"/>
      <c r="E108" s="215">
        <v>354.52</v>
      </c>
      <c r="F108" s="189"/>
      <c r="G108" s="189"/>
      <c r="H108" s="190"/>
      <c r="I108" s="194"/>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5">
      <c r="A109" s="192">
        <v>43</v>
      </c>
      <c r="B109" s="182" t="s">
        <v>358</v>
      </c>
      <c r="C109" s="210" t="s">
        <v>359</v>
      </c>
      <c r="D109" s="184" t="s">
        <v>219</v>
      </c>
      <c r="E109" s="186">
        <v>354.52</v>
      </c>
      <c r="F109" s="188">
        <v>140</v>
      </c>
      <c r="G109" s="189">
        <f>E109*F109</f>
        <v>49632.799999999996</v>
      </c>
      <c r="H109" s="190"/>
      <c r="I109" s="194" t="s">
        <v>133</v>
      </c>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v>21</v>
      </c>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5">
      <c r="A110" s="192"/>
      <c r="B110" s="182"/>
      <c r="C110" s="223" t="s">
        <v>355</v>
      </c>
      <c r="D110" s="214"/>
      <c r="E110" s="215">
        <v>354.52</v>
      </c>
      <c r="F110" s="189"/>
      <c r="G110" s="189"/>
      <c r="H110" s="190"/>
      <c r="I110" s="194"/>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5">
      <c r="A111" s="192"/>
      <c r="B111" s="254" t="s">
        <v>360</v>
      </c>
      <c r="C111" s="255"/>
      <c r="D111" s="256"/>
      <c r="E111" s="257"/>
      <c r="F111" s="258"/>
      <c r="G111" s="259"/>
      <c r="H111" s="190"/>
      <c r="I111" s="194"/>
      <c r="J111" s="32"/>
      <c r="K111" s="32">
        <v>1</v>
      </c>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5">
      <c r="A112" s="192">
        <v>44</v>
      </c>
      <c r="B112" s="182" t="s">
        <v>361</v>
      </c>
      <c r="C112" s="210" t="s">
        <v>362</v>
      </c>
      <c r="D112" s="184" t="s">
        <v>219</v>
      </c>
      <c r="E112" s="186">
        <v>354.52</v>
      </c>
      <c r="F112" s="188">
        <v>25</v>
      </c>
      <c r="G112" s="189">
        <f>E112*F112</f>
        <v>8863</v>
      </c>
      <c r="H112" s="190" t="s">
        <v>349</v>
      </c>
      <c r="I112" s="194" t="s">
        <v>129</v>
      </c>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v>21</v>
      </c>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5">
      <c r="A113" s="192"/>
      <c r="B113" s="182"/>
      <c r="C113" s="223" t="s">
        <v>355</v>
      </c>
      <c r="D113" s="214"/>
      <c r="E113" s="215">
        <v>354.52</v>
      </c>
      <c r="F113" s="189"/>
      <c r="G113" s="189"/>
      <c r="H113" s="190"/>
      <c r="I113" s="194"/>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5">
      <c r="A114" s="192">
        <v>45</v>
      </c>
      <c r="B114" s="182" t="s">
        <v>363</v>
      </c>
      <c r="C114" s="210" t="s">
        <v>364</v>
      </c>
      <c r="D114" s="184" t="s">
        <v>264</v>
      </c>
      <c r="E114" s="186">
        <v>194.98599999999999</v>
      </c>
      <c r="F114" s="188">
        <v>30</v>
      </c>
      <c r="G114" s="189">
        <f>E114*F114</f>
        <v>5849.58</v>
      </c>
      <c r="H114" s="190" t="s">
        <v>365</v>
      </c>
      <c r="I114" s="194" t="s">
        <v>129</v>
      </c>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v>21</v>
      </c>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outlineLevel="1" x14ac:dyDescent="0.25">
      <c r="A115" s="192"/>
      <c r="B115" s="182"/>
      <c r="C115" s="223" t="s">
        <v>366</v>
      </c>
      <c r="D115" s="214"/>
      <c r="E115" s="215">
        <v>194.98599999999999</v>
      </c>
      <c r="F115" s="189"/>
      <c r="G115" s="189"/>
      <c r="H115" s="190"/>
      <c r="I115" s="194"/>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5">
      <c r="A116" s="192"/>
      <c r="B116" s="254" t="s">
        <v>367</v>
      </c>
      <c r="C116" s="255"/>
      <c r="D116" s="256"/>
      <c r="E116" s="257"/>
      <c r="F116" s="258"/>
      <c r="G116" s="259"/>
      <c r="H116" s="190"/>
      <c r="I116" s="194"/>
      <c r="J116" s="32"/>
      <c r="K116" s="32">
        <v>1</v>
      </c>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5">
      <c r="A117" s="192">
        <v>46</v>
      </c>
      <c r="B117" s="182" t="s">
        <v>368</v>
      </c>
      <c r="C117" s="210" t="s">
        <v>369</v>
      </c>
      <c r="D117" s="184" t="s">
        <v>219</v>
      </c>
      <c r="E117" s="186">
        <v>130.90119999999999</v>
      </c>
      <c r="F117" s="188">
        <v>100</v>
      </c>
      <c r="G117" s="189">
        <f>E117*F117</f>
        <v>13090.119999999999</v>
      </c>
      <c r="H117" s="190" t="s">
        <v>349</v>
      </c>
      <c r="I117" s="194" t="s">
        <v>129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5">
      <c r="A118" s="192"/>
      <c r="B118" s="182"/>
      <c r="C118" s="223" t="s">
        <v>370</v>
      </c>
      <c r="D118" s="214"/>
      <c r="E118" s="215">
        <v>130.90119999999999</v>
      </c>
      <c r="F118" s="189"/>
      <c r="G118" s="189"/>
      <c r="H118" s="190"/>
      <c r="I118" s="194"/>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ht="20.399999999999999" outlineLevel="1" x14ac:dyDescent="0.25">
      <c r="A119" s="192">
        <v>47</v>
      </c>
      <c r="B119" s="182" t="s">
        <v>371</v>
      </c>
      <c r="C119" s="210" t="s">
        <v>372</v>
      </c>
      <c r="D119" s="184" t="s">
        <v>264</v>
      </c>
      <c r="E119" s="186">
        <v>187.00171</v>
      </c>
      <c r="F119" s="188">
        <v>160</v>
      </c>
      <c r="G119" s="189">
        <f>E119*F119</f>
        <v>29920.2736</v>
      </c>
      <c r="H119" s="190"/>
      <c r="I119" s="194" t="s">
        <v>133</v>
      </c>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5">
      <c r="A120" s="192"/>
      <c r="B120" s="182"/>
      <c r="C120" s="223" t="s">
        <v>373</v>
      </c>
      <c r="D120" s="214"/>
      <c r="E120" s="215">
        <v>187.0017</v>
      </c>
      <c r="F120" s="189"/>
      <c r="G120" s="189"/>
      <c r="H120" s="190"/>
      <c r="I120" s="194"/>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5">
      <c r="A121" s="192">
        <v>48</v>
      </c>
      <c r="B121" s="182" t="s">
        <v>374</v>
      </c>
      <c r="C121" s="210" t="s">
        <v>375</v>
      </c>
      <c r="D121" s="184" t="s">
        <v>219</v>
      </c>
      <c r="E121" s="186">
        <v>224.40206000000001</v>
      </c>
      <c r="F121" s="188">
        <v>360</v>
      </c>
      <c r="G121" s="189">
        <f>E121*F121</f>
        <v>80784.741600000008</v>
      </c>
      <c r="H121" s="190"/>
      <c r="I121" s="194" t="s">
        <v>133</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v>21</v>
      </c>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5">
      <c r="A122" s="192"/>
      <c r="B122" s="182"/>
      <c r="C122" s="223" t="s">
        <v>376</v>
      </c>
      <c r="D122" s="214"/>
      <c r="E122" s="215">
        <v>224.40209999999999</v>
      </c>
      <c r="F122" s="189"/>
      <c r="G122" s="189"/>
      <c r="H122" s="190"/>
      <c r="I122" s="194"/>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5">
      <c r="A123" s="192">
        <v>49</v>
      </c>
      <c r="B123" s="182" t="s">
        <v>377</v>
      </c>
      <c r="C123" s="210" t="s">
        <v>378</v>
      </c>
      <c r="D123" s="184" t="s">
        <v>208</v>
      </c>
      <c r="E123" s="186">
        <v>205.70188999999999</v>
      </c>
      <c r="F123" s="188">
        <v>80</v>
      </c>
      <c r="G123" s="189">
        <f>E123*F123</f>
        <v>16456.1512</v>
      </c>
      <c r="H123" s="190"/>
      <c r="I123" s="194" t="s">
        <v>133</v>
      </c>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5">
      <c r="A124" s="192"/>
      <c r="B124" s="182"/>
      <c r="C124" s="223" t="s">
        <v>379</v>
      </c>
      <c r="D124" s="214"/>
      <c r="E124" s="215">
        <v>205.70189999999999</v>
      </c>
      <c r="F124" s="189"/>
      <c r="G124" s="189"/>
      <c r="H124" s="190"/>
      <c r="I124" s="194"/>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5">
      <c r="A125" s="192"/>
      <c r="B125" s="254" t="s">
        <v>367</v>
      </c>
      <c r="C125" s="255"/>
      <c r="D125" s="256"/>
      <c r="E125" s="257"/>
      <c r="F125" s="258"/>
      <c r="G125" s="259"/>
      <c r="H125" s="190"/>
      <c r="I125" s="194"/>
      <c r="J125" s="32"/>
      <c r="K125" s="32">
        <v>1</v>
      </c>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5">
      <c r="A126" s="192"/>
      <c r="B126" s="254" t="s">
        <v>380</v>
      </c>
      <c r="C126" s="255"/>
      <c r="D126" s="256"/>
      <c r="E126" s="257"/>
      <c r="F126" s="258"/>
      <c r="G126" s="259"/>
      <c r="H126" s="190"/>
      <c r="I126" s="194"/>
      <c r="J126" s="32"/>
      <c r="K126" s="32">
        <v>2</v>
      </c>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ht="20.399999999999999" outlineLevel="1" x14ac:dyDescent="0.25">
      <c r="A127" s="192">
        <v>50</v>
      </c>
      <c r="B127" s="182" t="s">
        <v>381</v>
      </c>
      <c r="C127" s="210" t="s">
        <v>382</v>
      </c>
      <c r="D127" s="184" t="s">
        <v>219</v>
      </c>
      <c r="E127" s="186">
        <v>354.52</v>
      </c>
      <c r="F127" s="188">
        <v>70</v>
      </c>
      <c r="G127" s="189">
        <f>E127*F127</f>
        <v>24816.399999999998</v>
      </c>
      <c r="H127" s="190" t="s">
        <v>349</v>
      </c>
      <c r="I127" s="194" t="s">
        <v>129</v>
      </c>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v>21</v>
      </c>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5">
      <c r="A128" s="192"/>
      <c r="B128" s="182"/>
      <c r="C128" s="223" t="s">
        <v>355</v>
      </c>
      <c r="D128" s="214"/>
      <c r="E128" s="215">
        <v>354.52</v>
      </c>
      <c r="F128" s="189"/>
      <c r="G128" s="189"/>
      <c r="H128" s="190"/>
      <c r="I128" s="194"/>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5">
      <c r="A129" s="192"/>
      <c r="B129" s="254" t="s">
        <v>383</v>
      </c>
      <c r="C129" s="255"/>
      <c r="D129" s="256"/>
      <c r="E129" s="257"/>
      <c r="F129" s="258"/>
      <c r="G129" s="259"/>
      <c r="H129" s="190"/>
      <c r="I129" s="194"/>
      <c r="J129" s="32"/>
      <c r="K129" s="32">
        <v>1</v>
      </c>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5">
      <c r="A130" s="192"/>
      <c r="B130" s="254" t="s">
        <v>384</v>
      </c>
      <c r="C130" s="255"/>
      <c r="D130" s="256"/>
      <c r="E130" s="257"/>
      <c r="F130" s="258"/>
      <c r="G130" s="259"/>
      <c r="H130" s="190"/>
      <c r="I130" s="194"/>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5">
      <c r="A131" s="192">
        <v>51</v>
      </c>
      <c r="B131" s="182" t="s">
        <v>385</v>
      </c>
      <c r="C131" s="210" t="s">
        <v>386</v>
      </c>
      <c r="D131" s="184" t="s">
        <v>301</v>
      </c>
      <c r="E131" s="186">
        <v>2.30159</v>
      </c>
      <c r="F131" s="188">
        <v>1200</v>
      </c>
      <c r="G131" s="189">
        <f>E131*F131</f>
        <v>2761.9079999999999</v>
      </c>
      <c r="H131" s="190" t="s">
        <v>349</v>
      </c>
      <c r="I131" s="194" t="s">
        <v>129</v>
      </c>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v>21</v>
      </c>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x14ac:dyDescent="0.25">
      <c r="A132" s="191" t="s">
        <v>123</v>
      </c>
      <c r="B132" s="181" t="s">
        <v>387</v>
      </c>
      <c r="C132" s="209" t="s">
        <v>388</v>
      </c>
      <c r="D132" s="183"/>
      <c r="E132" s="185"/>
      <c r="F132" s="276">
        <f>SUM(G133:G137)</f>
        <v>25999.255000000001</v>
      </c>
      <c r="G132" s="277"/>
      <c r="H132" s="187"/>
      <c r="I132" s="193"/>
    </row>
    <row r="133" spans="1:60" outlineLevel="1" x14ac:dyDescent="0.25">
      <c r="A133" s="192">
        <v>52</v>
      </c>
      <c r="B133" s="182" t="s">
        <v>389</v>
      </c>
      <c r="C133" s="210" t="s">
        <v>390</v>
      </c>
      <c r="D133" s="184" t="s">
        <v>264</v>
      </c>
      <c r="E133" s="186">
        <v>18.2</v>
      </c>
      <c r="F133" s="188">
        <v>560</v>
      </c>
      <c r="G133" s="189">
        <f>E133*F133</f>
        <v>10192</v>
      </c>
      <c r="H133" s="190"/>
      <c r="I133" s="194" t="s">
        <v>133</v>
      </c>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v>21</v>
      </c>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5">
      <c r="A134" s="192"/>
      <c r="B134" s="254" t="s">
        <v>391</v>
      </c>
      <c r="C134" s="255"/>
      <c r="D134" s="256"/>
      <c r="E134" s="257"/>
      <c r="F134" s="258"/>
      <c r="G134" s="259"/>
      <c r="H134" s="190"/>
      <c r="I134" s="194"/>
      <c r="J134" s="32"/>
      <c r="K134" s="32">
        <v>1</v>
      </c>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5">
      <c r="A135" s="192">
        <v>53</v>
      </c>
      <c r="B135" s="182" t="s">
        <v>392</v>
      </c>
      <c r="C135" s="210" t="s">
        <v>393</v>
      </c>
      <c r="D135" s="184" t="s">
        <v>208</v>
      </c>
      <c r="E135" s="186">
        <v>6</v>
      </c>
      <c r="F135" s="188">
        <v>2500</v>
      </c>
      <c r="G135" s="189">
        <f>E135*F135</f>
        <v>15000</v>
      </c>
      <c r="H135" s="190" t="s">
        <v>394</v>
      </c>
      <c r="I135" s="194" t="s">
        <v>129</v>
      </c>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v>21</v>
      </c>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5">
      <c r="A136" s="192"/>
      <c r="B136" s="182"/>
      <c r="C136" s="271" t="s">
        <v>395</v>
      </c>
      <c r="D136" s="272"/>
      <c r="E136" s="273"/>
      <c r="F136" s="274"/>
      <c r="G136" s="275"/>
      <c r="H136" s="190"/>
      <c r="I136" s="194"/>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179" t="str">
        <f>C136</f>
        <v>nahrazení ventilačních hlavic kanalizace</v>
      </c>
      <c r="BB136" s="32"/>
      <c r="BC136" s="32"/>
      <c r="BD136" s="32"/>
      <c r="BE136" s="32"/>
      <c r="BF136" s="32"/>
      <c r="BG136" s="32"/>
      <c r="BH136" s="32"/>
    </row>
    <row r="137" spans="1:60" outlineLevel="1" x14ac:dyDescent="0.25">
      <c r="A137" s="192">
        <v>54</v>
      </c>
      <c r="B137" s="182" t="s">
        <v>396</v>
      </c>
      <c r="C137" s="210" t="s">
        <v>397</v>
      </c>
      <c r="D137" s="184" t="s">
        <v>301</v>
      </c>
      <c r="E137" s="186">
        <v>0.53817000000000004</v>
      </c>
      <c r="F137" s="188">
        <v>1500</v>
      </c>
      <c r="G137" s="189">
        <f>E137*F137</f>
        <v>807.25500000000011</v>
      </c>
      <c r="H137" s="190"/>
      <c r="I137" s="194" t="s">
        <v>133</v>
      </c>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v>21</v>
      </c>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x14ac:dyDescent="0.25">
      <c r="A138" s="191" t="s">
        <v>123</v>
      </c>
      <c r="B138" s="181" t="s">
        <v>398</v>
      </c>
      <c r="C138" s="209" t="s">
        <v>399</v>
      </c>
      <c r="D138" s="183"/>
      <c r="E138" s="185"/>
      <c r="F138" s="276">
        <f>SUM(G139:G226)</f>
        <v>577294.96299999999</v>
      </c>
      <c r="G138" s="277"/>
      <c r="H138" s="187"/>
      <c r="I138" s="193"/>
    </row>
    <row r="139" spans="1:60" outlineLevel="1" x14ac:dyDescent="0.25">
      <c r="A139" s="192"/>
      <c r="B139" s="283" t="s">
        <v>400</v>
      </c>
      <c r="C139" s="284"/>
      <c r="D139" s="285"/>
      <c r="E139" s="286"/>
      <c r="F139" s="287"/>
      <c r="G139" s="288"/>
      <c r="H139" s="190"/>
      <c r="I139" s="194"/>
      <c r="J139" s="32"/>
      <c r="K139" s="32">
        <v>1</v>
      </c>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5">
      <c r="A140" s="192"/>
      <c r="B140" s="254" t="s">
        <v>401</v>
      </c>
      <c r="C140" s="255"/>
      <c r="D140" s="256"/>
      <c r="E140" s="257"/>
      <c r="F140" s="258"/>
      <c r="G140" s="259"/>
      <c r="H140" s="190"/>
      <c r="I140" s="194"/>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5">
      <c r="A141" s="192">
        <v>55</v>
      </c>
      <c r="B141" s="182" t="s">
        <v>402</v>
      </c>
      <c r="C141" s="210" t="s">
        <v>403</v>
      </c>
      <c r="D141" s="184" t="s">
        <v>219</v>
      </c>
      <c r="E141" s="186">
        <v>47.61</v>
      </c>
      <c r="F141" s="188">
        <v>80</v>
      </c>
      <c r="G141" s="189">
        <f>E141*F141</f>
        <v>3808.8</v>
      </c>
      <c r="H141" s="190" t="s">
        <v>404</v>
      </c>
      <c r="I141" s="194" t="s">
        <v>129</v>
      </c>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v>21</v>
      </c>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5">
      <c r="A142" s="192"/>
      <c r="B142" s="182"/>
      <c r="C142" s="223" t="s">
        <v>405</v>
      </c>
      <c r="D142" s="214"/>
      <c r="E142" s="215">
        <v>47.61</v>
      </c>
      <c r="F142" s="189"/>
      <c r="G142" s="189"/>
      <c r="H142" s="190"/>
      <c r="I142" s="194"/>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5">
      <c r="A143" s="192">
        <v>56</v>
      </c>
      <c r="B143" s="182" t="s">
        <v>406</v>
      </c>
      <c r="C143" s="210" t="s">
        <v>407</v>
      </c>
      <c r="D143" s="184" t="s">
        <v>219</v>
      </c>
      <c r="E143" s="186">
        <v>47.61</v>
      </c>
      <c r="F143" s="188">
        <v>230</v>
      </c>
      <c r="G143" s="189">
        <f>E143*F143</f>
        <v>10950.3</v>
      </c>
      <c r="H143" s="190" t="s">
        <v>365</v>
      </c>
      <c r="I143" s="194" t="s">
        <v>129</v>
      </c>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v>21</v>
      </c>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5">
      <c r="A144" s="192"/>
      <c r="B144" s="182"/>
      <c r="C144" s="223" t="s">
        <v>405</v>
      </c>
      <c r="D144" s="214"/>
      <c r="E144" s="215">
        <v>47.61</v>
      </c>
      <c r="F144" s="189"/>
      <c r="G144" s="189"/>
      <c r="H144" s="190"/>
      <c r="I144" s="194"/>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5">
      <c r="A145" s="192"/>
      <c r="B145" s="254" t="s">
        <v>408</v>
      </c>
      <c r="C145" s="255"/>
      <c r="D145" s="256"/>
      <c r="E145" s="257"/>
      <c r="F145" s="258"/>
      <c r="G145" s="259"/>
      <c r="H145" s="190"/>
      <c r="I145" s="194"/>
      <c r="J145" s="32"/>
      <c r="K145" s="32">
        <v>1</v>
      </c>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5">
      <c r="A146" s="192"/>
      <c r="B146" s="254" t="s">
        <v>409</v>
      </c>
      <c r="C146" s="255"/>
      <c r="D146" s="256"/>
      <c r="E146" s="257"/>
      <c r="F146" s="258"/>
      <c r="G146" s="259"/>
      <c r="H146" s="190"/>
      <c r="I146" s="194"/>
      <c r="J146" s="32"/>
      <c r="K146" s="32">
        <v>2</v>
      </c>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5">
      <c r="A147" s="192">
        <v>57</v>
      </c>
      <c r="B147" s="182" t="s">
        <v>410</v>
      </c>
      <c r="C147" s="210" t="s">
        <v>411</v>
      </c>
      <c r="D147" s="184" t="s">
        <v>208</v>
      </c>
      <c r="E147" s="186">
        <v>4.9941000000000004</v>
      </c>
      <c r="F147" s="188">
        <v>2500</v>
      </c>
      <c r="G147" s="189">
        <f>E147*F147</f>
        <v>12485.250000000002</v>
      </c>
      <c r="H147" s="190" t="s">
        <v>412</v>
      </c>
      <c r="I147" s="194" t="s">
        <v>129</v>
      </c>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v>21</v>
      </c>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5">
      <c r="A148" s="192"/>
      <c r="B148" s="182"/>
      <c r="C148" s="271" t="s">
        <v>413</v>
      </c>
      <c r="D148" s="272"/>
      <c r="E148" s="273"/>
      <c r="F148" s="274"/>
      <c r="G148" s="275"/>
      <c r="H148" s="190"/>
      <c r="I148" s="194"/>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179" t="str">
        <f>C148</f>
        <v>Zakrývání rozpracovaných tesařských konstrukcí těžkou plachtou na ochranu před srážkovou vodou.</v>
      </c>
      <c r="BB148" s="32"/>
      <c r="BC148" s="32"/>
      <c r="BD148" s="32"/>
      <c r="BE148" s="32"/>
      <c r="BF148" s="32"/>
      <c r="BG148" s="32"/>
      <c r="BH148" s="32"/>
    </row>
    <row r="149" spans="1:60" outlineLevel="1" x14ac:dyDescent="0.25">
      <c r="A149" s="192"/>
      <c r="B149" s="182"/>
      <c r="C149" s="223" t="s">
        <v>414</v>
      </c>
      <c r="D149" s="214"/>
      <c r="E149" s="215">
        <v>4.9941000000000004</v>
      </c>
      <c r="F149" s="189"/>
      <c r="G149" s="189"/>
      <c r="H149" s="190"/>
      <c r="I149" s="194"/>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5">
      <c r="A150" s="192"/>
      <c r="B150" s="254" t="s">
        <v>415</v>
      </c>
      <c r="C150" s="255"/>
      <c r="D150" s="256"/>
      <c r="E150" s="257"/>
      <c r="F150" s="258"/>
      <c r="G150" s="259"/>
      <c r="H150" s="190"/>
      <c r="I150" s="194"/>
      <c r="J150" s="32"/>
      <c r="K150" s="32">
        <v>1</v>
      </c>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5">
      <c r="A151" s="192"/>
      <c r="B151" s="254" t="s">
        <v>416</v>
      </c>
      <c r="C151" s="255"/>
      <c r="D151" s="256"/>
      <c r="E151" s="257"/>
      <c r="F151" s="258"/>
      <c r="G151" s="259"/>
      <c r="H151" s="190"/>
      <c r="I151" s="194"/>
      <c r="J151" s="32"/>
      <c r="K151" s="32">
        <v>2</v>
      </c>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5">
      <c r="A152" s="192">
        <v>58</v>
      </c>
      <c r="B152" s="182" t="s">
        <v>417</v>
      </c>
      <c r="C152" s="210" t="s">
        <v>418</v>
      </c>
      <c r="D152" s="184" t="s">
        <v>208</v>
      </c>
      <c r="E152" s="186">
        <v>1</v>
      </c>
      <c r="F152" s="188">
        <v>650</v>
      </c>
      <c r="G152" s="189">
        <f>E152*F152</f>
        <v>650</v>
      </c>
      <c r="H152" s="190" t="s">
        <v>412</v>
      </c>
      <c r="I152" s="194" t="s">
        <v>129</v>
      </c>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v>21</v>
      </c>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5">
      <c r="A153" s="192"/>
      <c r="B153" s="254" t="s">
        <v>419</v>
      </c>
      <c r="C153" s="255"/>
      <c r="D153" s="256"/>
      <c r="E153" s="257"/>
      <c r="F153" s="258"/>
      <c r="G153" s="259"/>
      <c r="H153" s="190"/>
      <c r="I153" s="194"/>
      <c r="J153" s="32"/>
      <c r="K153" s="32">
        <v>1</v>
      </c>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5">
      <c r="A154" s="192">
        <v>59</v>
      </c>
      <c r="B154" s="182" t="s">
        <v>420</v>
      </c>
      <c r="C154" s="210" t="s">
        <v>421</v>
      </c>
      <c r="D154" s="184" t="s">
        <v>264</v>
      </c>
      <c r="E154" s="186">
        <v>235.54230000000001</v>
      </c>
      <c r="F154" s="188">
        <v>40</v>
      </c>
      <c r="G154" s="189">
        <f>E154*F154</f>
        <v>9421.6920000000009</v>
      </c>
      <c r="H154" s="190" t="s">
        <v>412</v>
      </c>
      <c r="I154" s="194" t="s">
        <v>129</v>
      </c>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v>21</v>
      </c>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5">
      <c r="A155" s="192"/>
      <c r="B155" s="182"/>
      <c r="C155" s="271" t="s">
        <v>422</v>
      </c>
      <c r="D155" s="272"/>
      <c r="E155" s="273"/>
      <c r="F155" s="274"/>
      <c r="G155" s="275"/>
      <c r="H155" s="190"/>
      <c r="I155" s="194"/>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179" t="str">
        <f>C155</f>
        <v>nahrazení přístupných a zároveň poškozených tesařských konstrukcí v rozsahu 30%</v>
      </c>
      <c r="BB155" s="32"/>
      <c r="BC155" s="32"/>
      <c r="BD155" s="32"/>
      <c r="BE155" s="32"/>
      <c r="BF155" s="32"/>
      <c r="BG155" s="32"/>
      <c r="BH155" s="32"/>
    </row>
    <row r="156" spans="1:60" outlineLevel="1" x14ac:dyDescent="0.25">
      <c r="A156" s="192"/>
      <c r="B156" s="182"/>
      <c r="C156" s="223" t="s">
        <v>423</v>
      </c>
      <c r="D156" s="214"/>
      <c r="E156" s="215"/>
      <c r="F156" s="189"/>
      <c r="G156" s="189"/>
      <c r="H156" s="190"/>
      <c r="I156" s="194"/>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ht="20.399999999999999" outlineLevel="1" x14ac:dyDescent="0.25">
      <c r="A157" s="192"/>
      <c r="B157" s="182"/>
      <c r="C157" s="223" t="s">
        <v>424</v>
      </c>
      <c r="D157" s="214"/>
      <c r="E157" s="215">
        <v>215.07990000000001</v>
      </c>
      <c r="F157" s="189"/>
      <c r="G157" s="189"/>
      <c r="H157" s="190"/>
      <c r="I157" s="194"/>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5">
      <c r="A158" s="192"/>
      <c r="B158" s="182"/>
      <c r="C158" s="223" t="s">
        <v>425</v>
      </c>
      <c r="D158" s="214"/>
      <c r="E158" s="215">
        <v>20.462399999999999</v>
      </c>
      <c r="F158" s="189"/>
      <c r="G158" s="189"/>
      <c r="H158" s="190"/>
      <c r="I158" s="194"/>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5">
      <c r="A159" s="192"/>
      <c r="B159" s="254" t="s">
        <v>426</v>
      </c>
      <c r="C159" s="255"/>
      <c r="D159" s="256"/>
      <c r="E159" s="257"/>
      <c r="F159" s="258"/>
      <c r="G159" s="259"/>
      <c r="H159" s="190"/>
      <c r="I159" s="194"/>
      <c r="J159" s="32"/>
      <c r="K159" s="32">
        <v>1</v>
      </c>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5">
      <c r="A160" s="192"/>
      <c r="B160" s="254" t="s">
        <v>427</v>
      </c>
      <c r="C160" s="255"/>
      <c r="D160" s="256"/>
      <c r="E160" s="257"/>
      <c r="F160" s="258"/>
      <c r="G160" s="259"/>
      <c r="H160" s="190"/>
      <c r="I160" s="194"/>
      <c r="J160" s="32"/>
      <c r="K160" s="32">
        <v>2</v>
      </c>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5">
      <c r="A161" s="192">
        <v>60</v>
      </c>
      <c r="B161" s="182" t="s">
        <v>428</v>
      </c>
      <c r="C161" s="210" t="s">
        <v>429</v>
      </c>
      <c r="D161" s="184" t="s">
        <v>264</v>
      </c>
      <c r="E161" s="186">
        <v>235.54230000000001</v>
      </c>
      <c r="F161" s="188">
        <v>160</v>
      </c>
      <c r="G161" s="189">
        <f>E161*F161</f>
        <v>37686.768000000004</v>
      </c>
      <c r="H161" s="190" t="s">
        <v>412</v>
      </c>
      <c r="I161" s="194" t="s">
        <v>129</v>
      </c>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v>21</v>
      </c>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5">
      <c r="A162" s="192"/>
      <c r="B162" s="182"/>
      <c r="C162" s="271" t="s">
        <v>422</v>
      </c>
      <c r="D162" s="272"/>
      <c r="E162" s="273"/>
      <c r="F162" s="274"/>
      <c r="G162" s="275"/>
      <c r="H162" s="190"/>
      <c r="I162" s="194"/>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179" t="str">
        <f>C162</f>
        <v>nahrazení přístupných a zároveň poškozených tesařských konstrukcí v rozsahu 30%</v>
      </c>
      <c r="BB162" s="32"/>
      <c r="BC162" s="32"/>
      <c r="BD162" s="32"/>
      <c r="BE162" s="32"/>
      <c r="BF162" s="32"/>
      <c r="BG162" s="32"/>
      <c r="BH162" s="32"/>
    </row>
    <row r="163" spans="1:60" outlineLevel="1" x14ac:dyDescent="0.25">
      <c r="A163" s="192"/>
      <c r="B163" s="182"/>
      <c r="C163" s="223" t="s">
        <v>423</v>
      </c>
      <c r="D163" s="214"/>
      <c r="E163" s="215"/>
      <c r="F163" s="189"/>
      <c r="G163" s="189"/>
      <c r="H163" s="190"/>
      <c r="I163" s="194"/>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ht="20.399999999999999" outlineLevel="1" x14ac:dyDescent="0.25">
      <c r="A164" s="192"/>
      <c r="B164" s="182"/>
      <c r="C164" s="223" t="s">
        <v>424</v>
      </c>
      <c r="D164" s="214"/>
      <c r="E164" s="215">
        <v>215.07990000000001</v>
      </c>
      <c r="F164" s="189"/>
      <c r="G164" s="189"/>
      <c r="H164" s="190"/>
      <c r="I164" s="194"/>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5">
      <c r="A165" s="192"/>
      <c r="B165" s="182"/>
      <c r="C165" s="223" t="s">
        <v>425</v>
      </c>
      <c r="D165" s="214"/>
      <c r="E165" s="215">
        <v>20.462399999999999</v>
      </c>
      <c r="F165" s="189"/>
      <c r="G165" s="189"/>
      <c r="H165" s="190"/>
      <c r="I165" s="194"/>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5">
      <c r="A166" s="192"/>
      <c r="B166" s="254" t="s">
        <v>419</v>
      </c>
      <c r="C166" s="255"/>
      <c r="D166" s="256"/>
      <c r="E166" s="257"/>
      <c r="F166" s="258"/>
      <c r="G166" s="259"/>
      <c r="H166" s="190"/>
      <c r="I166" s="194"/>
      <c r="J166" s="32"/>
      <c r="K166" s="32">
        <v>1</v>
      </c>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5">
      <c r="A167" s="192">
        <v>61</v>
      </c>
      <c r="B167" s="182" t="s">
        <v>430</v>
      </c>
      <c r="C167" s="210" t="s">
        <v>431</v>
      </c>
      <c r="D167" s="184" t="s">
        <v>264</v>
      </c>
      <c r="E167" s="186">
        <v>82.56</v>
      </c>
      <c r="F167" s="188">
        <v>50</v>
      </c>
      <c r="G167" s="189">
        <f>E167*F167</f>
        <v>4128</v>
      </c>
      <c r="H167" s="190" t="s">
        <v>412</v>
      </c>
      <c r="I167" s="194" t="s">
        <v>129</v>
      </c>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v>21</v>
      </c>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5">
      <c r="A168" s="192"/>
      <c r="B168" s="182"/>
      <c r="C168" s="271" t="s">
        <v>422</v>
      </c>
      <c r="D168" s="272"/>
      <c r="E168" s="273"/>
      <c r="F168" s="274"/>
      <c r="G168" s="275"/>
      <c r="H168" s="190"/>
      <c r="I168" s="194"/>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179" t="str">
        <f>C168</f>
        <v>nahrazení přístupných a zároveň poškozených tesařských konstrukcí v rozsahu 30%</v>
      </c>
      <c r="BB168" s="32"/>
      <c r="BC168" s="32"/>
      <c r="BD168" s="32"/>
      <c r="BE168" s="32"/>
      <c r="BF168" s="32"/>
      <c r="BG168" s="32"/>
      <c r="BH168" s="32"/>
    </row>
    <row r="169" spans="1:60" outlineLevel="1" x14ac:dyDescent="0.25">
      <c r="A169" s="192"/>
      <c r="B169" s="182"/>
      <c r="C169" s="223" t="s">
        <v>423</v>
      </c>
      <c r="D169" s="214"/>
      <c r="E169" s="215"/>
      <c r="F169" s="189"/>
      <c r="G169" s="189"/>
      <c r="H169" s="190"/>
      <c r="I169" s="194"/>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5">
      <c r="A170" s="192"/>
      <c r="B170" s="182"/>
      <c r="C170" s="223" t="s">
        <v>432</v>
      </c>
      <c r="D170" s="214"/>
      <c r="E170" s="215">
        <v>22.5</v>
      </c>
      <c r="F170" s="189"/>
      <c r="G170" s="189"/>
      <c r="H170" s="190"/>
      <c r="I170" s="194"/>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5">
      <c r="A171" s="192"/>
      <c r="B171" s="182"/>
      <c r="C171" s="223" t="s">
        <v>433</v>
      </c>
      <c r="D171" s="214"/>
      <c r="E171" s="215">
        <v>24.42</v>
      </c>
      <c r="F171" s="189"/>
      <c r="G171" s="189"/>
      <c r="H171" s="190"/>
      <c r="I171" s="194"/>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5">
      <c r="A172" s="192"/>
      <c r="B172" s="182"/>
      <c r="C172" s="223" t="s">
        <v>434</v>
      </c>
      <c r="D172" s="214"/>
      <c r="E172" s="215">
        <v>35.64</v>
      </c>
      <c r="F172" s="189"/>
      <c r="G172" s="189"/>
      <c r="H172" s="190"/>
      <c r="I172" s="194"/>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5">
      <c r="A173" s="192"/>
      <c r="B173" s="254" t="s">
        <v>426</v>
      </c>
      <c r="C173" s="255"/>
      <c r="D173" s="256"/>
      <c r="E173" s="257"/>
      <c r="F173" s="258"/>
      <c r="G173" s="259"/>
      <c r="H173" s="190"/>
      <c r="I173" s="194"/>
      <c r="J173" s="32"/>
      <c r="K173" s="32">
        <v>1</v>
      </c>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5">
      <c r="A174" s="192"/>
      <c r="B174" s="254" t="s">
        <v>427</v>
      </c>
      <c r="C174" s="255"/>
      <c r="D174" s="256"/>
      <c r="E174" s="257"/>
      <c r="F174" s="258"/>
      <c r="G174" s="259"/>
      <c r="H174" s="190"/>
      <c r="I174" s="194"/>
      <c r="J174" s="32"/>
      <c r="K174" s="32">
        <v>2</v>
      </c>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5">
      <c r="A175" s="192">
        <v>62</v>
      </c>
      <c r="B175" s="182" t="s">
        <v>435</v>
      </c>
      <c r="C175" s="210" t="s">
        <v>436</v>
      </c>
      <c r="D175" s="184" t="s">
        <v>264</v>
      </c>
      <c r="E175" s="186">
        <v>680.26</v>
      </c>
      <c r="F175" s="188">
        <v>240</v>
      </c>
      <c r="G175" s="189">
        <f>E175*F175</f>
        <v>163262.39999999999</v>
      </c>
      <c r="H175" s="190" t="s">
        <v>412</v>
      </c>
      <c r="I175" s="194" t="s">
        <v>129</v>
      </c>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v>21</v>
      </c>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outlineLevel="1" x14ac:dyDescent="0.25">
      <c r="A176" s="192"/>
      <c r="B176" s="182"/>
      <c r="C176" s="271" t="s">
        <v>422</v>
      </c>
      <c r="D176" s="272"/>
      <c r="E176" s="273"/>
      <c r="F176" s="274"/>
      <c r="G176" s="275"/>
      <c r="H176" s="190"/>
      <c r="I176" s="194"/>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179" t="str">
        <f>C176</f>
        <v>nahrazení přístupných a zároveň poškozených tesařských konstrukcí v rozsahu 30%</v>
      </c>
      <c r="BB176" s="32"/>
      <c r="BC176" s="32"/>
      <c r="BD176" s="32"/>
      <c r="BE176" s="32"/>
      <c r="BF176" s="32"/>
      <c r="BG176" s="32"/>
      <c r="BH176" s="32"/>
    </row>
    <row r="177" spans="1:60" ht="20.399999999999999" outlineLevel="1" x14ac:dyDescent="0.25">
      <c r="A177" s="192"/>
      <c r="B177" s="182"/>
      <c r="C177" s="223" t="s">
        <v>437</v>
      </c>
      <c r="D177" s="214"/>
      <c r="E177" s="215">
        <v>543.87599999999998</v>
      </c>
      <c r="F177" s="189"/>
      <c r="G177" s="189"/>
      <c r="H177" s="190"/>
      <c r="I177" s="194"/>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5">
      <c r="A178" s="192"/>
      <c r="B178" s="182"/>
      <c r="C178" s="223" t="s">
        <v>438</v>
      </c>
      <c r="D178" s="214"/>
      <c r="E178" s="215">
        <v>53.823999999999998</v>
      </c>
      <c r="F178" s="189"/>
      <c r="G178" s="189"/>
      <c r="H178" s="190"/>
      <c r="I178" s="194"/>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5">
      <c r="A179" s="192"/>
      <c r="B179" s="182"/>
      <c r="C179" s="223" t="s">
        <v>439</v>
      </c>
      <c r="D179" s="214"/>
      <c r="E179" s="215"/>
      <c r="F179" s="189"/>
      <c r="G179" s="189"/>
      <c r="H179" s="190"/>
      <c r="I179" s="194"/>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5">
      <c r="A180" s="192"/>
      <c r="B180" s="182"/>
      <c r="C180" s="223" t="s">
        <v>423</v>
      </c>
      <c r="D180" s="214"/>
      <c r="E180" s="215"/>
      <c r="F180" s="189"/>
      <c r="G180" s="189"/>
      <c r="H180" s="190"/>
      <c r="I180" s="194"/>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5">
      <c r="A181" s="192"/>
      <c r="B181" s="182"/>
      <c r="C181" s="223" t="s">
        <v>432</v>
      </c>
      <c r="D181" s="214"/>
      <c r="E181" s="215">
        <v>22.5</v>
      </c>
      <c r="F181" s="189"/>
      <c r="G181" s="189"/>
      <c r="H181" s="190"/>
      <c r="I181" s="194"/>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5">
      <c r="A182" s="192"/>
      <c r="B182" s="182"/>
      <c r="C182" s="223" t="s">
        <v>433</v>
      </c>
      <c r="D182" s="214"/>
      <c r="E182" s="215">
        <v>24.42</v>
      </c>
      <c r="F182" s="189"/>
      <c r="G182" s="189"/>
      <c r="H182" s="190"/>
      <c r="I182" s="194"/>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5">
      <c r="A183" s="192"/>
      <c r="B183" s="182"/>
      <c r="C183" s="223" t="s">
        <v>434</v>
      </c>
      <c r="D183" s="214"/>
      <c r="E183" s="215">
        <v>35.64</v>
      </c>
      <c r="F183" s="189"/>
      <c r="G183" s="189"/>
      <c r="H183" s="190"/>
      <c r="I183" s="194"/>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5">
      <c r="A184" s="192">
        <v>63</v>
      </c>
      <c r="B184" s="182" t="s">
        <v>440</v>
      </c>
      <c r="C184" s="210" t="s">
        <v>441</v>
      </c>
      <c r="D184" s="184" t="s">
        <v>192</v>
      </c>
      <c r="E184" s="186">
        <v>13.05302</v>
      </c>
      <c r="F184" s="188">
        <v>6700</v>
      </c>
      <c r="G184" s="189">
        <f>E184*F184</f>
        <v>87455.233999999997</v>
      </c>
      <c r="H184" s="190"/>
      <c r="I184" s="194" t="s">
        <v>133</v>
      </c>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v>21</v>
      </c>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ht="30.6" outlineLevel="1" x14ac:dyDescent="0.25">
      <c r="A185" s="192"/>
      <c r="B185" s="182"/>
      <c r="C185" s="223" t="s">
        <v>442</v>
      </c>
      <c r="D185" s="214"/>
      <c r="E185" s="215">
        <v>13.053000000000001</v>
      </c>
      <c r="F185" s="189"/>
      <c r="G185" s="189"/>
      <c r="H185" s="190"/>
      <c r="I185" s="194"/>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5">
      <c r="A186" s="192">
        <v>64</v>
      </c>
      <c r="B186" s="182" t="s">
        <v>443</v>
      </c>
      <c r="C186" s="210" t="s">
        <v>444</v>
      </c>
      <c r="D186" s="184" t="s">
        <v>192</v>
      </c>
      <c r="E186" s="186">
        <v>1.4209499999999999</v>
      </c>
      <c r="F186" s="188">
        <v>6700</v>
      </c>
      <c r="G186" s="189">
        <f>E186*F186</f>
        <v>9520.3649999999998</v>
      </c>
      <c r="H186" s="190"/>
      <c r="I186" s="194" t="s">
        <v>133</v>
      </c>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v>21</v>
      </c>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5">
      <c r="A187" s="192"/>
      <c r="B187" s="182"/>
      <c r="C187" s="223" t="s">
        <v>445</v>
      </c>
      <c r="D187" s="214"/>
      <c r="E187" s="215">
        <v>1.421</v>
      </c>
      <c r="F187" s="189"/>
      <c r="G187" s="189"/>
      <c r="H187" s="190"/>
      <c r="I187" s="194"/>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5">
      <c r="A188" s="192">
        <v>65</v>
      </c>
      <c r="B188" s="182" t="s">
        <v>446</v>
      </c>
      <c r="C188" s="210" t="s">
        <v>447</v>
      </c>
      <c r="D188" s="184" t="s">
        <v>192</v>
      </c>
      <c r="E188" s="186">
        <v>6.875</v>
      </c>
      <c r="F188" s="188">
        <v>6700</v>
      </c>
      <c r="G188" s="189">
        <f>E188*F188</f>
        <v>46062.5</v>
      </c>
      <c r="H188" s="190"/>
      <c r="I188" s="194" t="s">
        <v>133</v>
      </c>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v>21</v>
      </c>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5">
      <c r="A189" s="192"/>
      <c r="B189" s="182"/>
      <c r="C189" s="223" t="s">
        <v>423</v>
      </c>
      <c r="D189" s="214"/>
      <c r="E189" s="215"/>
      <c r="F189" s="189"/>
      <c r="G189" s="189"/>
      <c r="H189" s="190"/>
      <c r="I189" s="194"/>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ht="20.399999999999999" outlineLevel="1" x14ac:dyDescent="0.25">
      <c r="A190" s="192"/>
      <c r="B190" s="182"/>
      <c r="C190" s="223" t="s">
        <v>448</v>
      </c>
      <c r="D190" s="214"/>
      <c r="E190" s="215">
        <v>4.1295000000000002</v>
      </c>
      <c r="F190" s="189"/>
      <c r="G190" s="189"/>
      <c r="H190" s="190"/>
      <c r="I190" s="194"/>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5">
      <c r="A191" s="192"/>
      <c r="B191" s="182"/>
      <c r="C191" s="223" t="s">
        <v>449</v>
      </c>
      <c r="D191" s="214"/>
      <c r="E191" s="215">
        <v>0.442</v>
      </c>
      <c r="F191" s="189"/>
      <c r="G191" s="189"/>
      <c r="H191" s="190"/>
      <c r="I191" s="194"/>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5">
      <c r="A192" s="192"/>
      <c r="B192" s="182"/>
      <c r="C192" s="223" t="s">
        <v>439</v>
      </c>
      <c r="D192" s="214"/>
      <c r="E192" s="215"/>
      <c r="F192" s="189"/>
      <c r="G192" s="189"/>
      <c r="H192" s="190"/>
      <c r="I192" s="194"/>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5">
      <c r="A193" s="192"/>
      <c r="B193" s="182"/>
      <c r="C193" s="223" t="s">
        <v>450</v>
      </c>
      <c r="D193" s="214"/>
      <c r="E193" s="215">
        <v>0.57379999999999998</v>
      </c>
      <c r="F193" s="189"/>
      <c r="G193" s="189"/>
      <c r="H193" s="190"/>
      <c r="I193" s="194"/>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5">
      <c r="A194" s="192"/>
      <c r="B194" s="182"/>
      <c r="C194" s="223" t="s">
        <v>451</v>
      </c>
      <c r="D194" s="214"/>
      <c r="E194" s="215">
        <v>0.70330000000000004</v>
      </c>
      <c r="F194" s="189"/>
      <c r="G194" s="189"/>
      <c r="H194" s="190"/>
      <c r="I194" s="194"/>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5">
      <c r="A195" s="192"/>
      <c r="B195" s="182"/>
      <c r="C195" s="223" t="s">
        <v>452</v>
      </c>
      <c r="D195" s="214"/>
      <c r="E195" s="215">
        <v>1.0264</v>
      </c>
      <c r="F195" s="189"/>
      <c r="G195" s="189"/>
      <c r="H195" s="190"/>
      <c r="I195" s="194"/>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5">
      <c r="A196" s="192">
        <v>66</v>
      </c>
      <c r="B196" s="182" t="s">
        <v>453</v>
      </c>
      <c r="C196" s="210" t="s">
        <v>454</v>
      </c>
      <c r="D196" s="184" t="s">
        <v>219</v>
      </c>
      <c r="E196" s="186">
        <v>790.5</v>
      </c>
      <c r="F196" s="188">
        <v>125</v>
      </c>
      <c r="G196" s="189">
        <f>E196*F196</f>
        <v>98812.5</v>
      </c>
      <c r="H196" s="190"/>
      <c r="I196" s="194" t="s">
        <v>133</v>
      </c>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v>21</v>
      </c>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5">
      <c r="A197" s="192">
        <v>67</v>
      </c>
      <c r="B197" s="182" t="s">
        <v>455</v>
      </c>
      <c r="C197" s="210" t="s">
        <v>456</v>
      </c>
      <c r="D197" s="184" t="s">
        <v>219</v>
      </c>
      <c r="E197" s="186">
        <v>790.5</v>
      </c>
      <c r="F197" s="188">
        <v>25</v>
      </c>
      <c r="G197" s="189">
        <f>E197*F197</f>
        <v>19762.5</v>
      </c>
      <c r="H197" s="190"/>
      <c r="I197" s="194" t="s">
        <v>133</v>
      </c>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5">
      <c r="A198" s="192">
        <v>68</v>
      </c>
      <c r="B198" s="182" t="s">
        <v>457</v>
      </c>
      <c r="C198" s="210" t="s">
        <v>458</v>
      </c>
      <c r="D198" s="184" t="s">
        <v>219</v>
      </c>
      <c r="E198" s="186">
        <v>790.5</v>
      </c>
      <c r="F198" s="188">
        <v>12</v>
      </c>
      <c r="G198" s="189">
        <f>E198*F198</f>
        <v>9486</v>
      </c>
      <c r="H198" s="190"/>
      <c r="I198" s="194" t="s">
        <v>133</v>
      </c>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v>21</v>
      </c>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5">
      <c r="A199" s="192">
        <v>69</v>
      </c>
      <c r="B199" s="182" t="s">
        <v>459</v>
      </c>
      <c r="C199" s="210" t="s">
        <v>460</v>
      </c>
      <c r="D199" s="184" t="s">
        <v>208</v>
      </c>
      <c r="E199" s="186">
        <v>1</v>
      </c>
      <c r="F199" s="188">
        <v>3800</v>
      </c>
      <c r="G199" s="189">
        <f>E199*F199</f>
        <v>3800</v>
      </c>
      <c r="H199" s="190"/>
      <c r="I199" s="194" t="s">
        <v>133</v>
      </c>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v>21</v>
      </c>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5">
      <c r="A200" s="192"/>
      <c r="B200" s="254" t="s">
        <v>461</v>
      </c>
      <c r="C200" s="255"/>
      <c r="D200" s="256"/>
      <c r="E200" s="257"/>
      <c r="F200" s="258"/>
      <c r="G200" s="259"/>
      <c r="H200" s="190"/>
      <c r="I200" s="194"/>
      <c r="J200" s="32"/>
      <c r="K200" s="32">
        <v>1</v>
      </c>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5">
      <c r="A201" s="192"/>
      <c r="B201" s="254" t="s">
        <v>462</v>
      </c>
      <c r="C201" s="255"/>
      <c r="D201" s="256"/>
      <c r="E201" s="257"/>
      <c r="F201" s="258"/>
      <c r="G201" s="259"/>
      <c r="H201" s="190"/>
      <c r="I201" s="194"/>
      <c r="J201" s="32"/>
      <c r="K201" s="32">
        <v>2</v>
      </c>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5">
      <c r="A202" s="192"/>
      <c r="B202" s="254" t="s">
        <v>463</v>
      </c>
      <c r="C202" s="255"/>
      <c r="D202" s="256"/>
      <c r="E202" s="257"/>
      <c r="F202" s="258"/>
      <c r="G202" s="259"/>
      <c r="H202" s="190"/>
      <c r="I202" s="194"/>
      <c r="J202" s="32"/>
      <c r="K202" s="32">
        <v>3</v>
      </c>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5">
      <c r="A203" s="192">
        <v>70</v>
      </c>
      <c r="B203" s="182" t="s">
        <v>464</v>
      </c>
      <c r="C203" s="210" t="s">
        <v>465</v>
      </c>
      <c r="D203" s="184" t="s">
        <v>219</v>
      </c>
      <c r="E203" s="186">
        <v>49.06</v>
      </c>
      <c r="F203" s="188">
        <v>210</v>
      </c>
      <c r="G203" s="189">
        <f>E203*F203</f>
        <v>10302.6</v>
      </c>
      <c r="H203" s="190" t="s">
        <v>412</v>
      </c>
      <c r="I203" s="194" t="s">
        <v>129</v>
      </c>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5">
      <c r="A204" s="192"/>
      <c r="B204" s="182"/>
      <c r="C204" s="223" t="s">
        <v>466</v>
      </c>
      <c r="D204" s="214"/>
      <c r="E204" s="215">
        <v>11.8</v>
      </c>
      <c r="F204" s="189"/>
      <c r="G204" s="189"/>
      <c r="H204" s="190"/>
      <c r="I204" s="194"/>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5">
      <c r="A205" s="192"/>
      <c r="B205" s="182"/>
      <c r="C205" s="223" t="s">
        <v>467</v>
      </c>
      <c r="D205" s="214"/>
      <c r="E205" s="215">
        <v>37.26</v>
      </c>
      <c r="F205" s="189"/>
      <c r="G205" s="189"/>
      <c r="H205" s="190"/>
      <c r="I205" s="194"/>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5">
      <c r="A206" s="192">
        <v>71</v>
      </c>
      <c r="B206" s="182" t="s">
        <v>406</v>
      </c>
      <c r="C206" s="210" t="s">
        <v>407</v>
      </c>
      <c r="D206" s="184" t="s">
        <v>219</v>
      </c>
      <c r="E206" s="186">
        <v>49.06</v>
      </c>
      <c r="F206" s="188">
        <v>230</v>
      </c>
      <c r="G206" s="189">
        <f>E206*F206</f>
        <v>11283.800000000001</v>
      </c>
      <c r="H206" s="190" t="s">
        <v>365</v>
      </c>
      <c r="I206" s="194" t="s">
        <v>129</v>
      </c>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v>21</v>
      </c>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5">
      <c r="A207" s="192"/>
      <c r="B207" s="182"/>
      <c r="C207" s="223" t="s">
        <v>466</v>
      </c>
      <c r="D207" s="214"/>
      <c r="E207" s="215">
        <v>11.8</v>
      </c>
      <c r="F207" s="189"/>
      <c r="G207" s="189"/>
      <c r="H207" s="190"/>
      <c r="I207" s="194"/>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5">
      <c r="A208" s="192"/>
      <c r="B208" s="182"/>
      <c r="C208" s="223" t="s">
        <v>467</v>
      </c>
      <c r="D208" s="214"/>
      <c r="E208" s="215">
        <v>37.26</v>
      </c>
      <c r="F208" s="189"/>
      <c r="G208" s="189"/>
      <c r="H208" s="190"/>
      <c r="I208" s="194"/>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5">
      <c r="A209" s="192"/>
      <c r="B209" s="254" t="s">
        <v>468</v>
      </c>
      <c r="C209" s="255"/>
      <c r="D209" s="256"/>
      <c r="E209" s="257"/>
      <c r="F209" s="258"/>
      <c r="G209" s="259"/>
      <c r="H209" s="190"/>
      <c r="I209" s="194"/>
      <c r="J209" s="32"/>
      <c r="K209" s="32">
        <v>1</v>
      </c>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5">
      <c r="A210" s="192">
        <v>72</v>
      </c>
      <c r="B210" s="182" t="s">
        <v>469</v>
      </c>
      <c r="C210" s="210" t="s">
        <v>470</v>
      </c>
      <c r="D210" s="184" t="s">
        <v>192</v>
      </c>
      <c r="E210" s="186">
        <v>22.580020000000001</v>
      </c>
      <c r="F210" s="188">
        <v>700</v>
      </c>
      <c r="G210" s="189">
        <f>E210*F210</f>
        <v>15806.014000000001</v>
      </c>
      <c r="H210" s="190" t="s">
        <v>412</v>
      </c>
      <c r="I210" s="194" t="s">
        <v>129</v>
      </c>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v>21</v>
      </c>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ht="30.6" outlineLevel="1" x14ac:dyDescent="0.25">
      <c r="A211" s="192"/>
      <c r="B211" s="182"/>
      <c r="C211" s="223" t="s">
        <v>442</v>
      </c>
      <c r="D211" s="214"/>
      <c r="E211" s="215">
        <v>13.053000000000001</v>
      </c>
      <c r="F211" s="189"/>
      <c r="G211" s="189"/>
      <c r="H211" s="190"/>
      <c r="I211" s="194"/>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5">
      <c r="A212" s="192"/>
      <c r="B212" s="182"/>
      <c r="C212" s="223" t="s">
        <v>445</v>
      </c>
      <c r="D212" s="214"/>
      <c r="E212" s="215">
        <v>1.421</v>
      </c>
      <c r="F212" s="189"/>
      <c r="G212" s="189"/>
      <c r="H212" s="190"/>
      <c r="I212" s="194"/>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5">
      <c r="A213" s="192"/>
      <c r="B213" s="182"/>
      <c r="C213" s="223" t="s">
        <v>471</v>
      </c>
      <c r="D213" s="214"/>
      <c r="E213" s="215">
        <v>0.16270000000000001</v>
      </c>
      <c r="F213" s="189"/>
      <c r="G213" s="189"/>
      <c r="H213" s="190"/>
      <c r="I213" s="194"/>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5">
      <c r="A214" s="192"/>
      <c r="B214" s="182"/>
      <c r="C214" s="223" t="s">
        <v>472</v>
      </c>
      <c r="D214" s="214"/>
      <c r="E214" s="215">
        <v>0.24859999999999999</v>
      </c>
      <c r="F214" s="189"/>
      <c r="G214" s="189"/>
      <c r="H214" s="190"/>
      <c r="I214" s="194"/>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5">
      <c r="A215" s="192"/>
      <c r="B215" s="182"/>
      <c r="C215" s="223" t="s">
        <v>473</v>
      </c>
      <c r="D215" s="214"/>
      <c r="E215" s="215">
        <v>0.81969999999999998</v>
      </c>
      <c r="F215" s="189"/>
      <c r="G215" s="189"/>
      <c r="H215" s="190"/>
      <c r="I215" s="194"/>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5">
      <c r="A216" s="192"/>
      <c r="B216" s="182"/>
      <c r="C216" s="223" t="s">
        <v>439</v>
      </c>
      <c r="D216" s="214"/>
      <c r="E216" s="215"/>
      <c r="F216" s="189"/>
      <c r="G216" s="189"/>
      <c r="H216" s="190"/>
      <c r="I216" s="194"/>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5">
      <c r="A217" s="192"/>
      <c r="B217" s="182"/>
      <c r="C217" s="223" t="s">
        <v>423</v>
      </c>
      <c r="D217" s="214"/>
      <c r="E217" s="215"/>
      <c r="F217" s="189"/>
      <c r="G217" s="189"/>
      <c r="H217" s="190"/>
      <c r="I217" s="194"/>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ht="20.399999999999999" outlineLevel="1" x14ac:dyDescent="0.25">
      <c r="A218" s="192"/>
      <c r="B218" s="182"/>
      <c r="C218" s="223" t="s">
        <v>448</v>
      </c>
      <c r="D218" s="214"/>
      <c r="E218" s="215">
        <v>4.1295000000000002</v>
      </c>
      <c r="F218" s="189"/>
      <c r="G218" s="189"/>
      <c r="H218" s="190"/>
      <c r="I218" s="194"/>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outlineLevel="1" x14ac:dyDescent="0.25">
      <c r="A219" s="192"/>
      <c r="B219" s="182"/>
      <c r="C219" s="223" t="s">
        <v>449</v>
      </c>
      <c r="D219" s="214"/>
      <c r="E219" s="215">
        <v>0.442</v>
      </c>
      <c r="F219" s="189"/>
      <c r="G219" s="189"/>
      <c r="H219" s="190"/>
      <c r="I219" s="194"/>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5">
      <c r="A220" s="192"/>
      <c r="B220" s="182"/>
      <c r="C220" s="223" t="s">
        <v>439</v>
      </c>
      <c r="D220" s="214"/>
      <c r="E220" s="215"/>
      <c r="F220" s="189"/>
      <c r="G220" s="189"/>
      <c r="H220" s="190"/>
      <c r="I220" s="194"/>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5">
      <c r="A221" s="192"/>
      <c r="B221" s="182"/>
      <c r="C221" s="223" t="s">
        <v>450</v>
      </c>
      <c r="D221" s="214"/>
      <c r="E221" s="215">
        <v>0.57379999999999998</v>
      </c>
      <c r="F221" s="189"/>
      <c r="G221" s="189"/>
      <c r="H221" s="190"/>
      <c r="I221" s="194"/>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5">
      <c r="A222" s="192"/>
      <c r="B222" s="182"/>
      <c r="C222" s="223" t="s">
        <v>451</v>
      </c>
      <c r="D222" s="214"/>
      <c r="E222" s="215">
        <v>0.70330000000000004</v>
      </c>
      <c r="F222" s="189"/>
      <c r="G222" s="189"/>
      <c r="H222" s="190"/>
      <c r="I222" s="194"/>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5">
      <c r="A223" s="192"/>
      <c r="B223" s="182"/>
      <c r="C223" s="223" t="s">
        <v>452</v>
      </c>
      <c r="D223" s="214"/>
      <c r="E223" s="215">
        <v>1.0264</v>
      </c>
      <c r="F223" s="189"/>
      <c r="G223" s="189"/>
      <c r="H223" s="190"/>
      <c r="I223" s="194"/>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5">
      <c r="A224" s="192">
        <v>73</v>
      </c>
      <c r="B224" s="182" t="s">
        <v>474</v>
      </c>
      <c r="C224" s="210" t="s">
        <v>475</v>
      </c>
      <c r="D224" s="184" t="s">
        <v>208</v>
      </c>
      <c r="E224" s="186">
        <v>16</v>
      </c>
      <c r="F224" s="188">
        <v>150</v>
      </c>
      <c r="G224" s="189">
        <f>E224*F224</f>
        <v>2400</v>
      </c>
      <c r="H224" s="190"/>
      <c r="I224" s="194" t="s">
        <v>133</v>
      </c>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v>21</v>
      </c>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5">
      <c r="A225" s="192">
        <v>74</v>
      </c>
      <c r="B225" s="182" t="s">
        <v>476</v>
      </c>
      <c r="C225" s="210" t="s">
        <v>477</v>
      </c>
      <c r="D225" s="184" t="s">
        <v>264</v>
      </c>
      <c r="E225" s="186">
        <v>44</v>
      </c>
      <c r="F225" s="188">
        <v>125</v>
      </c>
      <c r="G225" s="189">
        <f>E225*F225</f>
        <v>5500</v>
      </c>
      <c r="H225" s="190"/>
      <c r="I225" s="194" t="s">
        <v>133</v>
      </c>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v>21</v>
      </c>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5">
      <c r="A226" s="192">
        <v>75</v>
      </c>
      <c r="B226" s="182" t="s">
        <v>478</v>
      </c>
      <c r="C226" s="210" t="s">
        <v>479</v>
      </c>
      <c r="D226" s="184" t="s">
        <v>301</v>
      </c>
      <c r="E226" s="186">
        <v>14.710240000000001</v>
      </c>
      <c r="F226" s="188">
        <v>1000</v>
      </c>
      <c r="G226" s="189">
        <f>E226*F226</f>
        <v>14710.24</v>
      </c>
      <c r="H226" s="190"/>
      <c r="I226" s="194" t="s">
        <v>133</v>
      </c>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v>21</v>
      </c>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x14ac:dyDescent="0.25">
      <c r="A227" s="191" t="s">
        <v>123</v>
      </c>
      <c r="B227" s="181" t="s">
        <v>480</v>
      </c>
      <c r="C227" s="209" t="s">
        <v>481</v>
      </c>
      <c r="D227" s="183"/>
      <c r="E227" s="185"/>
      <c r="F227" s="276">
        <f>SUM(G228:G274)</f>
        <v>997922.38500000001</v>
      </c>
      <c r="G227" s="277"/>
      <c r="H227" s="187"/>
      <c r="I227" s="193"/>
    </row>
    <row r="228" spans="1:60" outlineLevel="1" x14ac:dyDescent="0.25">
      <c r="A228" s="192">
        <v>76</v>
      </c>
      <c r="B228" s="182" t="s">
        <v>482</v>
      </c>
      <c r="C228" s="210" t="s">
        <v>483</v>
      </c>
      <c r="D228" s="184" t="s">
        <v>264</v>
      </c>
      <c r="E228" s="186">
        <v>124.5</v>
      </c>
      <c r="F228" s="188">
        <v>550</v>
      </c>
      <c r="G228" s="189">
        <f t="shared" ref="G228:G248" si="1">E228*F228</f>
        <v>68475</v>
      </c>
      <c r="H228" s="190"/>
      <c r="I228" s="194" t="s">
        <v>133</v>
      </c>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v>21</v>
      </c>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outlineLevel="1" x14ac:dyDescent="0.25">
      <c r="A229" s="192">
        <v>77</v>
      </c>
      <c r="B229" s="182" t="s">
        <v>484</v>
      </c>
      <c r="C229" s="210" t="s">
        <v>485</v>
      </c>
      <c r="D229" s="184" t="s">
        <v>264</v>
      </c>
      <c r="E229" s="186">
        <v>124.5</v>
      </c>
      <c r="F229" s="188">
        <v>160</v>
      </c>
      <c r="G229" s="189">
        <f t="shared" si="1"/>
        <v>19920</v>
      </c>
      <c r="H229" s="190"/>
      <c r="I229" s="194" t="s">
        <v>133</v>
      </c>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v>21</v>
      </c>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5">
      <c r="A230" s="192">
        <v>78</v>
      </c>
      <c r="B230" s="182" t="s">
        <v>486</v>
      </c>
      <c r="C230" s="210" t="s">
        <v>487</v>
      </c>
      <c r="D230" s="184" t="s">
        <v>219</v>
      </c>
      <c r="E230" s="186">
        <v>9</v>
      </c>
      <c r="F230" s="188">
        <v>1250</v>
      </c>
      <c r="G230" s="189">
        <f t="shared" si="1"/>
        <v>11250</v>
      </c>
      <c r="H230" s="190"/>
      <c r="I230" s="194" t="s">
        <v>133</v>
      </c>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v>21</v>
      </c>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5">
      <c r="A231" s="192">
        <v>79</v>
      </c>
      <c r="B231" s="182" t="s">
        <v>488</v>
      </c>
      <c r="C231" s="210" t="s">
        <v>489</v>
      </c>
      <c r="D231" s="184" t="s">
        <v>219</v>
      </c>
      <c r="E231" s="186">
        <v>4.8</v>
      </c>
      <c r="F231" s="188">
        <v>1300</v>
      </c>
      <c r="G231" s="189">
        <f t="shared" si="1"/>
        <v>6240</v>
      </c>
      <c r="H231" s="190"/>
      <c r="I231" s="194" t="s">
        <v>133</v>
      </c>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v>21</v>
      </c>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5">
      <c r="A232" s="192">
        <v>80</v>
      </c>
      <c r="B232" s="182" t="s">
        <v>490</v>
      </c>
      <c r="C232" s="210" t="s">
        <v>491</v>
      </c>
      <c r="D232" s="184" t="s">
        <v>264</v>
      </c>
      <c r="E232" s="186">
        <v>11.2</v>
      </c>
      <c r="F232" s="188">
        <v>410</v>
      </c>
      <c r="G232" s="189">
        <f t="shared" si="1"/>
        <v>4592</v>
      </c>
      <c r="H232" s="190"/>
      <c r="I232" s="194" t="s">
        <v>133</v>
      </c>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v>21</v>
      </c>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5">
      <c r="A233" s="192">
        <v>81</v>
      </c>
      <c r="B233" s="182" t="s">
        <v>492</v>
      </c>
      <c r="C233" s="210" t="s">
        <v>493</v>
      </c>
      <c r="D233" s="184" t="s">
        <v>208</v>
      </c>
      <c r="E233" s="186">
        <v>4</v>
      </c>
      <c r="F233" s="188">
        <v>350</v>
      </c>
      <c r="G233" s="189">
        <f t="shared" si="1"/>
        <v>1400</v>
      </c>
      <c r="H233" s="190"/>
      <c r="I233" s="194" t="s">
        <v>133</v>
      </c>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v>21</v>
      </c>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5">
      <c r="A234" s="192">
        <v>82</v>
      </c>
      <c r="B234" s="182" t="s">
        <v>494</v>
      </c>
      <c r="C234" s="210" t="s">
        <v>495</v>
      </c>
      <c r="D234" s="184" t="s">
        <v>496</v>
      </c>
      <c r="E234" s="186">
        <v>4</v>
      </c>
      <c r="F234" s="188">
        <v>250</v>
      </c>
      <c r="G234" s="189">
        <f t="shared" si="1"/>
        <v>1000</v>
      </c>
      <c r="H234" s="190"/>
      <c r="I234" s="194" t="s">
        <v>133</v>
      </c>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v>21</v>
      </c>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5">
      <c r="A235" s="192">
        <v>83</v>
      </c>
      <c r="B235" s="182" t="s">
        <v>497</v>
      </c>
      <c r="C235" s="210" t="s">
        <v>498</v>
      </c>
      <c r="D235" s="184" t="s">
        <v>264</v>
      </c>
      <c r="E235" s="186">
        <v>124.5</v>
      </c>
      <c r="F235" s="188">
        <v>650</v>
      </c>
      <c r="G235" s="189">
        <f t="shared" si="1"/>
        <v>80925</v>
      </c>
      <c r="H235" s="190"/>
      <c r="I235" s="194" t="s">
        <v>133</v>
      </c>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v>21</v>
      </c>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5">
      <c r="A236" s="192">
        <v>84</v>
      </c>
      <c r="B236" s="182" t="s">
        <v>499</v>
      </c>
      <c r="C236" s="210" t="s">
        <v>500</v>
      </c>
      <c r="D236" s="184" t="s">
        <v>208</v>
      </c>
      <c r="E236" s="186">
        <v>125</v>
      </c>
      <c r="F236" s="188">
        <v>40</v>
      </c>
      <c r="G236" s="189">
        <f t="shared" si="1"/>
        <v>5000</v>
      </c>
      <c r="H236" s="190"/>
      <c r="I236" s="194" t="s">
        <v>133</v>
      </c>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v>21</v>
      </c>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5">
      <c r="A237" s="192">
        <v>85</v>
      </c>
      <c r="B237" s="182" t="s">
        <v>501</v>
      </c>
      <c r="C237" s="210" t="s">
        <v>502</v>
      </c>
      <c r="D237" s="184" t="s">
        <v>208</v>
      </c>
      <c r="E237" s="186">
        <v>2</v>
      </c>
      <c r="F237" s="188">
        <v>150</v>
      </c>
      <c r="G237" s="189">
        <f t="shared" si="1"/>
        <v>300</v>
      </c>
      <c r="H237" s="190"/>
      <c r="I237" s="194" t="s">
        <v>133</v>
      </c>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v>21</v>
      </c>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5">
      <c r="A238" s="192">
        <v>86</v>
      </c>
      <c r="B238" s="182" t="s">
        <v>503</v>
      </c>
      <c r="C238" s="210" t="s">
        <v>504</v>
      </c>
      <c r="D238" s="184" t="s">
        <v>219</v>
      </c>
      <c r="E238" s="186">
        <v>13.8</v>
      </c>
      <c r="F238" s="188">
        <v>50</v>
      </c>
      <c r="G238" s="189">
        <f t="shared" si="1"/>
        <v>690</v>
      </c>
      <c r="H238" s="190"/>
      <c r="I238" s="194" t="s">
        <v>133</v>
      </c>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v>21</v>
      </c>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5">
      <c r="A239" s="192">
        <v>87</v>
      </c>
      <c r="B239" s="182" t="s">
        <v>505</v>
      </c>
      <c r="C239" s="210" t="s">
        <v>506</v>
      </c>
      <c r="D239" s="184" t="s">
        <v>208</v>
      </c>
      <c r="E239" s="186">
        <v>6</v>
      </c>
      <c r="F239" s="188">
        <v>25</v>
      </c>
      <c r="G239" s="189">
        <f t="shared" si="1"/>
        <v>150</v>
      </c>
      <c r="H239" s="190"/>
      <c r="I239" s="194" t="s">
        <v>133</v>
      </c>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v>21</v>
      </c>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5">
      <c r="A240" s="192">
        <v>88</v>
      </c>
      <c r="B240" s="182" t="s">
        <v>507</v>
      </c>
      <c r="C240" s="210" t="s">
        <v>508</v>
      </c>
      <c r="D240" s="184" t="s">
        <v>208</v>
      </c>
      <c r="E240" s="186">
        <v>6</v>
      </c>
      <c r="F240" s="188">
        <v>25</v>
      </c>
      <c r="G240" s="189">
        <f t="shared" si="1"/>
        <v>150</v>
      </c>
      <c r="H240" s="190"/>
      <c r="I240" s="194" t="s">
        <v>133</v>
      </c>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v>21</v>
      </c>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5">
      <c r="A241" s="192">
        <v>89</v>
      </c>
      <c r="B241" s="182" t="s">
        <v>509</v>
      </c>
      <c r="C241" s="210" t="s">
        <v>510</v>
      </c>
      <c r="D241" s="184" t="s">
        <v>264</v>
      </c>
      <c r="E241" s="186">
        <v>124.5</v>
      </c>
      <c r="F241" s="188">
        <v>25</v>
      </c>
      <c r="G241" s="189">
        <f t="shared" si="1"/>
        <v>3112.5</v>
      </c>
      <c r="H241" s="190"/>
      <c r="I241" s="194" t="s">
        <v>133</v>
      </c>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v>21</v>
      </c>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5">
      <c r="A242" s="192">
        <v>90</v>
      </c>
      <c r="B242" s="182" t="s">
        <v>511</v>
      </c>
      <c r="C242" s="210" t="s">
        <v>512</v>
      </c>
      <c r="D242" s="184" t="s">
        <v>208</v>
      </c>
      <c r="E242" s="186">
        <v>1</v>
      </c>
      <c r="F242" s="188">
        <v>25</v>
      </c>
      <c r="G242" s="189">
        <f t="shared" si="1"/>
        <v>25</v>
      </c>
      <c r="H242" s="190"/>
      <c r="I242" s="194" t="s">
        <v>133</v>
      </c>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5">
      <c r="A243" s="192">
        <v>91</v>
      </c>
      <c r="B243" s="182" t="s">
        <v>513</v>
      </c>
      <c r="C243" s="210" t="s">
        <v>514</v>
      </c>
      <c r="D243" s="184" t="s">
        <v>264</v>
      </c>
      <c r="E243" s="186">
        <v>42</v>
      </c>
      <c r="F243" s="188">
        <v>25</v>
      </c>
      <c r="G243" s="189">
        <f t="shared" si="1"/>
        <v>1050</v>
      </c>
      <c r="H243" s="190"/>
      <c r="I243" s="194" t="s">
        <v>133</v>
      </c>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v>21</v>
      </c>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5">
      <c r="A244" s="192">
        <v>92</v>
      </c>
      <c r="B244" s="182" t="s">
        <v>515</v>
      </c>
      <c r="C244" s="210" t="s">
        <v>516</v>
      </c>
      <c r="D244" s="184" t="s">
        <v>264</v>
      </c>
      <c r="E244" s="186">
        <v>42</v>
      </c>
      <c r="F244" s="188">
        <v>430</v>
      </c>
      <c r="G244" s="189">
        <f t="shared" si="1"/>
        <v>18060</v>
      </c>
      <c r="H244" s="190"/>
      <c r="I244" s="194" t="s">
        <v>133</v>
      </c>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v>21</v>
      </c>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5">
      <c r="A245" s="192">
        <v>93</v>
      </c>
      <c r="B245" s="182" t="s">
        <v>517</v>
      </c>
      <c r="C245" s="210" t="s">
        <v>518</v>
      </c>
      <c r="D245" s="184" t="s">
        <v>208</v>
      </c>
      <c r="E245" s="186">
        <v>6</v>
      </c>
      <c r="F245" s="188">
        <v>150</v>
      </c>
      <c r="G245" s="189">
        <f t="shared" si="1"/>
        <v>900</v>
      </c>
      <c r="H245" s="190"/>
      <c r="I245" s="194" t="s">
        <v>133</v>
      </c>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v>21</v>
      </c>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5">
      <c r="A246" s="192">
        <v>94</v>
      </c>
      <c r="B246" s="182" t="s">
        <v>519</v>
      </c>
      <c r="C246" s="210" t="s">
        <v>520</v>
      </c>
      <c r="D246" s="184" t="s">
        <v>208</v>
      </c>
      <c r="E246" s="186">
        <v>6</v>
      </c>
      <c r="F246" s="188">
        <v>50</v>
      </c>
      <c r="G246" s="189">
        <f t="shared" si="1"/>
        <v>300</v>
      </c>
      <c r="H246" s="190"/>
      <c r="I246" s="194" t="s">
        <v>133</v>
      </c>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5">
      <c r="A247" s="192">
        <v>95</v>
      </c>
      <c r="B247" s="182" t="s">
        <v>521</v>
      </c>
      <c r="C247" s="210" t="s">
        <v>522</v>
      </c>
      <c r="D247" s="184" t="s">
        <v>208</v>
      </c>
      <c r="E247" s="186">
        <v>12</v>
      </c>
      <c r="F247" s="188">
        <v>50</v>
      </c>
      <c r="G247" s="189">
        <f t="shared" si="1"/>
        <v>600</v>
      </c>
      <c r="H247" s="190"/>
      <c r="I247" s="194" t="s">
        <v>133</v>
      </c>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v>21</v>
      </c>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outlineLevel="1" x14ac:dyDescent="0.25">
      <c r="A248" s="192">
        <v>96</v>
      </c>
      <c r="B248" s="182" t="s">
        <v>523</v>
      </c>
      <c r="C248" s="210" t="s">
        <v>524</v>
      </c>
      <c r="D248" s="184" t="s">
        <v>219</v>
      </c>
      <c r="E248" s="186">
        <v>790.5</v>
      </c>
      <c r="F248" s="188">
        <v>550</v>
      </c>
      <c r="G248" s="189">
        <f t="shared" si="1"/>
        <v>434775</v>
      </c>
      <c r="H248" s="190"/>
      <c r="I248" s="194" t="s">
        <v>133</v>
      </c>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v>21</v>
      </c>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ht="21" outlineLevel="1" x14ac:dyDescent="0.25">
      <c r="A249" s="192"/>
      <c r="B249" s="182"/>
      <c r="C249" s="271" t="s">
        <v>525</v>
      </c>
      <c r="D249" s="272"/>
      <c r="E249" s="273"/>
      <c r="F249" s="274"/>
      <c r="G249" s="275"/>
      <c r="H249" s="190"/>
      <c r="I249" s="194"/>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179" t="str">
        <f>C249</f>
        <v>velkoformátová plechová krytina profilovaná - imitace střešních falcových tašek, odstín RAL3016, tl. plechu 0,5 mm, tř. reakce na oheň A1, přesný typ vybere investor</v>
      </c>
      <c r="BB249" s="32"/>
      <c r="BC249" s="32"/>
      <c r="BD249" s="32"/>
      <c r="BE249" s="32"/>
      <c r="BF249" s="32"/>
      <c r="BG249" s="32"/>
      <c r="BH249" s="32"/>
    </row>
    <row r="250" spans="1:60" outlineLevel="1" x14ac:dyDescent="0.25">
      <c r="A250" s="192">
        <v>97</v>
      </c>
      <c r="B250" s="182" t="s">
        <v>526</v>
      </c>
      <c r="C250" s="210" t="s">
        <v>527</v>
      </c>
      <c r="D250" s="184" t="s">
        <v>264</v>
      </c>
      <c r="E250" s="186">
        <v>10</v>
      </c>
      <c r="F250" s="188">
        <v>500</v>
      </c>
      <c r="G250" s="189">
        <f t="shared" ref="G250:G267" si="2">E250*F250</f>
        <v>5000</v>
      </c>
      <c r="H250" s="190"/>
      <c r="I250" s="194" t="s">
        <v>133</v>
      </c>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v>21</v>
      </c>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5">
      <c r="A251" s="192">
        <v>98</v>
      </c>
      <c r="B251" s="182" t="s">
        <v>528</v>
      </c>
      <c r="C251" s="210" t="s">
        <v>529</v>
      </c>
      <c r="D251" s="184" t="s">
        <v>264</v>
      </c>
      <c r="E251" s="186">
        <v>87.6</v>
      </c>
      <c r="F251" s="188">
        <v>820</v>
      </c>
      <c r="G251" s="189">
        <f t="shared" si="2"/>
        <v>71832</v>
      </c>
      <c r="H251" s="190"/>
      <c r="I251" s="194" t="s">
        <v>133</v>
      </c>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v>21</v>
      </c>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5">
      <c r="A252" s="192">
        <v>99</v>
      </c>
      <c r="B252" s="182" t="s">
        <v>530</v>
      </c>
      <c r="C252" s="210" t="s">
        <v>531</v>
      </c>
      <c r="D252" s="184" t="s">
        <v>264</v>
      </c>
      <c r="E252" s="186">
        <v>1</v>
      </c>
      <c r="F252" s="188">
        <v>250</v>
      </c>
      <c r="G252" s="189">
        <f t="shared" si="2"/>
        <v>250</v>
      </c>
      <c r="H252" s="190"/>
      <c r="I252" s="194" t="s">
        <v>133</v>
      </c>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v>21</v>
      </c>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5">
      <c r="A253" s="192">
        <v>100</v>
      </c>
      <c r="B253" s="182" t="s">
        <v>532</v>
      </c>
      <c r="C253" s="210" t="s">
        <v>533</v>
      </c>
      <c r="D253" s="184" t="s">
        <v>264</v>
      </c>
      <c r="E253" s="186">
        <v>175.2</v>
      </c>
      <c r="F253" s="188">
        <v>240</v>
      </c>
      <c r="G253" s="189">
        <f t="shared" si="2"/>
        <v>42048</v>
      </c>
      <c r="H253" s="190"/>
      <c r="I253" s="194" t="s">
        <v>133</v>
      </c>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v>21</v>
      </c>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outlineLevel="1" x14ac:dyDescent="0.25">
      <c r="A254" s="192">
        <v>101</v>
      </c>
      <c r="B254" s="182" t="s">
        <v>534</v>
      </c>
      <c r="C254" s="210" t="s">
        <v>535</v>
      </c>
      <c r="D254" s="184" t="s">
        <v>496</v>
      </c>
      <c r="E254" s="186">
        <v>3</v>
      </c>
      <c r="F254" s="188">
        <v>2500</v>
      </c>
      <c r="G254" s="189">
        <f t="shared" si="2"/>
        <v>7500</v>
      </c>
      <c r="H254" s="190"/>
      <c r="I254" s="194" t="s">
        <v>133</v>
      </c>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v>21</v>
      </c>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5">
      <c r="A255" s="192">
        <v>102</v>
      </c>
      <c r="B255" s="182" t="s">
        <v>536</v>
      </c>
      <c r="C255" s="210" t="s">
        <v>537</v>
      </c>
      <c r="D255" s="184" t="s">
        <v>538</v>
      </c>
      <c r="E255" s="186">
        <v>16</v>
      </c>
      <c r="F255" s="188">
        <v>1350</v>
      </c>
      <c r="G255" s="189">
        <f t="shared" si="2"/>
        <v>21600</v>
      </c>
      <c r="H255" s="190"/>
      <c r="I255" s="194" t="s">
        <v>133</v>
      </c>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v>21</v>
      </c>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5">
      <c r="A256" s="192">
        <v>103</v>
      </c>
      <c r="B256" s="182" t="s">
        <v>539</v>
      </c>
      <c r="C256" s="210" t="s">
        <v>540</v>
      </c>
      <c r="D256" s="184" t="s">
        <v>264</v>
      </c>
      <c r="E256" s="186">
        <v>44</v>
      </c>
      <c r="F256" s="188">
        <v>366</v>
      </c>
      <c r="G256" s="189">
        <f t="shared" si="2"/>
        <v>16104</v>
      </c>
      <c r="H256" s="190"/>
      <c r="I256" s="194" t="s">
        <v>133</v>
      </c>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5">
      <c r="A257" s="192">
        <v>104</v>
      </c>
      <c r="B257" s="182" t="s">
        <v>541</v>
      </c>
      <c r="C257" s="210" t="s">
        <v>542</v>
      </c>
      <c r="D257" s="184" t="s">
        <v>264</v>
      </c>
      <c r="E257" s="186">
        <v>73</v>
      </c>
      <c r="F257" s="188">
        <v>150</v>
      </c>
      <c r="G257" s="189">
        <f t="shared" si="2"/>
        <v>10950</v>
      </c>
      <c r="H257" s="190"/>
      <c r="I257" s="194" t="s">
        <v>133</v>
      </c>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v>21</v>
      </c>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5">
      <c r="A258" s="192">
        <v>105</v>
      </c>
      <c r="B258" s="182" t="s">
        <v>543</v>
      </c>
      <c r="C258" s="210" t="s">
        <v>491</v>
      </c>
      <c r="D258" s="184" t="s">
        <v>264</v>
      </c>
      <c r="E258" s="186">
        <v>44</v>
      </c>
      <c r="F258" s="188">
        <v>410</v>
      </c>
      <c r="G258" s="189">
        <f t="shared" si="2"/>
        <v>18040</v>
      </c>
      <c r="H258" s="190"/>
      <c r="I258" s="194" t="s">
        <v>133</v>
      </c>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v>21</v>
      </c>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5">
      <c r="A259" s="192">
        <v>106</v>
      </c>
      <c r="B259" s="182" t="s">
        <v>544</v>
      </c>
      <c r="C259" s="210" t="s">
        <v>545</v>
      </c>
      <c r="D259" s="184" t="s">
        <v>264</v>
      </c>
      <c r="E259" s="186">
        <v>44</v>
      </c>
      <c r="F259" s="188">
        <v>25</v>
      </c>
      <c r="G259" s="189">
        <f t="shared" si="2"/>
        <v>1100</v>
      </c>
      <c r="H259" s="190"/>
      <c r="I259" s="194" t="s">
        <v>133</v>
      </c>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v>21</v>
      </c>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5">
      <c r="A260" s="192">
        <v>107</v>
      </c>
      <c r="B260" s="182" t="s">
        <v>546</v>
      </c>
      <c r="C260" s="210" t="s">
        <v>547</v>
      </c>
      <c r="D260" s="184" t="s">
        <v>264</v>
      </c>
      <c r="E260" s="186">
        <v>73</v>
      </c>
      <c r="F260" s="188">
        <v>25</v>
      </c>
      <c r="G260" s="189">
        <f t="shared" si="2"/>
        <v>1825</v>
      </c>
      <c r="H260" s="190"/>
      <c r="I260" s="194" t="s">
        <v>133</v>
      </c>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v>21</v>
      </c>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5">
      <c r="A261" s="192">
        <v>108</v>
      </c>
      <c r="B261" s="182" t="s">
        <v>548</v>
      </c>
      <c r="C261" s="210" t="s">
        <v>549</v>
      </c>
      <c r="D261" s="184" t="s">
        <v>264</v>
      </c>
      <c r="E261" s="186">
        <v>25</v>
      </c>
      <c r="F261" s="188">
        <v>25</v>
      </c>
      <c r="G261" s="189">
        <f t="shared" si="2"/>
        <v>625</v>
      </c>
      <c r="H261" s="190"/>
      <c r="I261" s="194" t="s">
        <v>133</v>
      </c>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v>21</v>
      </c>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5">
      <c r="A262" s="192">
        <v>109</v>
      </c>
      <c r="B262" s="182" t="s">
        <v>550</v>
      </c>
      <c r="C262" s="210" t="s">
        <v>551</v>
      </c>
      <c r="D262" s="184" t="s">
        <v>264</v>
      </c>
      <c r="E262" s="186">
        <v>25</v>
      </c>
      <c r="F262" s="188">
        <v>25</v>
      </c>
      <c r="G262" s="189">
        <f t="shared" si="2"/>
        <v>625</v>
      </c>
      <c r="H262" s="190"/>
      <c r="I262" s="194" t="s">
        <v>133</v>
      </c>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v>21</v>
      </c>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5">
      <c r="A263" s="192">
        <v>110</v>
      </c>
      <c r="B263" s="182" t="s">
        <v>552</v>
      </c>
      <c r="C263" s="210" t="s">
        <v>510</v>
      </c>
      <c r="D263" s="184" t="s">
        <v>264</v>
      </c>
      <c r="E263" s="186">
        <v>44</v>
      </c>
      <c r="F263" s="188">
        <v>25</v>
      </c>
      <c r="G263" s="189">
        <f t="shared" si="2"/>
        <v>1100</v>
      </c>
      <c r="H263" s="190"/>
      <c r="I263" s="194" t="s">
        <v>133</v>
      </c>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v>21</v>
      </c>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outlineLevel="1" x14ac:dyDescent="0.25">
      <c r="A264" s="192">
        <v>111</v>
      </c>
      <c r="B264" s="182" t="s">
        <v>553</v>
      </c>
      <c r="C264" s="210" t="s">
        <v>514</v>
      </c>
      <c r="D264" s="184" t="s">
        <v>264</v>
      </c>
      <c r="E264" s="186">
        <v>24</v>
      </c>
      <c r="F264" s="188">
        <v>25</v>
      </c>
      <c r="G264" s="189">
        <f t="shared" si="2"/>
        <v>600</v>
      </c>
      <c r="H264" s="190"/>
      <c r="I264" s="194" t="s">
        <v>133</v>
      </c>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v>21</v>
      </c>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outlineLevel="1" x14ac:dyDescent="0.25">
      <c r="A265" s="192">
        <v>112</v>
      </c>
      <c r="B265" s="182" t="s">
        <v>554</v>
      </c>
      <c r="C265" s="210" t="s">
        <v>555</v>
      </c>
      <c r="D265" s="184" t="s">
        <v>264</v>
      </c>
      <c r="E265" s="186">
        <v>25</v>
      </c>
      <c r="F265" s="188">
        <v>420</v>
      </c>
      <c r="G265" s="189">
        <f t="shared" si="2"/>
        <v>10500</v>
      </c>
      <c r="H265" s="190"/>
      <c r="I265" s="194" t="s">
        <v>133</v>
      </c>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v>21</v>
      </c>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5">
      <c r="A266" s="192">
        <v>113</v>
      </c>
      <c r="B266" s="182" t="s">
        <v>556</v>
      </c>
      <c r="C266" s="210" t="s">
        <v>557</v>
      </c>
      <c r="D266" s="184" t="s">
        <v>264</v>
      </c>
      <c r="E266" s="186">
        <v>24</v>
      </c>
      <c r="F266" s="188">
        <v>430</v>
      </c>
      <c r="G266" s="189">
        <f t="shared" si="2"/>
        <v>10320</v>
      </c>
      <c r="H266" s="190"/>
      <c r="I266" s="194" t="s">
        <v>133</v>
      </c>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5">
      <c r="A267" s="192">
        <v>114</v>
      </c>
      <c r="B267" s="182" t="s">
        <v>558</v>
      </c>
      <c r="C267" s="210" t="s">
        <v>522</v>
      </c>
      <c r="D267" s="184" t="s">
        <v>208</v>
      </c>
      <c r="E267" s="186">
        <v>8</v>
      </c>
      <c r="F267" s="188">
        <v>50</v>
      </c>
      <c r="G267" s="189">
        <f t="shared" si="2"/>
        <v>400</v>
      </c>
      <c r="H267" s="190"/>
      <c r="I267" s="194" t="s">
        <v>133</v>
      </c>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v>21</v>
      </c>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outlineLevel="1" x14ac:dyDescent="0.25">
      <c r="A268" s="192"/>
      <c r="B268" s="254" t="s">
        <v>559</v>
      </c>
      <c r="C268" s="255"/>
      <c r="D268" s="256"/>
      <c r="E268" s="257"/>
      <c r="F268" s="258"/>
      <c r="G268" s="259"/>
      <c r="H268" s="190"/>
      <c r="I268" s="194"/>
      <c r="J268" s="32"/>
      <c r="K268" s="32">
        <v>1</v>
      </c>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outlineLevel="1" x14ac:dyDescent="0.25">
      <c r="A269" s="192"/>
      <c r="B269" s="254" t="s">
        <v>560</v>
      </c>
      <c r="C269" s="255"/>
      <c r="D269" s="256"/>
      <c r="E269" s="257"/>
      <c r="F269" s="258"/>
      <c r="G269" s="259"/>
      <c r="H269" s="190"/>
      <c r="I269" s="194"/>
      <c r="J269" s="32"/>
      <c r="K269" s="32">
        <v>2</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5">
      <c r="A270" s="192">
        <v>115</v>
      </c>
      <c r="B270" s="182" t="s">
        <v>561</v>
      </c>
      <c r="C270" s="210" t="s">
        <v>562</v>
      </c>
      <c r="D270" s="184" t="s">
        <v>208</v>
      </c>
      <c r="E270" s="186">
        <v>5</v>
      </c>
      <c r="F270" s="188">
        <v>3500</v>
      </c>
      <c r="G270" s="189">
        <f>E270*F270</f>
        <v>17500</v>
      </c>
      <c r="H270" s="190" t="s">
        <v>563</v>
      </c>
      <c r="I270" s="194" t="s">
        <v>129</v>
      </c>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v>21</v>
      </c>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5">
      <c r="A271" s="192">
        <v>116</v>
      </c>
      <c r="B271" s="182" t="s">
        <v>564</v>
      </c>
      <c r="C271" s="210" t="s">
        <v>565</v>
      </c>
      <c r="D271" s="184" t="s">
        <v>208</v>
      </c>
      <c r="E271" s="186">
        <v>5</v>
      </c>
      <c r="F271" s="188">
        <v>3500</v>
      </c>
      <c r="G271" s="189">
        <f>E271*F271</f>
        <v>17500</v>
      </c>
      <c r="H271" s="190"/>
      <c r="I271" s="194" t="s">
        <v>133</v>
      </c>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v>21</v>
      </c>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5">
      <c r="A272" s="192">
        <v>117</v>
      </c>
      <c r="B272" s="182" t="s">
        <v>566</v>
      </c>
      <c r="C272" s="210" t="s">
        <v>567</v>
      </c>
      <c r="D272" s="184" t="s">
        <v>264</v>
      </c>
      <c r="E272" s="186">
        <v>74.099999999999994</v>
      </c>
      <c r="F272" s="188">
        <v>1000</v>
      </c>
      <c r="G272" s="189">
        <f>E272*F272</f>
        <v>74100</v>
      </c>
      <c r="H272" s="190"/>
      <c r="I272" s="194" t="s">
        <v>133</v>
      </c>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v>21</v>
      </c>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5">
      <c r="A273" s="192"/>
      <c r="B273" s="182"/>
      <c r="C273" s="223" t="s">
        <v>568</v>
      </c>
      <c r="D273" s="214"/>
      <c r="E273" s="215">
        <v>74.099999999999994</v>
      </c>
      <c r="F273" s="189"/>
      <c r="G273" s="189"/>
      <c r="H273" s="190"/>
      <c r="I273" s="194"/>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5">
      <c r="A274" s="192">
        <v>118</v>
      </c>
      <c r="B274" s="182" t="s">
        <v>569</v>
      </c>
      <c r="C274" s="210" t="s">
        <v>570</v>
      </c>
      <c r="D274" s="184" t="s">
        <v>301</v>
      </c>
      <c r="E274" s="186">
        <v>2.7111100000000001</v>
      </c>
      <c r="F274" s="188">
        <v>3500</v>
      </c>
      <c r="G274" s="189">
        <f>E274*F274</f>
        <v>9488.8850000000002</v>
      </c>
      <c r="H274" s="190"/>
      <c r="I274" s="194" t="s">
        <v>133</v>
      </c>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v>21</v>
      </c>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x14ac:dyDescent="0.25">
      <c r="A275" s="191" t="s">
        <v>123</v>
      </c>
      <c r="B275" s="181" t="s">
        <v>571</v>
      </c>
      <c r="C275" s="209" t="s">
        <v>572</v>
      </c>
      <c r="D275" s="183"/>
      <c r="E275" s="185"/>
      <c r="F275" s="276">
        <f>SUM(G276:G299)</f>
        <v>172849.52999999997</v>
      </c>
      <c r="G275" s="277"/>
      <c r="H275" s="187"/>
      <c r="I275" s="193"/>
    </row>
    <row r="276" spans="1:60" outlineLevel="1" x14ac:dyDescent="0.25">
      <c r="A276" s="192">
        <v>119</v>
      </c>
      <c r="B276" s="182" t="s">
        <v>573</v>
      </c>
      <c r="C276" s="210" t="s">
        <v>574</v>
      </c>
      <c r="D276" s="184" t="s">
        <v>264</v>
      </c>
      <c r="E276" s="186">
        <v>124.5</v>
      </c>
      <c r="F276" s="188">
        <v>55</v>
      </c>
      <c r="G276" s="189">
        <f>E276*F276</f>
        <v>6847.5</v>
      </c>
      <c r="H276" s="190"/>
      <c r="I276" s="194" t="s">
        <v>133</v>
      </c>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5">
      <c r="A277" s="192"/>
      <c r="B277" s="254" t="s">
        <v>575</v>
      </c>
      <c r="C277" s="255"/>
      <c r="D277" s="256"/>
      <c r="E277" s="257"/>
      <c r="F277" s="258"/>
      <c r="G277" s="259"/>
      <c r="H277" s="190"/>
      <c r="I277" s="194"/>
      <c r="J277" s="32"/>
      <c r="K277" s="32">
        <v>1</v>
      </c>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5">
      <c r="A278" s="192">
        <v>120</v>
      </c>
      <c r="B278" s="182" t="s">
        <v>576</v>
      </c>
      <c r="C278" s="210" t="s">
        <v>577</v>
      </c>
      <c r="D278" s="184" t="s">
        <v>219</v>
      </c>
      <c r="E278" s="186">
        <v>790.5</v>
      </c>
      <c r="F278" s="188">
        <v>50</v>
      </c>
      <c r="G278" s="189">
        <f>E278*F278</f>
        <v>39525</v>
      </c>
      <c r="H278" s="190" t="s">
        <v>578</v>
      </c>
      <c r="I278" s="194" t="s">
        <v>129</v>
      </c>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v>21</v>
      </c>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5">
      <c r="A279" s="192"/>
      <c r="B279" s="182"/>
      <c r="C279" s="271" t="s">
        <v>579</v>
      </c>
      <c r="D279" s="272"/>
      <c r="E279" s="273"/>
      <c r="F279" s="274"/>
      <c r="G279" s="275"/>
      <c r="H279" s="190"/>
      <c r="I279" s="194"/>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179" t="str">
        <f>C279</f>
        <v>Položka neobsahuje náklady na zajištění prostředí a osob proti kontaminaci azbestovými částicemi.</v>
      </c>
      <c r="BB279" s="32"/>
      <c r="BC279" s="32"/>
      <c r="BD279" s="32"/>
      <c r="BE279" s="32"/>
      <c r="BF279" s="32"/>
      <c r="BG279" s="32"/>
      <c r="BH279" s="32"/>
    </row>
    <row r="280" spans="1:60" outlineLevel="1" x14ac:dyDescent="0.25">
      <c r="A280" s="192"/>
      <c r="B280" s="182"/>
      <c r="C280" s="223" t="s">
        <v>580</v>
      </c>
      <c r="D280" s="214"/>
      <c r="E280" s="215">
        <v>790.5</v>
      </c>
      <c r="F280" s="189"/>
      <c r="G280" s="189"/>
      <c r="H280" s="190"/>
      <c r="I280" s="194"/>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outlineLevel="1" x14ac:dyDescent="0.25">
      <c r="A281" s="192"/>
      <c r="B281" s="254" t="s">
        <v>581</v>
      </c>
      <c r="C281" s="255"/>
      <c r="D281" s="256"/>
      <c r="E281" s="257"/>
      <c r="F281" s="258"/>
      <c r="G281" s="259"/>
      <c r="H281" s="190"/>
      <c r="I281" s="194"/>
      <c r="J281" s="32"/>
      <c r="K281" s="32">
        <v>2</v>
      </c>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5">
      <c r="A282" s="192">
        <v>121</v>
      </c>
      <c r="B282" s="182" t="s">
        <v>582</v>
      </c>
      <c r="C282" s="210" t="s">
        <v>583</v>
      </c>
      <c r="D282" s="184" t="s">
        <v>219</v>
      </c>
      <c r="E282" s="186">
        <v>790.5</v>
      </c>
      <c r="F282" s="188">
        <v>5</v>
      </c>
      <c r="G282" s="189">
        <f>E282*F282</f>
        <v>3952.5</v>
      </c>
      <c r="H282" s="190" t="s">
        <v>578</v>
      </c>
      <c r="I282" s="194" t="s">
        <v>129</v>
      </c>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v>21</v>
      </c>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5">
      <c r="A283" s="192"/>
      <c r="B283" s="182"/>
      <c r="C283" s="223" t="s">
        <v>580</v>
      </c>
      <c r="D283" s="214"/>
      <c r="E283" s="215">
        <v>790.5</v>
      </c>
      <c r="F283" s="189"/>
      <c r="G283" s="189"/>
      <c r="H283" s="190"/>
      <c r="I283" s="194"/>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5">
      <c r="A284" s="192">
        <v>122</v>
      </c>
      <c r="B284" s="182" t="s">
        <v>584</v>
      </c>
      <c r="C284" s="210" t="s">
        <v>585</v>
      </c>
      <c r="D284" s="184" t="s">
        <v>219</v>
      </c>
      <c r="E284" s="186">
        <v>790.5</v>
      </c>
      <c r="F284" s="188">
        <v>25</v>
      </c>
      <c r="G284" s="189">
        <f>E284*F284</f>
        <v>19762.5</v>
      </c>
      <c r="H284" s="190" t="s">
        <v>578</v>
      </c>
      <c r="I284" s="194" t="s">
        <v>129</v>
      </c>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v>21</v>
      </c>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5">
      <c r="A285" s="192"/>
      <c r="B285" s="182"/>
      <c r="C285" s="223" t="s">
        <v>580</v>
      </c>
      <c r="D285" s="214"/>
      <c r="E285" s="215">
        <v>790.5</v>
      </c>
      <c r="F285" s="189"/>
      <c r="G285" s="189"/>
      <c r="H285" s="190"/>
      <c r="I285" s="194"/>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5">
      <c r="A286" s="192">
        <v>123</v>
      </c>
      <c r="B286" s="182" t="s">
        <v>586</v>
      </c>
      <c r="C286" s="210" t="s">
        <v>587</v>
      </c>
      <c r="D286" s="184" t="s">
        <v>264</v>
      </c>
      <c r="E286" s="186">
        <v>87.54</v>
      </c>
      <c r="F286" s="188">
        <v>25</v>
      </c>
      <c r="G286" s="189">
        <f>E286*F286</f>
        <v>2188.5</v>
      </c>
      <c r="H286" s="190" t="s">
        <v>578</v>
      </c>
      <c r="I286" s="194" t="s">
        <v>129</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v>21</v>
      </c>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5">
      <c r="A287" s="192"/>
      <c r="B287" s="182"/>
      <c r="C287" s="271" t="s">
        <v>579</v>
      </c>
      <c r="D287" s="272"/>
      <c r="E287" s="273"/>
      <c r="F287" s="274"/>
      <c r="G287" s="275"/>
      <c r="H287" s="190"/>
      <c r="I287" s="194"/>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179" t="str">
        <f>C287</f>
        <v>Položka neobsahuje náklady na zajištění prostředí a osob proti kontaminaci azbestovými částicemi.</v>
      </c>
      <c r="BB287" s="32"/>
      <c r="BC287" s="32"/>
      <c r="BD287" s="32"/>
      <c r="BE287" s="32"/>
      <c r="BF287" s="32"/>
      <c r="BG287" s="32"/>
      <c r="BH287" s="32"/>
    </row>
    <row r="288" spans="1:60" outlineLevel="1" x14ac:dyDescent="0.25">
      <c r="A288" s="192"/>
      <c r="B288" s="182"/>
      <c r="C288" s="223" t="s">
        <v>588</v>
      </c>
      <c r="D288" s="214"/>
      <c r="E288" s="215">
        <v>32.590000000000003</v>
      </c>
      <c r="F288" s="189"/>
      <c r="G288" s="189"/>
      <c r="H288" s="190"/>
      <c r="I288" s="194"/>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5">
      <c r="A289" s="192"/>
      <c r="B289" s="182"/>
      <c r="C289" s="223" t="s">
        <v>589</v>
      </c>
      <c r="D289" s="214"/>
      <c r="E289" s="215">
        <v>54.95</v>
      </c>
      <c r="F289" s="189"/>
      <c r="G289" s="189"/>
      <c r="H289" s="190"/>
      <c r="I289" s="194"/>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5">
      <c r="A290" s="192">
        <v>124</v>
      </c>
      <c r="B290" s="182" t="s">
        <v>590</v>
      </c>
      <c r="C290" s="210" t="s">
        <v>583</v>
      </c>
      <c r="D290" s="184" t="s">
        <v>264</v>
      </c>
      <c r="E290" s="186">
        <v>87.54</v>
      </c>
      <c r="F290" s="188">
        <v>5</v>
      </c>
      <c r="G290" s="189">
        <f>E290*F290</f>
        <v>437.70000000000005</v>
      </c>
      <c r="H290" s="190" t="s">
        <v>578</v>
      </c>
      <c r="I290" s="194" t="s">
        <v>129</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v>21</v>
      </c>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5">
      <c r="A291" s="192"/>
      <c r="B291" s="182"/>
      <c r="C291" s="223" t="s">
        <v>588</v>
      </c>
      <c r="D291" s="214"/>
      <c r="E291" s="215">
        <v>32.590000000000003</v>
      </c>
      <c r="F291" s="189"/>
      <c r="G291" s="189"/>
      <c r="H291" s="190"/>
      <c r="I291" s="194"/>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outlineLevel="1" x14ac:dyDescent="0.25">
      <c r="A292" s="192"/>
      <c r="B292" s="182"/>
      <c r="C292" s="223" t="s">
        <v>589</v>
      </c>
      <c r="D292" s="214"/>
      <c r="E292" s="215">
        <v>54.95</v>
      </c>
      <c r="F292" s="189"/>
      <c r="G292" s="189"/>
      <c r="H292" s="190"/>
      <c r="I292" s="194"/>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outlineLevel="1" x14ac:dyDescent="0.25">
      <c r="A293" s="192">
        <v>125</v>
      </c>
      <c r="B293" s="182" t="s">
        <v>591</v>
      </c>
      <c r="C293" s="210" t="s">
        <v>585</v>
      </c>
      <c r="D293" s="184" t="s">
        <v>264</v>
      </c>
      <c r="E293" s="186">
        <v>87.54</v>
      </c>
      <c r="F293" s="188">
        <v>10</v>
      </c>
      <c r="G293" s="189">
        <f>E293*F293</f>
        <v>875.40000000000009</v>
      </c>
      <c r="H293" s="190" t="s">
        <v>578</v>
      </c>
      <c r="I293" s="194" t="s">
        <v>129</v>
      </c>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v>21</v>
      </c>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5">
      <c r="A294" s="192"/>
      <c r="B294" s="182"/>
      <c r="C294" s="223" t="s">
        <v>588</v>
      </c>
      <c r="D294" s="214"/>
      <c r="E294" s="215">
        <v>32.590000000000003</v>
      </c>
      <c r="F294" s="189"/>
      <c r="G294" s="189"/>
      <c r="H294" s="190"/>
      <c r="I294" s="194"/>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5">
      <c r="A295" s="192"/>
      <c r="B295" s="182"/>
      <c r="C295" s="223" t="s">
        <v>589</v>
      </c>
      <c r="D295" s="214"/>
      <c r="E295" s="215">
        <v>54.95</v>
      </c>
      <c r="F295" s="189"/>
      <c r="G295" s="189"/>
      <c r="H295" s="190"/>
      <c r="I295" s="194"/>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5">
      <c r="A296" s="192">
        <v>126</v>
      </c>
      <c r="B296" s="182" t="s">
        <v>592</v>
      </c>
      <c r="C296" s="210" t="s">
        <v>593</v>
      </c>
      <c r="D296" s="184" t="s">
        <v>208</v>
      </c>
      <c r="E296" s="186">
        <v>4</v>
      </c>
      <c r="F296" s="188">
        <v>3600</v>
      </c>
      <c r="G296" s="189">
        <f>E296*F296</f>
        <v>14400</v>
      </c>
      <c r="H296" s="190"/>
      <c r="I296" s="194" t="s">
        <v>133</v>
      </c>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v>21</v>
      </c>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5">
      <c r="A297" s="192">
        <v>127</v>
      </c>
      <c r="B297" s="182" t="s">
        <v>594</v>
      </c>
      <c r="C297" s="210" t="s">
        <v>595</v>
      </c>
      <c r="D297" s="184" t="s">
        <v>219</v>
      </c>
      <c r="E297" s="186">
        <v>948.6</v>
      </c>
      <c r="F297" s="188">
        <v>85</v>
      </c>
      <c r="G297" s="189">
        <f>E297*F297</f>
        <v>80631</v>
      </c>
      <c r="H297" s="190"/>
      <c r="I297" s="194" t="s">
        <v>133</v>
      </c>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v>21</v>
      </c>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5">
      <c r="A298" s="192">
        <v>128</v>
      </c>
      <c r="B298" s="182" t="s">
        <v>596</v>
      </c>
      <c r="C298" s="210" t="s">
        <v>597</v>
      </c>
      <c r="D298" s="184" t="s">
        <v>219</v>
      </c>
      <c r="E298" s="186">
        <v>790.5</v>
      </c>
      <c r="F298" s="188">
        <v>5</v>
      </c>
      <c r="G298" s="189">
        <f>E298*F298</f>
        <v>3952.5</v>
      </c>
      <c r="H298" s="190"/>
      <c r="I298" s="194" t="s">
        <v>133</v>
      </c>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v>21</v>
      </c>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5">
      <c r="A299" s="192">
        <v>129</v>
      </c>
      <c r="B299" s="182" t="s">
        <v>598</v>
      </c>
      <c r="C299" s="210" t="s">
        <v>599</v>
      </c>
      <c r="D299" s="184" t="s">
        <v>301</v>
      </c>
      <c r="E299" s="186">
        <v>0.18462000000000001</v>
      </c>
      <c r="F299" s="188">
        <v>1500</v>
      </c>
      <c r="G299" s="189">
        <f>E299*F299</f>
        <v>276.93</v>
      </c>
      <c r="H299" s="190"/>
      <c r="I299" s="194" t="s">
        <v>133</v>
      </c>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v>21</v>
      </c>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x14ac:dyDescent="0.25">
      <c r="A300" s="191" t="s">
        <v>123</v>
      </c>
      <c r="B300" s="181" t="s">
        <v>600</v>
      </c>
      <c r="C300" s="209" t="s">
        <v>601</v>
      </c>
      <c r="D300" s="183"/>
      <c r="E300" s="185"/>
      <c r="F300" s="276">
        <f>SUM(G301:G310)</f>
        <v>460333.22</v>
      </c>
      <c r="G300" s="277"/>
      <c r="H300" s="187"/>
      <c r="I300" s="193"/>
    </row>
    <row r="301" spans="1:60" outlineLevel="1" x14ac:dyDescent="0.25">
      <c r="A301" s="192">
        <v>130</v>
      </c>
      <c r="B301" s="182" t="s">
        <v>602</v>
      </c>
      <c r="C301" s="210" t="s">
        <v>603</v>
      </c>
      <c r="D301" s="184" t="s">
        <v>496</v>
      </c>
      <c r="E301" s="186">
        <v>18</v>
      </c>
      <c r="F301" s="188">
        <v>1500</v>
      </c>
      <c r="G301" s="189">
        <f t="shared" ref="G301:G306" si="3">E301*F301</f>
        <v>27000</v>
      </c>
      <c r="H301" s="190"/>
      <c r="I301" s="194" t="s">
        <v>133</v>
      </c>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v>21</v>
      </c>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outlineLevel="1" x14ac:dyDescent="0.25">
      <c r="A302" s="192">
        <v>131</v>
      </c>
      <c r="B302" s="182" t="s">
        <v>604</v>
      </c>
      <c r="C302" s="210" t="s">
        <v>605</v>
      </c>
      <c r="D302" s="184" t="s">
        <v>496</v>
      </c>
      <c r="E302" s="186">
        <v>18</v>
      </c>
      <c r="F302" s="188">
        <v>1500</v>
      </c>
      <c r="G302" s="189">
        <f t="shared" si="3"/>
        <v>27000</v>
      </c>
      <c r="H302" s="190"/>
      <c r="I302" s="194" t="s">
        <v>133</v>
      </c>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v>21</v>
      </c>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ht="20.399999999999999" outlineLevel="1" x14ac:dyDescent="0.25">
      <c r="A303" s="192">
        <v>132</v>
      </c>
      <c r="B303" s="182" t="s">
        <v>606</v>
      </c>
      <c r="C303" s="210" t="s">
        <v>607</v>
      </c>
      <c r="D303" s="184" t="s">
        <v>208</v>
      </c>
      <c r="E303" s="186">
        <v>18</v>
      </c>
      <c r="F303" s="188">
        <v>16910</v>
      </c>
      <c r="G303" s="189">
        <f t="shared" si="3"/>
        <v>304380</v>
      </c>
      <c r="H303" s="190"/>
      <c r="I303" s="194" t="s">
        <v>133</v>
      </c>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v>21</v>
      </c>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outlineLevel="1" x14ac:dyDescent="0.25">
      <c r="A304" s="192">
        <v>133</v>
      </c>
      <c r="B304" s="182" t="s">
        <v>608</v>
      </c>
      <c r="C304" s="210" t="s">
        <v>609</v>
      </c>
      <c r="D304" s="184" t="s">
        <v>208</v>
      </c>
      <c r="E304" s="186">
        <v>18</v>
      </c>
      <c r="F304" s="188">
        <v>2500</v>
      </c>
      <c r="G304" s="189">
        <f t="shared" si="3"/>
        <v>45000</v>
      </c>
      <c r="H304" s="190"/>
      <c r="I304" s="194" t="s">
        <v>133</v>
      </c>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v>21</v>
      </c>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ht="20.399999999999999" outlineLevel="1" x14ac:dyDescent="0.25">
      <c r="A305" s="192">
        <v>134</v>
      </c>
      <c r="B305" s="182" t="s">
        <v>610</v>
      </c>
      <c r="C305" s="210" t="s">
        <v>611</v>
      </c>
      <c r="D305" s="184" t="s">
        <v>208</v>
      </c>
      <c r="E305" s="186">
        <v>18</v>
      </c>
      <c r="F305" s="188">
        <v>2100</v>
      </c>
      <c r="G305" s="189">
        <f t="shared" si="3"/>
        <v>37800</v>
      </c>
      <c r="H305" s="190"/>
      <c r="I305" s="194" t="s">
        <v>133</v>
      </c>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v>21</v>
      </c>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outlineLevel="1" x14ac:dyDescent="0.25">
      <c r="A306" s="192">
        <v>135</v>
      </c>
      <c r="B306" s="182" t="s">
        <v>612</v>
      </c>
      <c r="C306" s="210" t="s">
        <v>613</v>
      </c>
      <c r="D306" s="184" t="s">
        <v>208</v>
      </c>
      <c r="E306" s="186">
        <v>1</v>
      </c>
      <c r="F306" s="188">
        <v>1500</v>
      </c>
      <c r="G306" s="189">
        <f t="shared" si="3"/>
        <v>1500</v>
      </c>
      <c r="H306" s="190"/>
      <c r="I306" s="194" t="s">
        <v>133</v>
      </c>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v>21</v>
      </c>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5">
      <c r="A307" s="192"/>
      <c r="B307" s="254" t="s">
        <v>614</v>
      </c>
      <c r="C307" s="255"/>
      <c r="D307" s="256"/>
      <c r="E307" s="257"/>
      <c r="F307" s="258"/>
      <c r="G307" s="259"/>
      <c r="H307" s="190"/>
      <c r="I307" s="194"/>
      <c r="J307" s="32"/>
      <c r="K307" s="32">
        <v>1</v>
      </c>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5">
      <c r="A308" s="192">
        <v>136</v>
      </c>
      <c r="B308" s="182" t="s">
        <v>615</v>
      </c>
      <c r="C308" s="210" t="s">
        <v>616</v>
      </c>
      <c r="D308" s="184" t="s">
        <v>208</v>
      </c>
      <c r="E308" s="186">
        <v>1</v>
      </c>
      <c r="F308" s="188">
        <v>2500</v>
      </c>
      <c r="G308" s="189">
        <f>E308*F308</f>
        <v>2500</v>
      </c>
      <c r="H308" s="190" t="s">
        <v>617</v>
      </c>
      <c r="I308" s="194" t="s">
        <v>129</v>
      </c>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5">
      <c r="A309" s="192">
        <v>137</v>
      </c>
      <c r="B309" s="182" t="s">
        <v>618</v>
      </c>
      <c r="C309" s="210" t="s">
        <v>619</v>
      </c>
      <c r="D309" s="184" t="s">
        <v>208</v>
      </c>
      <c r="E309" s="186">
        <v>1</v>
      </c>
      <c r="F309" s="188">
        <v>13600</v>
      </c>
      <c r="G309" s="189">
        <f>E309*F309</f>
        <v>13600</v>
      </c>
      <c r="H309" s="190"/>
      <c r="I309" s="194" t="s">
        <v>133</v>
      </c>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v>21</v>
      </c>
      <c r="AN309" s="32"/>
      <c r="AO309" s="32"/>
      <c r="AP309" s="32"/>
      <c r="AQ309" s="32"/>
      <c r="AR309" s="32"/>
      <c r="AS309" s="32"/>
      <c r="AT309" s="32"/>
      <c r="AU309" s="32"/>
      <c r="AV309" s="32"/>
      <c r="AW309" s="32"/>
      <c r="AX309" s="32"/>
      <c r="AY309" s="32"/>
      <c r="AZ309" s="32"/>
      <c r="BA309" s="32"/>
      <c r="BB309" s="32"/>
      <c r="BC309" s="32"/>
      <c r="BD309" s="32"/>
      <c r="BE309" s="32"/>
      <c r="BF309" s="32"/>
      <c r="BG309" s="32"/>
      <c r="BH309" s="32"/>
    </row>
    <row r="310" spans="1:60" outlineLevel="1" x14ac:dyDescent="0.25">
      <c r="A310" s="192">
        <v>138</v>
      </c>
      <c r="B310" s="182" t="s">
        <v>620</v>
      </c>
      <c r="C310" s="210" t="s">
        <v>621</v>
      </c>
      <c r="D310" s="184" t="s">
        <v>301</v>
      </c>
      <c r="E310" s="186">
        <v>1.03548</v>
      </c>
      <c r="F310" s="188">
        <v>1500</v>
      </c>
      <c r="G310" s="189">
        <f>E310*F310</f>
        <v>1553.22</v>
      </c>
      <c r="H310" s="190"/>
      <c r="I310" s="194" t="s">
        <v>133</v>
      </c>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v>21</v>
      </c>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x14ac:dyDescent="0.25">
      <c r="A311" s="191" t="s">
        <v>123</v>
      </c>
      <c r="B311" s="181" t="s">
        <v>622</v>
      </c>
      <c r="C311" s="209" t="s">
        <v>623</v>
      </c>
      <c r="D311" s="183"/>
      <c r="E311" s="185"/>
      <c r="F311" s="276">
        <f>SUM(G312:G323)</f>
        <v>96350</v>
      </c>
      <c r="G311" s="277"/>
      <c r="H311" s="187"/>
      <c r="I311" s="193"/>
    </row>
    <row r="312" spans="1:60" outlineLevel="1" x14ac:dyDescent="0.25">
      <c r="A312" s="192">
        <v>139</v>
      </c>
      <c r="B312" s="182" t="s">
        <v>624</v>
      </c>
      <c r="C312" s="210" t="s">
        <v>625</v>
      </c>
      <c r="D312" s="184" t="s">
        <v>626</v>
      </c>
      <c r="E312" s="186">
        <v>25</v>
      </c>
      <c r="F312" s="188">
        <v>20</v>
      </c>
      <c r="G312" s="189">
        <f>E312*F312</f>
        <v>500</v>
      </c>
      <c r="H312" s="190"/>
      <c r="I312" s="194" t="s">
        <v>133</v>
      </c>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5">
      <c r="A313" s="192">
        <v>140</v>
      </c>
      <c r="B313" s="182" t="s">
        <v>627</v>
      </c>
      <c r="C313" s="210" t="s">
        <v>628</v>
      </c>
      <c r="D313" s="184" t="s">
        <v>208</v>
      </c>
      <c r="E313" s="186">
        <v>1</v>
      </c>
      <c r="F313" s="188">
        <v>3600</v>
      </c>
      <c r="G313" s="189">
        <f>E313*F313</f>
        <v>3600</v>
      </c>
      <c r="H313" s="190"/>
      <c r="I313" s="194" t="s">
        <v>133</v>
      </c>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v>21</v>
      </c>
      <c r="AN313" s="32"/>
      <c r="AO313" s="32"/>
      <c r="AP313" s="32"/>
      <c r="AQ313" s="32"/>
      <c r="AR313" s="32"/>
      <c r="AS313" s="32"/>
      <c r="AT313" s="32"/>
      <c r="AU313" s="32"/>
      <c r="AV313" s="32"/>
      <c r="AW313" s="32"/>
      <c r="AX313" s="32"/>
      <c r="AY313" s="32"/>
      <c r="AZ313" s="32"/>
      <c r="BA313" s="32"/>
      <c r="BB313" s="32"/>
      <c r="BC313" s="32"/>
      <c r="BD313" s="32"/>
      <c r="BE313" s="32"/>
      <c r="BF313" s="32"/>
      <c r="BG313" s="32"/>
      <c r="BH313" s="32"/>
    </row>
    <row r="314" spans="1:60" outlineLevel="1" x14ac:dyDescent="0.25">
      <c r="A314" s="192"/>
      <c r="B314" s="254" t="s">
        <v>629</v>
      </c>
      <c r="C314" s="255"/>
      <c r="D314" s="256"/>
      <c r="E314" s="257"/>
      <c r="F314" s="258"/>
      <c r="G314" s="259"/>
      <c r="H314" s="190"/>
      <c r="I314" s="194"/>
      <c r="J314" s="32"/>
      <c r="K314" s="32">
        <v>1</v>
      </c>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outlineLevel="1" x14ac:dyDescent="0.25">
      <c r="A315" s="192"/>
      <c r="B315" s="254" t="s">
        <v>630</v>
      </c>
      <c r="C315" s="255"/>
      <c r="D315" s="256"/>
      <c r="E315" s="257"/>
      <c r="F315" s="258"/>
      <c r="G315" s="259"/>
      <c r="H315" s="190"/>
      <c r="I315" s="194"/>
      <c r="J315" s="32"/>
      <c r="K315" s="32">
        <v>2</v>
      </c>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outlineLevel="1" x14ac:dyDescent="0.25">
      <c r="A316" s="192">
        <v>141</v>
      </c>
      <c r="B316" s="182" t="s">
        <v>631</v>
      </c>
      <c r="C316" s="210" t="s">
        <v>632</v>
      </c>
      <c r="D316" s="184" t="s">
        <v>626</v>
      </c>
      <c r="E316" s="186">
        <v>90</v>
      </c>
      <c r="F316" s="188">
        <v>25</v>
      </c>
      <c r="G316" s="189">
        <f>E316*F316</f>
        <v>2250</v>
      </c>
      <c r="H316" s="190" t="s">
        <v>633</v>
      </c>
      <c r="I316" s="194" t="s">
        <v>129</v>
      </c>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v>21</v>
      </c>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5">
      <c r="A317" s="192"/>
      <c r="B317" s="182"/>
      <c r="C317" s="223" t="s">
        <v>634</v>
      </c>
      <c r="D317" s="214"/>
      <c r="E317" s="215">
        <v>90</v>
      </c>
      <c r="F317" s="189"/>
      <c r="G317" s="189"/>
      <c r="H317" s="190"/>
      <c r="I317" s="194"/>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5">
      <c r="A318" s="192"/>
      <c r="B318" s="254" t="s">
        <v>635</v>
      </c>
      <c r="C318" s="255"/>
      <c r="D318" s="256"/>
      <c r="E318" s="257"/>
      <c r="F318" s="258"/>
      <c r="G318" s="259"/>
      <c r="H318" s="190"/>
      <c r="I318" s="194"/>
      <c r="J318" s="32"/>
      <c r="K318" s="32">
        <v>1</v>
      </c>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5">
      <c r="A319" s="192">
        <v>142</v>
      </c>
      <c r="B319" s="182" t="s">
        <v>636</v>
      </c>
      <c r="C319" s="210" t="s">
        <v>637</v>
      </c>
      <c r="D319" s="184" t="s">
        <v>626</v>
      </c>
      <c r="E319" s="186">
        <v>90</v>
      </c>
      <c r="F319" s="188">
        <v>500</v>
      </c>
      <c r="G319" s="189">
        <f>E319*F319</f>
        <v>45000</v>
      </c>
      <c r="H319" s="190" t="s">
        <v>633</v>
      </c>
      <c r="I319" s="194" t="s">
        <v>129</v>
      </c>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v>21</v>
      </c>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5">
      <c r="A320" s="192"/>
      <c r="B320" s="182"/>
      <c r="C320" s="271" t="s">
        <v>638</v>
      </c>
      <c r="D320" s="272"/>
      <c r="E320" s="273"/>
      <c r="F320" s="274"/>
      <c r="G320" s="275"/>
      <c r="H320" s="190"/>
      <c r="I320" s="194"/>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179" t="str">
        <f>C320</f>
        <v>prohlédnutí, opravení a úprava komínové lávky pro novou krytinu, včetně nové povrchové úpravy</v>
      </c>
      <c r="BB320" s="32"/>
      <c r="BC320" s="32"/>
      <c r="BD320" s="32"/>
      <c r="BE320" s="32"/>
      <c r="BF320" s="32"/>
      <c r="BG320" s="32"/>
      <c r="BH320" s="32"/>
    </row>
    <row r="321" spans="1:60" outlineLevel="1" x14ac:dyDescent="0.25">
      <c r="A321" s="192"/>
      <c r="B321" s="182"/>
      <c r="C321" s="223" t="s">
        <v>634</v>
      </c>
      <c r="D321" s="214"/>
      <c r="E321" s="215">
        <v>90</v>
      </c>
      <c r="F321" s="189"/>
      <c r="G321" s="189"/>
      <c r="H321" s="190"/>
      <c r="I321" s="194"/>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outlineLevel="1" x14ac:dyDescent="0.25">
      <c r="A322" s="192">
        <v>143</v>
      </c>
      <c r="B322" s="182" t="s">
        <v>639</v>
      </c>
      <c r="C322" s="210" t="s">
        <v>640</v>
      </c>
      <c r="D322" s="184" t="s">
        <v>208</v>
      </c>
      <c r="E322" s="186">
        <v>1</v>
      </c>
      <c r="F322" s="188">
        <v>45000</v>
      </c>
      <c r="G322" s="189">
        <f>E322*F322</f>
        <v>45000</v>
      </c>
      <c r="H322" s="190"/>
      <c r="I322" s="194" t="s">
        <v>133</v>
      </c>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v>21</v>
      </c>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outlineLevel="1" x14ac:dyDescent="0.25">
      <c r="A323" s="192"/>
      <c r="B323" s="182"/>
      <c r="C323" s="271" t="s">
        <v>641</v>
      </c>
      <c r="D323" s="272"/>
      <c r="E323" s="273"/>
      <c r="F323" s="274"/>
      <c r="G323" s="275"/>
      <c r="H323" s="190"/>
      <c r="I323" s="194"/>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179" t="str">
        <f>C323</f>
        <v>záchytný systém - 6 pevných bodů, 17 úchytů lana, nerezové lano dl. 50 m</v>
      </c>
      <c r="BB323" s="32"/>
      <c r="BC323" s="32"/>
      <c r="BD323" s="32"/>
      <c r="BE323" s="32"/>
      <c r="BF323" s="32"/>
      <c r="BG323" s="32"/>
      <c r="BH323" s="32"/>
    </row>
    <row r="324" spans="1:60" x14ac:dyDescent="0.25">
      <c r="A324" s="191" t="s">
        <v>123</v>
      </c>
      <c r="B324" s="181" t="s">
        <v>642</v>
      </c>
      <c r="C324" s="209" t="s">
        <v>643</v>
      </c>
      <c r="D324" s="183"/>
      <c r="E324" s="185"/>
      <c r="F324" s="276">
        <f>SUM(G325:G338)</f>
        <v>35501.4784</v>
      </c>
      <c r="G324" s="277"/>
      <c r="H324" s="187"/>
      <c r="I324" s="193"/>
    </row>
    <row r="325" spans="1:60" ht="20.399999999999999" outlineLevel="1" x14ac:dyDescent="0.25">
      <c r="A325" s="192">
        <v>144</v>
      </c>
      <c r="B325" s="182" t="s">
        <v>644</v>
      </c>
      <c r="C325" s="210" t="s">
        <v>645</v>
      </c>
      <c r="D325" s="184" t="s">
        <v>219</v>
      </c>
      <c r="E325" s="186">
        <v>887.53696000000002</v>
      </c>
      <c r="F325" s="188">
        <v>40</v>
      </c>
      <c r="G325" s="189">
        <f>E325*F325</f>
        <v>35501.4784</v>
      </c>
      <c r="H325" s="190"/>
      <c r="I325" s="194" t="s">
        <v>133</v>
      </c>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v>21</v>
      </c>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outlineLevel="1" x14ac:dyDescent="0.25">
      <c r="A326" s="192"/>
      <c r="B326" s="182"/>
      <c r="C326" s="271" t="s">
        <v>646</v>
      </c>
      <c r="D326" s="272"/>
      <c r="E326" s="273"/>
      <c r="F326" s="274"/>
      <c r="G326" s="275"/>
      <c r="H326" s="190"/>
      <c r="I326" s="194"/>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179" t="str">
        <f>C326</f>
        <v>včetně montáže, dodávky a demontáže lešení.</v>
      </c>
      <c r="BB326" s="32"/>
      <c r="BC326" s="32"/>
      <c r="BD326" s="32"/>
      <c r="BE326" s="32"/>
      <c r="BF326" s="32"/>
      <c r="BG326" s="32"/>
      <c r="BH326" s="32"/>
    </row>
    <row r="327" spans="1:60" ht="30.6" outlineLevel="1" x14ac:dyDescent="0.25">
      <c r="A327" s="192"/>
      <c r="B327" s="182"/>
      <c r="C327" s="223" t="s">
        <v>442</v>
      </c>
      <c r="D327" s="214"/>
      <c r="E327" s="215">
        <v>13.053000000000001</v>
      </c>
      <c r="F327" s="189"/>
      <c r="G327" s="189"/>
      <c r="H327" s="190"/>
      <c r="I327" s="194"/>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outlineLevel="1" x14ac:dyDescent="0.25">
      <c r="A328" s="192"/>
      <c r="B328" s="182"/>
      <c r="C328" s="223" t="s">
        <v>445</v>
      </c>
      <c r="D328" s="214"/>
      <c r="E328" s="215">
        <v>1.421</v>
      </c>
      <c r="F328" s="189"/>
      <c r="G328" s="189"/>
      <c r="H328" s="190"/>
      <c r="I328" s="194"/>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outlineLevel="1" x14ac:dyDescent="0.25">
      <c r="A329" s="192"/>
      <c r="B329" s="182"/>
      <c r="C329" s="223" t="s">
        <v>647</v>
      </c>
      <c r="D329" s="214"/>
      <c r="E329" s="215">
        <v>527</v>
      </c>
      <c r="F329" s="189"/>
      <c r="G329" s="189"/>
      <c r="H329" s="190"/>
      <c r="I329" s="194"/>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row>
    <row r="330" spans="1:60" outlineLevel="1" x14ac:dyDescent="0.25">
      <c r="A330" s="192"/>
      <c r="B330" s="182"/>
      <c r="C330" s="223" t="s">
        <v>648</v>
      </c>
      <c r="D330" s="214"/>
      <c r="E330" s="215">
        <v>158.1</v>
      </c>
      <c r="F330" s="189"/>
      <c r="G330" s="189"/>
      <c r="H330" s="190"/>
      <c r="I330" s="194"/>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row>
    <row r="331" spans="1:60" outlineLevel="1" x14ac:dyDescent="0.25">
      <c r="A331" s="192"/>
      <c r="B331" s="182"/>
      <c r="C331" s="223" t="s">
        <v>439</v>
      </c>
      <c r="D331" s="214"/>
      <c r="E331" s="215"/>
      <c r="F331" s="189"/>
      <c r="G331" s="189"/>
      <c r="H331" s="190"/>
      <c r="I331" s="19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outlineLevel="1" x14ac:dyDescent="0.25">
      <c r="A332" s="192"/>
      <c r="B332" s="182"/>
      <c r="C332" s="223" t="s">
        <v>423</v>
      </c>
      <c r="D332" s="214"/>
      <c r="E332" s="215"/>
      <c r="F332" s="189"/>
      <c r="G332" s="189"/>
      <c r="H332" s="190"/>
      <c r="I332" s="19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row>
    <row r="333" spans="1:60" ht="20.399999999999999" outlineLevel="1" x14ac:dyDescent="0.25">
      <c r="A333" s="192"/>
      <c r="B333" s="182"/>
      <c r="C333" s="223" t="s">
        <v>649</v>
      </c>
      <c r="D333" s="214"/>
      <c r="E333" s="215">
        <v>120.4447</v>
      </c>
      <c r="F333" s="189"/>
      <c r="G333" s="189"/>
      <c r="H333" s="190"/>
      <c r="I333" s="194"/>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row>
    <row r="334" spans="1:60" outlineLevel="1" x14ac:dyDescent="0.25">
      <c r="A334" s="192"/>
      <c r="B334" s="182"/>
      <c r="C334" s="223" t="s">
        <v>650</v>
      </c>
      <c r="D334" s="214"/>
      <c r="E334" s="215">
        <v>12.2774</v>
      </c>
      <c r="F334" s="189"/>
      <c r="G334" s="189"/>
      <c r="H334" s="190"/>
      <c r="I334" s="194"/>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outlineLevel="1" x14ac:dyDescent="0.25">
      <c r="A335" s="192"/>
      <c r="B335" s="182"/>
      <c r="C335" s="223" t="s">
        <v>439</v>
      </c>
      <c r="D335" s="214"/>
      <c r="E335" s="215"/>
      <c r="F335" s="189"/>
      <c r="G335" s="189"/>
      <c r="H335" s="190"/>
      <c r="I335" s="194"/>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outlineLevel="1" x14ac:dyDescent="0.25">
      <c r="A336" s="192"/>
      <c r="B336" s="182"/>
      <c r="C336" s="223" t="s">
        <v>651</v>
      </c>
      <c r="D336" s="214"/>
      <c r="E336" s="215">
        <v>14.4</v>
      </c>
      <c r="F336" s="189"/>
      <c r="G336" s="189"/>
      <c r="H336" s="190"/>
      <c r="I336" s="194"/>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outlineLevel="1" x14ac:dyDescent="0.25">
      <c r="A337" s="192"/>
      <c r="B337" s="182"/>
      <c r="C337" s="223" t="s">
        <v>652</v>
      </c>
      <c r="D337" s="214"/>
      <c r="E337" s="215">
        <v>16.605599999999999</v>
      </c>
      <c r="F337" s="189"/>
      <c r="G337" s="189"/>
      <c r="H337" s="190"/>
      <c r="I337" s="194"/>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outlineLevel="1" x14ac:dyDescent="0.25">
      <c r="A338" s="192"/>
      <c r="B338" s="182"/>
      <c r="C338" s="223" t="s">
        <v>653</v>
      </c>
      <c r="D338" s="214"/>
      <c r="E338" s="215">
        <v>24.235199999999999</v>
      </c>
      <c r="F338" s="189"/>
      <c r="G338" s="189"/>
      <c r="H338" s="190"/>
      <c r="I338" s="194"/>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x14ac:dyDescent="0.25">
      <c r="A339" s="191" t="s">
        <v>123</v>
      </c>
      <c r="B339" s="181" t="s">
        <v>654</v>
      </c>
      <c r="C339" s="209" t="s">
        <v>655</v>
      </c>
      <c r="D339" s="183"/>
      <c r="E339" s="185"/>
      <c r="F339" s="276">
        <f>SUM(G340:G341)</f>
        <v>50000</v>
      </c>
      <c r="G339" s="277"/>
      <c r="H339" s="187"/>
      <c r="I339" s="193"/>
    </row>
    <row r="340" spans="1:60" outlineLevel="1" x14ac:dyDescent="0.25">
      <c r="A340" s="192">
        <v>145</v>
      </c>
      <c r="B340" s="182" t="s">
        <v>656</v>
      </c>
      <c r="C340" s="210" t="s">
        <v>657</v>
      </c>
      <c r="D340" s="184" t="s">
        <v>208</v>
      </c>
      <c r="E340" s="186">
        <v>1</v>
      </c>
      <c r="F340" s="188">
        <v>50000</v>
      </c>
      <c r="G340" s="189">
        <f>E340*F340</f>
        <v>50000</v>
      </c>
      <c r="H340" s="190"/>
      <c r="I340" s="194" t="s">
        <v>133</v>
      </c>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v>21</v>
      </c>
      <c r="AN340" s="32"/>
      <c r="AO340" s="32"/>
      <c r="AP340" s="32"/>
      <c r="AQ340" s="32"/>
      <c r="AR340" s="32"/>
      <c r="AS340" s="32"/>
      <c r="AT340" s="32"/>
      <c r="AU340" s="32"/>
      <c r="AV340" s="32"/>
      <c r="AW340" s="32"/>
      <c r="AX340" s="32"/>
      <c r="AY340" s="32"/>
      <c r="AZ340" s="32"/>
      <c r="BA340" s="32"/>
      <c r="BB340" s="32"/>
      <c r="BC340" s="32"/>
      <c r="BD340" s="32"/>
      <c r="BE340" s="32"/>
      <c r="BF340" s="32"/>
      <c r="BG340" s="32"/>
      <c r="BH340" s="32"/>
    </row>
    <row r="341" spans="1:60" outlineLevel="1" x14ac:dyDescent="0.25">
      <c r="A341" s="192"/>
      <c r="B341" s="182"/>
      <c r="C341" s="271" t="s">
        <v>658</v>
      </c>
      <c r="D341" s="272"/>
      <c r="E341" s="273"/>
      <c r="F341" s="274"/>
      <c r="G341" s="275"/>
      <c r="H341" s="190"/>
      <c r="I341" s="194"/>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179" t="str">
        <f>C341</f>
        <v>délka LPS cca 90 m, podpěry a úchyty, povrchová úprava</v>
      </c>
      <c r="BB341" s="32"/>
      <c r="BC341" s="32"/>
      <c r="BD341" s="32"/>
      <c r="BE341" s="32"/>
      <c r="BF341" s="32"/>
      <c r="BG341" s="32"/>
      <c r="BH341" s="32"/>
    </row>
    <row r="342" spans="1:60" x14ac:dyDescent="0.25">
      <c r="A342" s="191" t="s">
        <v>123</v>
      </c>
      <c r="B342" s="181" t="s">
        <v>659</v>
      </c>
      <c r="C342" s="209" t="s">
        <v>660</v>
      </c>
      <c r="D342" s="183"/>
      <c r="E342" s="185"/>
      <c r="F342" s="276">
        <f>SUM(G343:G396)</f>
        <v>82752.356849999982</v>
      </c>
      <c r="G342" s="277"/>
      <c r="H342" s="187"/>
      <c r="I342" s="193"/>
    </row>
    <row r="343" spans="1:60" outlineLevel="1" x14ac:dyDescent="0.25">
      <c r="A343" s="192"/>
      <c r="B343" s="283" t="s">
        <v>661</v>
      </c>
      <c r="C343" s="284"/>
      <c r="D343" s="285"/>
      <c r="E343" s="286"/>
      <c r="F343" s="287"/>
      <c r="G343" s="288"/>
      <c r="H343" s="190"/>
      <c r="I343" s="194"/>
      <c r="J343" s="32"/>
      <c r="K343" s="32">
        <v>1</v>
      </c>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outlineLevel="1" x14ac:dyDescent="0.25">
      <c r="A344" s="192"/>
      <c r="B344" s="254" t="s">
        <v>662</v>
      </c>
      <c r="C344" s="255"/>
      <c r="D344" s="256"/>
      <c r="E344" s="257"/>
      <c r="F344" s="258"/>
      <c r="G344" s="259"/>
      <c r="H344" s="190"/>
      <c r="I344" s="194"/>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outlineLevel="1" x14ac:dyDescent="0.25">
      <c r="A345" s="192">
        <v>146</v>
      </c>
      <c r="B345" s="182" t="s">
        <v>663</v>
      </c>
      <c r="C345" s="210" t="s">
        <v>664</v>
      </c>
      <c r="D345" s="184" t="s">
        <v>301</v>
      </c>
      <c r="E345" s="186">
        <v>26.78069</v>
      </c>
      <c r="F345" s="188">
        <v>200</v>
      </c>
      <c r="G345" s="189">
        <f>E345*F345</f>
        <v>5356.1379999999999</v>
      </c>
      <c r="H345" s="190" t="s">
        <v>665</v>
      </c>
      <c r="I345" s="194" t="s">
        <v>129</v>
      </c>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v>21</v>
      </c>
      <c r="AN345" s="32"/>
      <c r="AO345" s="32"/>
      <c r="AP345" s="32"/>
      <c r="AQ345" s="32"/>
      <c r="AR345" s="32"/>
      <c r="AS345" s="32"/>
      <c r="AT345" s="32"/>
      <c r="AU345" s="32"/>
      <c r="AV345" s="32"/>
      <c r="AW345" s="32"/>
      <c r="AX345" s="32"/>
      <c r="AY345" s="32"/>
      <c r="AZ345" s="32"/>
      <c r="BA345" s="32"/>
      <c r="BB345" s="32"/>
      <c r="BC345" s="32"/>
      <c r="BD345" s="32"/>
      <c r="BE345" s="32"/>
      <c r="BF345" s="32"/>
      <c r="BG345" s="32"/>
      <c r="BH345" s="32"/>
    </row>
    <row r="346" spans="1:60" outlineLevel="1" x14ac:dyDescent="0.25">
      <c r="A346" s="192"/>
      <c r="B346" s="182"/>
      <c r="C346" s="271" t="s">
        <v>666</v>
      </c>
      <c r="D346" s="272"/>
      <c r="E346" s="273"/>
      <c r="F346" s="274"/>
      <c r="G346" s="275"/>
      <c r="H346" s="190"/>
      <c r="I346" s="194"/>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179" t="str">
        <f>C346</f>
        <v>S naložením suti nebo vybouraných hmot do dopravního prostředku a na jejich vyložením, popřípadě přeložením na normální dopravní prostředek.</v>
      </c>
      <c r="BB346" s="32"/>
      <c r="BC346" s="32"/>
      <c r="BD346" s="32"/>
      <c r="BE346" s="32"/>
      <c r="BF346" s="32"/>
      <c r="BG346" s="32"/>
      <c r="BH346" s="32"/>
    </row>
    <row r="347" spans="1:60" outlineLevel="1" x14ac:dyDescent="0.25">
      <c r="A347" s="192"/>
      <c r="B347" s="182"/>
      <c r="C347" s="223" t="s">
        <v>667</v>
      </c>
      <c r="D347" s="214"/>
      <c r="E347" s="215"/>
      <c r="F347" s="189"/>
      <c r="G347" s="189"/>
      <c r="H347" s="190"/>
      <c r="I347" s="194"/>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outlineLevel="1" x14ac:dyDescent="0.25">
      <c r="A348" s="192"/>
      <c r="B348" s="182"/>
      <c r="C348" s="223" t="s">
        <v>668</v>
      </c>
      <c r="D348" s="214"/>
      <c r="E348" s="215"/>
      <c r="F348" s="189"/>
      <c r="G348" s="189"/>
      <c r="H348" s="190"/>
      <c r="I348" s="194"/>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row>
    <row r="349" spans="1:60" outlineLevel="1" x14ac:dyDescent="0.25">
      <c r="A349" s="192"/>
      <c r="B349" s="182"/>
      <c r="C349" s="223" t="s">
        <v>669</v>
      </c>
      <c r="D349" s="214"/>
      <c r="E349" s="215">
        <v>26.7807</v>
      </c>
      <c r="F349" s="189"/>
      <c r="G349" s="189"/>
      <c r="H349" s="190"/>
      <c r="I349" s="194"/>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outlineLevel="1" x14ac:dyDescent="0.25">
      <c r="A350" s="192">
        <v>147</v>
      </c>
      <c r="B350" s="182" t="s">
        <v>670</v>
      </c>
      <c r="C350" s="210" t="s">
        <v>671</v>
      </c>
      <c r="D350" s="184" t="s">
        <v>301</v>
      </c>
      <c r="E350" s="186">
        <v>26.78069</v>
      </c>
      <c r="F350" s="188">
        <v>25</v>
      </c>
      <c r="G350" s="189">
        <f>E350*F350</f>
        <v>669.51724999999999</v>
      </c>
      <c r="H350" s="190" t="s">
        <v>665</v>
      </c>
      <c r="I350" s="194" t="s">
        <v>129</v>
      </c>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v>21</v>
      </c>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outlineLevel="1" x14ac:dyDescent="0.25">
      <c r="A351" s="192"/>
      <c r="B351" s="182"/>
      <c r="C351" s="223" t="s">
        <v>667</v>
      </c>
      <c r="D351" s="214"/>
      <c r="E351" s="215"/>
      <c r="F351" s="189"/>
      <c r="G351" s="189"/>
      <c r="H351" s="190"/>
      <c r="I351" s="194"/>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row>
    <row r="352" spans="1:60" outlineLevel="1" x14ac:dyDescent="0.25">
      <c r="A352" s="192"/>
      <c r="B352" s="182"/>
      <c r="C352" s="223" t="s">
        <v>668</v>
      </c>
      <c r="D352" s="214"/>
      <c r="E352" s="215"/>
      <c r="F352" s="189"/>
      <c r="G352" s="189"/>
      <c r="H352" s="190"/>
      <c r="I352" s="194"/>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outlineLevel="1" x14ac:dyDescent="0.25">
      <c r="A353" s="192"/>
      <c r="B353" s="182"/>
      <c r="C353" s="223" t="s">
        <v>669</v>
      </c>
      <c r="D353" s="214"/>
      <c r="E353" s="215">
        <v>26.7807</v>
      </c>
      <c r="F353" s="189"/>
      <c r="G353" s="189"/>
      <c r="H353" s="190"/>
      <c r="I353" s="194"/>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outlineLevel="1" x14ac:dyDescent="0.25">
      <c r="A354" s="192">
        <v>148</v>
      </c>
      <c r="B354" s="182" t="s">
        <v>672</v>
      </c>
      <c r="C354" s="210" t="s">
        <v>673</v>
      </c>
      <c r="D354" s="184" t="s">
        <v>301</v>
      </c>
      <c r="E354" s="186">
        <v>26.78069</v>
      </c>
      <c r="F354" s="188">
        <v>250</v>
      </c>
      <c r="G354" s="189">
        <f>E354*F354</f>
        <v>6695.1724999999997</v>
      </c>
      <c r="H354" s="190"/>
      <c r="I354" s="194" t="s">
        <v>133</v>
      </c>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v>21</v>
      </c>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outlineLevel="1" x14ac:dyDescent="0.25">
      <c r="A355" s="192"/>
      <c r="B355" s="182"/>
      <c r="C355" s="271" t="s">
        <v>666</v>
      </c>
      <c r="D355" s="272"/>
      <c r="E355" s="273"/>
      <c r="F355" s="274"/>
      <c r="G355" s="275"/>
      <c r="H355" s="190"/>
      <c r="I355" s="194"/>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179" t="str">
        <f>C355</f>
        <v>S naložením suti nebo vybouraných hmot do dopravního prostředku a na jejich vyložením, popřípadě přeložením na normální dopravní prostředek.</v>
      </c>
      <c r="BB355" s="32"/>
      <c r="BC355" s="32"/>
      <c r="BD355" s="32"/>
      <c r="BE355" s="32"/>
      <c r="BF355" s="32"/>
      <c r="BG355" s="32"/>
      <c r="BH355" s="32"/>
    </row>
    <row r="356" spans="1:60" outlineLevel="1" x14ac:dyDescent="0.25">
      <c r="A356" s="192"/>
      <c r="B356" s="182"/>
      <c r="C356" s="223" t="s">
        <v>667</v>
      </c>
      <c r="D356" s="214"/>
      <c r="E356" s="215"/>
      <c r="F356" s="189"/>
      <c r="G356" s="189"/>
      <c r="H356" s="190"/>
      <c r="I356" s="194"/>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row>
    <row r="357" spans="1:60" outlineLevel="1" x14ac:dyDescent="0.25">
      <c r="A357" s="192"/>
      <c r="B357" s="182"/>
      <c r="C357" s="223" t="s">
        <v>668</v>
      </c>
      <c r="D357" s="214"/>
      <c r="E357" s="215"/>
      <c r="F357" s="189"/>
      <c r="G357" s="189"/>
      <c r="H357" s="190"/>
      <c r="I357" s="194"/>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row>
    <row r="358" spans="1:60" outlineLevel="1" x14ac:dyDescent="0.25">
      <c r="A358" s="192"/>
      <c r="B358" s="182"/>
      <c r="C358" s="223" t="s">
        <v>669</v>
      </c>
      <c r="D358" s="214"/>
      <c r="E358" s="215">
        <v>26.7807</v>
      </c>
      <c r="F358" s="189"/>
      <c r="G358" s="189"/>
      <c r="H358" s="190"/>
      <c r="I358" s="194"/>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outlineLevel="1" x14ac:dyDescent="0.25">
      <c r="A359" s="192">
        <v>149</v>
      </c>
      <c r="B359" s="182" t="s">
        <v>674</v>
      </c>
      <c r="C359" s="210" t="s">
        <v>675</v>
      </c>
      <c r="D359" s="184" t="s">
        <v>301</v>
      </c>
      <c r="E359" s="186">
        <v>26.78069</v>
      </c>
      <c r="F359" s="188">
        <v>30</v>
      </c>
      <c r="G359" s="189">
        <f>E359*F359</f>
        <v>803.42070000000001</v>
      </c>
      <c r="H359" s="190"/>
      <c r="I359" s="194" t="s">
        <v>133</v>
      </c>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v>21</v>
      </c>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outlineLevel="1" x14ac:dyDescent="0.25">
      <c r="A360" s="192"/>
      <c r="B360" s="182"/>
      <c r="C360" s="223" t="s">
        <v>667</v>
      </c>
      <c r="D360" s="214"/>
      <c r="E360" s="215"/>
      <c r="F360" s="189"/>
      <c r="G360" s="189"/>
      <c r="H360" s="190"/>
      <c r="I360" s="194"/>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outlineLevel="1" x14ac:dyDescent="0.25">
      <c r="A361" s="192"/>
      <c r="B361" s="182"/>
      <c r="C361" s="223" t="s">
        <v>668</v>
      </c>
      <c r="D361" s="214"/>
      <c r="E361" s="215"/>
      <c r="F361" s="189"/>
      <c r="G361" s="189"/>
      <c r="H361" s="190"/>
      <c r="I361" s="194"/>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row>
    <row r="362" spans="1:60" outlineLevel="1" x14ac:dyDescent="0.25">
      <c r="A362" s="192"/>
      <c r="B362" s="182"/>
      <c r="C362" s="223" t="s">
        <v>669</v>
      </c>
      <c r="D362" s="214"/>
      <c r="E362" s="215">
        <v>26.7807</v>
      </c>
      <c r="F362" s="189"/>
      <c r="G362" s="189"/>
      <c r="H362" s="190"/>
      <c r="I362" s="194"/>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outlineLevel="1" x14ac:dyDescent="0.25">
      <c r="A363" s="192">
        <v>150</v>
      </c>
      <c r="B363" s="182" t="s">
        <v>676</v>
      </c>
      <c r="C363" s="210" t="s">
        <v>677</v>
      </c>
      <c r="D363" s="184" t="s">
        <v>301</v>
      </c>
      <c r="E363" s="186">
        <v>26.78069</v>
      </c>
      <c r="F363" s="188">
        <v>50</v>
      </c>
      <c r="G363" s="189">
        <f>E363*F363</f>
        <v>1339.0345</v>
      </c>
      <c r="H363" s="190"/>
      <c r="I363" s="194" t="s">
        <v>133</v>
      </c>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v>21</v>
      </c>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outlineLevel="1" x14ac:dyDescent="0.25">
      <c r="A364" s="192"/>
      <c r="B364" s="182"/>
      <c r="C364" s="271" t="s">
        <v>678</v>
      </c>
      <c r="D364" s="272"/>
      <c r="E364" s="273"/>
      <c r="F364" s="274"/>
      <c r="G364" s="275"/>
      <c r="H364" s="190"/>
      <c r="I364" s="194"/>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179" t="str">
        <f>C364</f>
        <v>Včetně případného složení na staveništní deponii.</v>
      </c>
      <c r="BB364" s="32"/>
      <c r="BC364" s="32"/>
      <c r="BD364" s="32"/>
      <c r="BE364" s="32"/>
      <c r="BF364" s="32"/>
      <c r="BG364" s="32"/>
      <c r="BH364" s="32"/>
    </row>
    <row r="365" spans="1:60" outlineLevel="1" x14ac:dyDescent="0.25">
      <c r="A365" s="192"/>
      <c r="B365" s="182"/>
      <c r="C365" s="223" t="s">
        <v>667</v>
      </c>
      <c r="D365" s="214"/>
      <c r="E365" s="215"/>
      <c r="F365" s="189"/>
      <c r="G365" s="189"/>
      <c r="H365" s="190"/>
      <c r="I365" s="194"/>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outlineLevel="1" x14ac:dyDescent="0.25">
      <c r="A366" s="192"/>
      <c r="B366" s="182"/>
      <c r="C366" s="223" t="s">
        <v>668</v>
      </c>
      <c r="D366" s="214"/>
      <c r="E366" s="215"/>
      <c r="F366" s="189"/>
      <c r="G366" s="189"/>
      <c r="H366" s="190"/>
      <c r="I366" s="194"/>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outlineLevel="1" x14ac:dyDescent="0.25">
      <c r="A367" s="192"/>
      <c r="B367" s="182"/>
      <c r="C367" s="223" t="s">
        <v>669</v>
      </c>
      <c r="D367" s="214"/>
      <c r="E367" s="215">
        <v>26.7807</v>
      </c>
      <c r="F367" s="189"/>
      <c r="G367" s="189"/>
      <c r="H367" s="190"/>
      <c r="I367" s="19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outlineLevel="1" x14ac:dyDescent="0.25">
      <c r="A368" s="192"/>
      <c r="B368" s="254" t="s">
        <v>679</v>
      </c>
      <c r="C368" s="255"/>
      <c r="D368" s="256"/>
      <c r="E368" s="257"/>
      <c r="F368" s="258"/>
      <c r="G368" s="259"/>
      <c r="H368" s="190"/>
      <c r="I368" s="194"/>
      <c r="J368" s="32"/>
      <c r="K368" s="32">
        <v>1</v>
      </c>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row>
    <row r="369" spans="1:60" outlineLevel="1" x14ac:dyDescent="0.25">
      <c r="A369" s="192">
        <v>151</v>
      </c>
      <c r="B369" s="182" t="s">
        <v>680</v>
      </c>
      <c r="C369" s="210" t="s">
        <v>681</v>
      </c>
      <c r="D369" s="184" t="s">
        <v>301</v>
      </c>
      <c r="E369" s="186">
        <v>13.39035</v>
      </c>
      <c r="F369" s="188">
        <v>300</v>
      </c>
      <c r="G369" s="189">
        <f>E369*F369</f>
        <v>4017.105</v>
      </c>
      <c r="H369" s="190" t="s">
        <v>682</v>
      </c>
      <c r="I369" s="194" t="s">
        <v>129</v>
      </c>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v>21</v>
      </c>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outlineLevel="1" x14ac:dyDescent="0.25">
      <c r="A370" s="192"/>
      <c r="B370" s="182"/>
      <c r="C370" s="223" t="s">
        <v>667</v>
      </c>
      <c r="D370" s="214"/>
      <c r="E370" s="215"/>
      <c r="F370" s="189"/>
      <c r="G370" s="189"/>
      <c r="H370" s="190"/>
      <c r="I370" s="194"/>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outlineLevel="1" x14ac:dyDescent="0.25">
      <c r="A371" s="192"/>
      <c r="B371" s="182"/>
      <c r="C371" s="223" t="s">
        <v>668</v>
      </c>
      <c r="D371" s="214"/>
      <c r="E371" s="215"/>
      <c r="F371" s="189"/>
      <c r="G371" s="189"/>
      <c r="H371" s="190"/>
      <c r="I371" s="194"/>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outlineLevel="1" x14ac:dyDescent="0.25">
      <c r="A372" s="192"/>
      <c r="B372" s="182"/>
      <c r="C372" s="223" t="s">
        <v>683</v>
      </c>
      <c r="D372" s="214"/>
      <c r="E372" s="215">
        <v>13.3904</v>
      </c>
      <c r="F372" s="189"/>
      <c r="G372" s="189"/>
      <c r="H372" s="190"/>
      <c r="I372" s="194"/>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outlineLevel="1" x14ac:dyDescent="0.25">
      <c r="A373" s="192">
        <v>152</v>
      </c>
      <c r="B373" s="182" t="s">
        <v>684</v>
      </c>
      <c r="C373" s="210" t="s">
        <v>685</v>
      </c>
      <c r="D373" s="184" t="s">
        <v>301</v>
      </c>
      <c r="E373" s="186">
        <v>40.171039999999998</v>
      </c>
      <c r="F373" s="188">
        <v>10</v>
      </c>
      <c r="G373" s="189">
        <f>E373*F373</f>
        <v>401.71039999999999</v>
      </c>
      <c r="H373" s="190" t="s">
        <v>682</v>
      </c>
      <c r="I373" s="194" t="s">
        <v>129</v>
      </c>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v>21</v>
      </c>
      <c r="AN373" s="32"/>
      <c r="AO373" s="32"/>
      <c r="AP373" s="32"/>
      <c r="AQ373" s="32"/>
      <c r="AR373" s="32"/>
      <c r="AS373" s="32"/>
      <c r="AT373" s="32"/>
      <c r="AU373" s="32"/>
      <c r="AV373" s="32"/>
      <c r="AW373" s="32"/>
      <c r="AX373" s="32"/>
      <c r="AY373" s="32"/>
      <c r="AZ373" s="32"/>
      <c r="BA373" s="32"/>
      <c r="BB373" s="32"/>
      <c r="BC373" s="32"/>
      <c r="BD373" s="32"/>
      <c r="BE373" s="32"/>
      <c r="BF373" s="32"/>
      <c r="BG373" s="32"/>
      <c r="BH373" s="32"/>
    </row>
    <row r="374" spans="1:60" outlineLevel="1" x14ac:dyDescent="0.25">
      <c r="A374" s="192"/>
      <c r="B374" s="182"/>
      <c r="C374" s="223" t="s">
        <v>667</v>
      </c>
      <c r="D374" s="214"/>
      <c r="E374" s="215"/>
      <c r="F374" s="189"/>
      <c r="G374" s="189"/>
      <c r="H374" s="190"/>
      <c r="I374" s="194"/>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outlineLevel="1" x14ac:dyDescent="0.25">
      <c r="A375" s="192"/>
      <c r="B375" s="182"/>
      <c r="C375" s="223" t="s">
        <v>668</v>
      </c>
      <c r="D375" s="214"/>
      <c r="E375" s="215"/>
      <c r="F375" s="189"/>
      <c r="G375" s="189"/>
      <c r="H375" s="190"/>
      <c r="I375" s="194"/>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outlineLevel="1" x14ac:dyDescent="0.25">
      <c r="A376" s="192"/>
      <c r="B376" s="182"/>
      <c r="C376" s="223" t="s">
        <v>686</v>
      </c>
      <c r="D376" s="214"/>
      <c r="E376" s="215">
        <v>40.170999999999999</v>
      </c>
      <c r="F376" s="189"/>
      <c r="G376" s="189"/>
      <c r="H376" s="190"/>
      <c r="I376" s="194"/>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outlineLevel="1" x14ac:dyDescent="0.25">
      <c r="A377" s="192"/>
      <c r="B377" s="254" t="s">
        <v>687</v>
      </c>
      <c r="C377" s="255"/>
      <c r="D377" s="256"/>
      <c r="E377" s="257"/>
      <c r="F377" s="258"/>
      <c r="G377" s="259"/>
      <c r="H377" s="190"/>
      <c r="I377" s="194"/>
      <c r="J377" s="32"/>
      <c r="K377" s="32">
        <v>1</v>
      </c>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outlineLevel="1" x14ac:dyDescent="0.25">
      <c r="A378" s="192">
        <v>153</v>
      </c>
      <c r="B378" s="182" t="s">
        <v>688</v>
      </c>
      <c r="C378" s="210" t="s">
        <v>689</v>
      </c>
      <c r="D378" s="184" t="s">
        <v>301</v>
      </c>
      <c r="E378" s="186">
        <v>13.39035</v>
      </c>
      <c r="F378" s="188">
        <v>3600</v>
      </c>
      <c r="G378" s="189">
        <f>E378*F378</f>
        <v>48205.26</v>
      </c>
      <c r="H378" s="190" t="s">
        <v>284</v>
      </c>
      <c r="I378" s="194" t="s">
        <v>129</v>
      </c>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v>21</v>
      </c>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outlineLevel="1" x14ac:dyDescent="0.25">
      <c r="A379" s="192"/>
      <c r="B379" s="182"/>
      <c r="C379" s="223" t="s">
        <v>667</v>
      </c>
      <c r="D379" s="214"/>
      <c r="E379" s="215"/>
      <c r="F379" s="189"/>
      <c r="G379" s="189"/>
      <c r="H379" s="190"/>
      <c r="I379" s="194"/>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outlineLevel="1" x14ac:dyDescent="0.25">
      <c r="A380" s="192"/>
      <c r="B380" s="182"/>
      <c r="C380" s="223" t="s">
        <v>668</v>
      </c>
      <c r="D380" s="214"/>
      <c r="E380" s="215"/>
      <c r="F380" s="189"/>
      <c r="G380" s="189"/>
      <c r="H380" s="190"/>
      <c r="I380" s="194"/>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outlineLevel="1" x14ac:dyDescent="0.25">
      <c r="A381" s="192"/>
      <c r="B381" s="182"/>
      <c r="C381" s="223" t="s">
        <v>683</v>
      </c>
      <c r="D381" s="214"/>
      <c r="E381" s="215">
        <v>13.3904</v>
      </c>
      <c r="F381" s="189"/>
      <c r="G381" s="189"/>
      <c r="H381" s="190"/>
      <c r="I381" s="194"/>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outlineLevel="1" x14ac:dyDescent="0.25">
      <c r="A382" s="192"/>
      <c r="B382" s="254" t="s">
        <v>690</v>
      </c>
      <c r="C382" s="255"/>
      <c r="D382" s="256"/>
      <c r="E382" s="257"/>
      <c r="F382" s="258"/>
      <c r="G382" s="259"/>
      <c r="H382" s="190"/>
      <c r="I382" s="194"/>
      <c r="J382" s="32"/>
      <c r="K382" s="32">
        <v>1</v>
      </c>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outlineLevel="1" x14ac:dyDescent="0.25">
      <c r="A383" s="192">
        <v>154</v>
      </c>
      <c r="B383" s="182" t="s">
        <v>691</v>
      </c>
      <c r="C383" s="210" t="s">
        <v>692</v>
      </c>
      <c r="D383" s="184" t="s">
        <v>301</v>
      </c>
      <c r="E383" s="186">
        <v>13.39035</v>
      </c>
      <c r="F383" s="188">
        <v>250</v>
      </c>
      <c r="G383" s="189">
        <f>E383*F383</f>
        <v>3347.5875000000001</v>
      </c>
      <c r="H383" s="190" t="s">
        <v>284</v>
      </c>
      <c r="I383" s="194" t="s">
        <v>129</v>
      </c>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v>21</v>
      </c>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outlineLevel="1" x14ac:dyDescent="0.25">
      <c r="A384" s="192"/>
      <c r="B384" s="182"/>
      <c r="C384" s="271" t="s">
        <v>693</v>
      </c>
      <c r="D384" s="272"/>
      <c r="E384" s="273"/>
      <c r="F384" s="274"/>
      <c r="G384" s="275"/>
      <c r="H384" s="190"/>
      <c r="I384" s="194"/>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179" t="str">
        <f>C384</f>
        <v>Včetně naložení na dopravní prostředek a složení na skládku, bez poplatku za skládku.</v>
      </c>
      <c r="BB384" s="32"/>
      <c r="BC384" s="32"/>
      <c r="BD384" s="32"/>
      <c r="BE384" s="32"/>
      <c r="BF384" s="32"/>
      <c r="BG384" s="32"/>
      <c r="BH384" s="32"/>
    </row>
    <row r="385" spans="1:60" outlineLevel="1" x14ac:dyDescent="0.25">
      <c r="A385" s="192"/>
      <c r="B385" s="182"/>
      <c r="C385" s="223" t="s">
        <v>667</v>
      </c>
      <c r="D385" s="214"/>
      <c r="E385" s="215"/>
      <c r="F385" s="189"/>
      <c r="G385" s="189"/>
      <c r="H385" s="190"/>
      <c r="I385" s="194"/>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outlineLevel="1" x14ac:dyDescent="0.25">
      <c r="A386" s="192"/>
      <c r="B386" s="182"/>
      <c r="C386" s="223" t="s">
        <v>668</v>
      </c>
      <c r="D386" s="214"/>
      <c r="E386" s="215"/>
      <c r="F386" s="189"/>
      <c r="G386" s="189"/>
      <c r="H386" s="190"/>
      <c r="I386" s="194"/>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outlineLevel="1" x14ac:dyDescent="0.25">
      <c r="A387" s="192"/>
      <c r="B387" s="182"/>
      <c r="C387" s="223" t="s">
        <v>683</v>
      </c>
      <c r="D387" s="214"/>
      <c r="E387" s="215">
        <v>13.3904</v>
      </c>
      <c r="F387" s="189"/>
      <c r="G387" s="189"/>
      <c r="H387" s="190"/>
      <c r="I387" s="194"/>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outlineLevel="1" x14ac:dyDescent="0.25">
      <c r="A388" s="192">
        <v>155</v>
      </c>
      <c r="B388" s="182" t="s">
        <v>694</v>
      </c>
      <c r="C388" s="210" t="s">
        <v>695</v>
      </c>
      <c r="D388" s="184" t="s">
        <v>301</v>
      </c>
      <c r="E388" s="186">
        <v>187.46485000000001</v>
      </c>
      <c r="F388" s="188">
        <v>10</v>
      </c>
      <c r="G388" s="189">
        <f>E388*F388</f>
        <v>1874.6485000000002</v>
      </c>
      <c r="H388" s="190" t="s">
        <v>284</v>
      </c>
      <c r="I388" s="194" t="s">
        <v>129</v>
      </c>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v>21</v>
      </c>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outlineLevel="1" x14ac:dyDescent="0.25">
      <c r="A389" s="192"/>
      <c r="B389" s="182"/>
      <c r="C389" s="223" t="s">
        <v>667</v>
      </c>
      <c r="D389" s="214"/>
      <c r="E389" s="215"/>
      <c r="F389" s="189"/>
      <c r="G389" s="189"/>
      <c r="H389" s="190"/>
      <c r="I389" s="194"/>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outlineLevel="1" x14ac:dyDescent="0.25">
      <c r="A390" s="192"/>
      <c r="B390" s="182"/>
      <c r="C390" s="223" t="s">
        <v>668</v>
      </c>
      <c r="D390" s="214"/>
      <c r="E390" s="215"/>
      <c r="F390" s="189"/>
      <c r="G390" s="189"/>
      <c r="H390" s="190"/>
      <c r="I390" s="194"/>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outlineLevel="1" x14ac:dyDescent="0.25">
      <c r="A391" s="192"/>
      <c r="B391" s="182"/>
      <c r="C391" s="223" t="s">
        <v>696</v>
      </c>
      <c r="D391" s="214"/>
      <c r="E391" s="215">
        <v>187.4649</v>
      </c>
      <c r="F391" s="189"/>
      <c r="G391" s="189"/>
      <c r="H391" s="190"/>
      <c r="I391" s="194"/>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outlineLevel="1" x14ac:dyDescent="0.25">
      <c r="A392" s="192"/>
      <c r="B392" s="254" t="s">
        <v>687</v>
      </c>
      <c r="C392" s="255"/>
      <c r="D392" s="256"/>
      <c r="E392" s="257"/>
      <c r="F392" s="258"/>
      <c r="G392" s="259"/>
      <c r="H392" s="190"/>
      <c r="I392" s="194"/>
      <c r="J392" s="32"/>
      <c r="K392" s="32">
        <v>1</v>
      </c>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outlineLevel="1" x14ac:dyDescent="0.25">
      <c r="A393" s="192">
        <v>156</v>
      </c>
      <c r="B393" s="182" t="s">
        <v>697</v>
      </c>
      <c r="C393" s="210" t="s">
        <v>698</v>
      </c>
      <c r="D393" s="184" t="s">
        <v>301</v>
      </c>
      <c r="E393" s="186">
        <v>13.39035</v>
      </c>
      <c r="F393" s="188">
        <v>750</v>
      </c>
      <c r="G393" s="189">
        <f>E393*F393</f>
        <v>10042.762499999999</v>
      </c>
      <c r="H393" s="190" t="s">
        <v>284</v>
      </c>
      <c r="I393" s="194" t="s">
        <v>129</v>
      </c>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v>21</v>
      </c>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outlineLevel="1" x14ac:dyDescent="0.25">
      <c r="A394" s="192"/>
      <c r="B394" s="182"/>
      <c r="C394" s="223" t="s">
        <v>667</v>
      </c>
      <c r="D394" s="214"/>
      <c r="E394" s="215"/>
      <c r="F394" s="189"/>
      <c r="G394" s="189"/>
      <c r="H394" s="190"/>
      <c r="I394" s="194"/>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outlineLevel="1" x14ac:dyDescent="0.25">
      <c r="A395" s="192"/>
      <c r="B395" s="182"/>
      <c r="C395" s="223" t="s">
        <v>668</v>
      </c>
      <c r="D395" s="214"/>
      <c r="E395" s="215"/>
      <c r="F395" s="189"/>
      <c r="G395" s="189"/>
      <c r="H395" s="190"/>
      <c r="I395" s="194"/>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ht="13.8" outlineLevel="1" thickBot="1" x14ac:dyDescent="0.3">
      <c r="A396" s="201"/>
      <c r="B396" s="202"/>
      <c r="C396" s="224" t="s">
        <v>683</v>
      </c>
      <c r="D396" s="216"/>
      <c r="E396" s="217">
        <v>13.3904</v>
      </c>
      <c r="F396" s="218"/>
      <c r="G396" s="218"/>
      <c r="H396" s="203"/>
      <c r="I396" s="204"/>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hidden="1" x14ac:dyDescent="0.25">
      <c r="C397" s="80"/>
      <c r="AK397">
        <f>SUM(AK1:AK396)</f>
        <v>0</v>
      </c>
      <c r="AL397">
        <f>SUM(AL1:AL396)</f>
        <v>0</v>
      </c>
      <c r="AN397">
        <v>15</v>
      </c>
      <c r="AO397">
        <v>21</v>
      </c>
    </row>
    <row r="398" spans="1:60" ht="13.8" hidden="1" thickBot="1" x14ac:dyDescent="0.3">
      <c r="A398" s="219"/>
      <c r="B398" s="220" t="s">
        <v>182</v>
      </c>
      <c r="C398" s="225"/>
      <c r="D398" s="221"/>
      <c r="E398" s="221"/>
      <c r="F398" s="221"/>
      <c r="G398" s="222">
        <f>F8+F17+F23+F35+F43+F58+F62+F67+F74+F78+F94+F132+F138+F227+F275+F300+F311+F324+F339+F342</f>
        <v>3787841.4851499996</v>
      </c>
      <c r="AN398">
        <f>SUMIF(AM8:AM397,AN397,G8:G397)</f>
        <v>0</v>
      </c>
      <c r="AO398">
        <f>SUMIF(AM8:AM397,AO397,G8:G397)</f>
        <v>3787841.4851500001</v>
      </c>
    </row>
  </sheetData>
  <sheetProtection algorithmName="SHA-512" hashValue="hmqrj9pxO6ge/mK4lB29jsy37qJEdGBh7ApWDu0bnMN74PZWK6aQWcW7oQbZjLFgmbFHgmMz/JgPvVOAEccBPQ==" saltValue="CGkacXE1PzP1bHV3ta+r0A==" spinCount="100000" sheet="1"/>
  <mergeCells count="110">
    <mergeCell ref="C384:G384"/>
    <mergeCell ref="B392:G392"/>
    <mergeCell ref="C346:G346"/>
    <mergeCell ref="C355:G355"/>
    <mergeCell ref="C364:G364"/>
    <mergeCell ref="B368:G368"/>
    <mergeCell ref="B377:G377"/>
    <mergeCell ref="B382:G382"/>
    <mergeCell ref="C326:G326"/>
    <mergeCell ref="F339:G339"/>
    <mergeCell ref="C341:G341"/>
    <mergeCell ref="F342:G342"/>
    <mergeCell ref="B343:G343"/>
    <mergeCell ref="B344:G344"/>
    <mergeCell ref="B314:G314"/>
    <mergeCell ref="B315:G315"/>
    <mergeCell ref="B318:G318"/>
    <mergeCell ref="C320:G320"/>
    <mergeCell ref="C323:G323"/>
    <mergeCell ref="F324:G324"/>
    <mergeCell ref="C279:G279"/>
    <mergeCell ref="B281:G281"/>
    <mergeCell ref="C287:G287"/>
    <mergeCell ref="F300:G300"/>
    <mergeCell ref="B307:G307"/>
    <mergeCell ref="F311:G311"/>
    <mergeCell ref="F227:G227"/>
    <mergeCell ref="C249:G249"/>
    <mergeCell ref="B268:G268"/>
    <mergeCell ref="B269:G269"/>
    <mergeCell ref="F275:G275"/>
    <mergeCell ref="B277:G277"/>
    <mergeCell ref="B174:G174"/>
    <mergeCell ref="C176:G176"/>
    <mergeCell ref="B200:G200"/>
    <mergeCell ref="B201:G201"/>
    <mergeCell ref="B202:G202"/>
    <mergeCell ref="B209:G209"/>
    <mergeCell ref="B159:G159"/>
    <mergeCell ref="B160:G160"/>
    <mergeCell ref="C162:G162"/>
    <mergeCell ref="B166:G166"/>
    <mergeCell ref="C168:G168"/>
    <mergeCell ref="B173:G173"/>
    <mergeCell ref="B146:G146"/>
    <mergeCell ref="C148:G148"/>
    <mergeCell ref="B150:G150"/>
    <mergeCell ref="B151:G151"/>
    <mergeCell ref="B153:G153"/>
    <mergeCell ref="C155:G155"/>
    <mergeCell ref="B134:G134"/>
    <mergeCell ref="C136:G136"/>
    <mergeCell ref="F138:G138"/>
    <mergeCell ref="B139:G139"/>
    <mergeCell ref="B140:G140"/>
    <mergeCell ref="B145:G145"/>
    <mergeCell ref="B116:G116"/>
    <mergeCell ref="B125:G125"/>
    <mergeCell ref="B126:G126"/>
    <mergeCell ref="B129:G129"/>
    <mergeCell ref="B130:G130"/>
    <mergeCell ref="F132:G132"/>
    <mergeCell ref="F94:G94"/>
    <mergeCell ref="B99:G99"/>
    <mergeCell ref="B100:G100"/>
    <mergeCell ref="C102:G102"/>
    <mergeCell ref="B104:G104"/>
    <mergeCell ref="B111:G111"/>
    <mergeCell ref="B70:G70"/>
    <mergeCell ref="C72:G72"/>
    <mergeCell ref="F74:G74"/>
    <mergeCell ref="B75:G75"/>
    <mergeCell ref="B76:G76"/>
    <mergeCell ref="F78:G78"/>
    <mergeCell ref="F62:G62"/>
    <mergeCell ref="B63:G63"/>
    <mergeCell ref="B64:G64"/>
    <mergeCell ref="F67:G67"/>
    <mergeCell ref="B68:G68"/>
    <mergeCell ref="B69:G69"/>
    <mergeCell ref="B47:G47"/>
    <mergeCell ref="B51:G51"/>
    <mergeCell ref="B54:G54"/>
    <mergeCell ref="B55:G55"/>
    <mergeCell ref="C57:G57"/>
    <mergeCell ref="F58:G58"/>
    <mergeCell ref="B29:G29"/>
    <mergeCell ref="C31:G31"/>
    <mergeCell ref="F35:G35"/>
    <mergeCell ref="B36:G36"/>
    <mergeCell ref="B40:G40"/>
    <mergeCell ref="F43:G43"/>
    <mergeCell ref="B19:G19"/>
    <mergeCell ref="B20:G20"/>
    <mergeCell ref="F23:G23"/>
    <mergeCell ref="B24:G24"/>
    <mergeCell ref="B25:G25"/>
    <mergeCell ref="C27:G27"/>
    <mergeCell ref="B9:G9"/>
    <mergeCell ref="B10:G10"/>
    <mergeCell ref="B13:G13"/>
    <mergeCell ref="C15:G15"/>
    <mergeCell ref="F17:G17"/>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0008 Naklady</vt:lpstr>
      <vt:lpstr>Rekapitulace Objekt 01</vt:lpstr>
      <vt:lpstr>01 010108 Pol</vt:lpstr>
      <vt:lpstr>Stavba!CelkemObjekty</vt:lpstr>
      <vt:lpstr>CenaStavby</vt:lpstr>
      <vt:lpstr>Stavba!CisloStavby</vt:lpstr>
      <vt:lpstr>MenaStavby</vt:lpstr>
      <vt:lpstr>MistoStavby</vt:lpstr>
      <vt:lpstr>Stavba!NazevStavby</vt:lpstr>
      <vt:lpstr>Stavba!Objednatel</vt:lpstr>
      <vt:lpstr>'00 0008 Naklady'!Oblast_tisku</vt:lpstr>
      <vt:lpstr>'01 010108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externistait</cp:lastModifiedBy>
  <cp:lastPrinted>2019-02-05T09:34:27Z</cp:lastPrinted>
  <dcterms:created xsi:type="dcterms:W3CDTF">2009-04-08T07:15:50Z</dcterms:created>
  <dcterms:modified xsi:type="dcterms:W3CDTF">2019-02-26T11:55:14Z</dcterms:modified>
</cp:coreProperties>
</file>