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256" windowHeight="9732" activeTab="0"/>
  </bookViews>
  <sheets>
    <sheet name="Cenová nabídka" sheetId="1" r:id="rId1"/>
  </sheets>
  <definedNames>
    <definedName name="_1.PP_tabulka_místností_1" localSheetId="0">'Cenová nabídka'!$C$1039:$E$1144</definedName>
  </definedNames>
  <calcPr calcId="152511"/>
</workbook>
</file>

<file path=xl/connections.xml><?xml version="1.0" encoding="utf-8"?>
<connections xmlns="http://schemas.openxmlformats.org/spreadsheetml/2006/main">
  <connection xmlns="http://schemas.openxmlformats.org/spreadsheetml/2006/main" id="1" name="1.PP tabulka místností12" type="6" refreshedVersion="3" background="1" saveData="1">
    <textPr sourceFile="C:\Documents and Settings\Administrator\Dokumenty\korch\ZÁLOHA PC Korch\REVIT projekty 2013\Nemocnice Klatovy rekonstrukce\Exporty\06.11.13 tabulky do Excelu\1.PP tabulka místností.txt" decimal="," thousands=" 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<sst xmlns="http://schemas.openxmlformats.org/spreadsheetml/2006/main" count="50" uniqueCount="41">
  <si>
    <t>m2</t>
  </si>
  <si>
    <t>míst.</t>
  </si>
  <si>
    <t>kč/m2/měsíc</t>
  </si>
  <si>
    <t>Kč/m2/den</t>
  </si>
  <si>
    <t>za den</t>
  </si>
  <si>
    <t>za měsíc</t>
  </si>
  <si>
    <t>Modelový měsíc má</t>
  </si>
  <si>
    <t>dnů</t>
  </si>
  <si>
    <t>Modelový rok  má</t>
  </si>
  <si>
    <t>Budova</t>
  </si>
  <si>
    <t>Dodavatel vyplní do zeleného pole cenu za m2 za měsíc.</t>
  </si>
  <si>
    <t xml:space="preserve">Cena  </t>
  </si>
  <si>
    <t xml:space="preserve">Cena </t>
  </si>
  <si>
    <t>Učebny</t>
  </si>
  <si>
    <t>WC</t>
  </si>
  <si>
    <t>chodby</t>
  </si>
  <si>
    <t>Cena za KCVJŠ za měsíc bez DPH</t>
  </si>
  <si>
    <t>Cena za  KCVJŠ celkem za 3 roky bez DPH</t>
  </si>
  <si>
    <t>Cena za KCVJŠ celkem za 3 roky s DPH</t>
  </si>
  <si>
    <t>Cena za budovy za den</t>
  </si>
  <si>
    <t>Tylova 33</t>
  </si>
  <si>
    <t>Sady 5. května 42</t>
  </si>
  <si>
    <t>Kabinety, kanceláře</t>
  </si>
  <si>
    <t>sborovna, aula</t>
  </si>
  <si>
    <t>Knihovna</t>
  </si>
  <si>
    <t>schodiště</t>
  </si>
  <si>
    <t>podesty</t>
  </si>
  <si>
    <t>kanceláře a recepce</t>
  </si>
  <si>
    <t>informační haly</t>
  </si>
  <si>
    <t>učebny</t>
  </si>
  <si>
    <t>úklidová místnost</t>
  </si>
  <si>
    <t>kuchyňky</t>
  </si>
  <si>
    <t>výtah</t>
  </si>
  <si>
    <t>zádveří</t>
  </si>
  <si>
    <t>poradenská místnost</t>
  </si>
  <si>
    <t>spojovací chodby</t>
  </si>
  <si>
    <t xml:space="preserve">chodby </t>
  </si>
  <si>
    <t>Cena za KCVJŠ za rok  bez DPH</t>
  </si>
  <si>
    <t>Cena za KCVJŠ za rok vč. DPH</t>
  </si>
  <si>
    <t>Příloha č. 3_ Cenová nabídka - pravidelný  úklid</t>
  </si>
  <si>
    <t>serverovna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</si>
</sst>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"/>
    <numFmt numFmtId="165" formatCode="_-* #,##0.0\ _K_č_-;\-* #,##0.0\ _K_č_-;_-* &quot;-&quot;??\ _K_č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6"/>
      <color rgb="FF0000FF"/>
      <name val="Arial"/>
      <family val="2"/>
    </font>
    <font>
      <sz val="16"/>
      <color rgb="FF0000FF"/>
      <name val="Arial"/>
      <family val="2"/>
    </font>
    <font>
      <sz val="10"/>
      <color rgb="FF0000FF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Border="1" applyProtection="1">
      <protection/>
    </xf>
    <xf numFmtId="4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Protection="1">
      <protection/>
    </xf>
    <xf numFmtId="0" fontId="3" fillId="0" borderId="0" xfId="0" applyFont="1" applyBorder="1" applyProtection="1">
      <protection/>
    </xf>
    <xf numFmtId="0" fontId="3" fillId="0" borderId="0" xfId="0" applyFont="1" applyFill="1" applyBorder="1" applyProtection="1">
      <protection/>
    </xf>
    <xf numFmtId="0" fontId="4" fillId="0" borderId="0" xfId="0" applyFont="1" applyBorder="1" applyProtection="1">
      <protection/>
    </xf>
    <xf numFmtId="4" fontId="4" fillId="0" borderId="0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NumberFormat="1" applyFont="1" applyBorder="1" applyAlignment="1" applyProtection="1">
      <alignment horizontal="center" vertical="center"/>
      <protection/>
    </xf>
    <xf numFmtId="1" fontId="5" fillId="0" borderId="2" xfId="0" applyNumberFormat="1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4" fontId="6" fillId="0" borderId="3" xfId="0" applyNumberFormat="1" applyFont="1" applyBorder="1" applyAlignment="1" applyProtection="1">
      <alignment vertical="center"/>
      <protection/>
    </xf>
    <xf numFmtId="3" fontId="6" fillId="0" borderId="4" xfId="0" applyNumberFormat="1" applyFont="1" applyBorder="1" applyAlignment="1" applyProtection="1">
      <alignment horizontal="center" vertical="center"/>
      <protection/>
    </xf>
    <xf numFmtId="1" fontId="5" fillId="0" borderId="5" xfId="0" applyNumberFormat="1" applyFont="1" applyBorder="1" applyAlignment="1" applyProtection="1">
      <alignment horizontal="center"/>
      <protection/>
    </xf>
    <xf numFmtId="1" fontId="5" fillId="0" borderId="3" xfId="0" applyNumberFormat="1" applyFont="1" applyBorder="1" applyAlignment="1" applyProtection="1">
      <alignment horizontal="center"/>
      <protection/>
    </xf>
    <xf numFmtId="4" fontId="5" fillId="2" borderId="3" xfId="0" applyNumberFormat="1" applyFont="1" applyFill="1" applyBorder="1" applyAlignment="1" applyProtection="1">
      <alignment horizontal="center" wrapText="1"/>
      <protection/>
    </xf>
    <xf numFmtId="4" fontId="5" fillId="2" borderId="4" xfId="0" applyNumberFormat="1" applyFont="1" applyFill="1" applyBorder="1" applyAlignment="1" applyProtection="1">
      <alignment horizontal="center" wrapText="1"/>
      <protection/>
    </xf>
    <xf numFmtId="0" fontId="5" fillId="0" borderId="6" xfId="0" applyFont="1" applyBorder="1" applyAlignment="1" applyProtection="1">
      <alignment horizontal="center"/>
      <protection/>
    </xf>
    <xf numFmtId="4" fontId="5" fillId="0" borderId="6" xfId="0" applyNumberFormat="1" applyFont="1" applyBorder="1" applyAlignment="1" applyProtection="1">
      <alignment vertical="center"/>
      <protection/>
    </xf>
    <xf numFmtId="1" fontId="5" fillId="0" borderId="7" xfId="0" applyNumberFormat="1" applyFont="1" applyBorder="1" applyAlignment="1" applyProtection="1">
      <alignment horizontal="center" vertical="center"/>
      <protection/>
    </xf>
    <xf numFmtId="2" fontId="5" fillId="0" borderId="8" xfId="0" applyNumberFormat="1" applyFont="1" applyBorder="1" applyAlignment="1" applyProtection="1">
      <alignment horizontal="center" vertical="center"/>
      <protection/>
    </xf>
    <xf numFmtId="1" fontId="5" fillId="0" borderId="6" xfId="0" applyNumberFormat="1" applyFont="1" applyBorder="1" applyAlignment="1" applyProtection="1">
      <alignment horizontal="center" vertical="center"/>
      <protection/>
    </xf>
    <xf numFmtId="4" fontId="5" fillId="3" borderId="6" xfId="0" applyNumberFormat="1" applyFont="1" applyFill="1" applyBorder="1" applyAlignment="1" applyProtection="1">
      <alignment horizontal="center" vertical="center"/>
      <protection locked="0"/>
    </xf>
    <xf numFmtId="4" fontId="5" fillId="2" borderId="7" xfId="0" applyNumberFormat="1" applyFont="1" applyFill="1" applyBorder="1" applyAlignment="1" applyProtection="1">
      <alignment horizontal="center" vertical="center"/>
      <protection/>
    </xf>
    <xf numFmtId="0" fontId="4" fillId="0" borderId="5" xfId="0" applyFont="1" applyBorder="1"/>
    <xf numFmtId="4" fontId="4" fillId="0" borderId="9" xfId="0" applyNumberFormat="1" applyFont="1" applyBorder="1" applyProtection="1">
      <protection/>
    </xf>
    <xf numFmtId="3" fontId="4" fillId="2" borderId="9" xfId="0" applyNumberFormat="1" applyFont="1" applyFill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 horizontal="center"/>
      <protection/>
    </xf>
    <xf numFmtId="2" fontId="4" fillId="0" borderId="11" xfId="0" applyNumberFormat="1" applyFont="1" applyBorder="1" applyAlignment="1" applyProtection="1">
      <alignment horizontal="center"/>
      <protection/>
    </xf>
    <xf numFmtId="1" fontId="4" fillId="0" borderId="9" xfId="20" applyNumberFormat="1" applyFont="1" applyBorder="1" applyAlignment="1" applyProtection="1">
      <alignment horizontal="center"/>
      <protection/>
    </xf>
    <xf numFmtId="4" fontId="4" fillId="2" borderId="9" xfId="20" applyNumberFormat="1" applyFont="1" applyFill="1" applyBorder="1" applyAlignment="1" applyProtection="1">
      <alignment horizontal="center"/>
      <protection/>
    </xf>
    <xf numFmtId="4" fontId="4" fillId="2" borderId="10" xfId="20" applyNumberFormat="1" applyFont="1" applyFill="1" applyBorder="1" applyAlignment="1" applyProtection="1">
      <alignment horizontal="center"/>
      <protection/>
    </xf>
    <xf numFmtId="4" fontId="4" fillId="2" borderId="3" xfId="20" applyNumberFormat="1" applyFont="1" applyFill="1" applyBorder="1" applyAlignment="1" applyProtection="1">
      <alignment horizontal="center"/>
      <protection/>
    </xf>
    <xf numFmtId="4" fontId="4" fillId="0" borderId="3" xfId="0" applyNumberFormat="1" applyFont="1" applyBorder="1" applyProtection="1">
      <protection/>
    </xf>
    <xf numFmtId="3" fontId="4" fillId="2" borderId="3" xfId="0" applyNumberFormat="1" applyFont="1" applyFill="1" applyBorder="1" applyAlignment="1" applyProtection="1">
      <alignment/>
      <protection/>
    </xf>
    <xf numFmtId="4" fontId="4" fillId="0" borderId="3" xfId="0" applyNumberFormat="1" applyFont="1" applyBorder="1" applyAlignment="1" applyProtection="1">
      <alignment/>
      <protection/>
    </xf>
    <xf numFmtId="1" fontId="4" fillId="0" borderId="4" xfId="0" applyNumberFormat="1" applyFont="1" applyBorder="1" applyAlignment="1" applyProtection="1">
      <alignment horizontal="center"/>
      <protection/>
    </xf>
    <xf numFmtId="2" fontId="4" fillId="0" borderId="5" xfId="0" applyNumberFormat="1" applyFont="1" applyBorder="1" applyAlignment="1" applyProtection="1">
      <alignment horizontal="center"/>
      <protection/>
    </xf>
    <xf numFmtId="1" fontId="4" fillId="0" borderId="3" xfId="20" applyNumberFormat="1" applyFont="1" applyBorder="1" applyAlignment="1" applyProtection="1">
      <alignment horizontal="center"/>
      <protection/>
    </xf>
    <xf numFmtId="0" fontId="4" fillId="0" borderId="5" xfId="0" applyFont="1" applyBorder="1" applyAlignment="1">
      <alignment wrapText="1"/>
    </xf>
    <xf numFmtId="0" fontId="5" fillId="0" borderId="12" xfId="0" applyFont="1" applyBorder="1" applyAlignment="1" applyProtection="1">
      <alignment horizontal="left"/>
      <protection/>
    </xf>
    <xf numFmtId="4" fontId="5" fillId="2" borderId="13" xfId="20" applyNumberFormat="1" applyFont="1" applyFill="1" applyBorder="1" applyAlignment="1" applyProtection="1">
      <alignment/>
      <protection/>
    </xf>
    <xf numFmtId="3" fontId="4" fillId="2" borderId="13" xfId="0" applyNumberFormat="1" applyFont="1" applyFill="1" applyBorder="1" applyAlignment="1" applyProtection="1">
      <alignment/>
      <protection/>
    </xf>
    <xf numFmtId="43" fontId="5" fillId="0" borderId="14" xfId="20" applyFont="1" applyBorder="1" applyAlignment="1" applyProtection="1">
      <alignment horizontal="center"/>
      <protection/>
    </xf>
    <xf numFmtId="43" fontId="5" fillId="0" borderId="13" xfId="20" applyFont="1" applyBorder="1" applyAlignment="1" applyProtection="1">
      <alignment horizontal="center"/>
      <protection/>
    </xf>
    <xf numFmtId="4" fontId="5" fillId="2" borderId="13" xfId="20" applyNumberFormat="1" applyFont="1" applyFill="1" applyBorder="1" applyAlignment="1" applyProtection="1">
      <alignment horizontal="center"/>
      <protection/>
    </xf>
    <xf numFmtId="4" fontId="5" fillId="2" borderId="14" xfId="20" applyNumberFormat="1" applyFont="1" applyFill="1" applyBorder="1" applyAlignment="1" applyProtection="1">
      <alignment horizontal="center"/>
      <protection/>
    </xf>
    <xf numFmtId="1" fontId="4" fillId="0" borderId="13" xfId="20" applyNumberFormat="1" applyFont="1" applyBorder="1" applyAlignment="1" applyProtection="1">
      <alignment horizontal="center"/>
      <protection/>
    </xf>
    <xf numFmtId="4" fontId="5" fillId="2" borderId="0" xfId="2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center"/>
      <protection/>
    </xf>
    <xf numFmtId="1" fontId="5" fillId="0" borderId="0" xfId="0" applyNumberFormat="1" applyFont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4" fontId="5" fillId="2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Protection="1">
      <protection/>
    </xf>
    <xf numFmtId="0" fontId="4" fillId="0" borderId="0" xfId="0" applyFont="1" applyFill="1" applyBorder="1" applyProtection="1">
      <protection/>
    </xf>
    <xf numFmtId="2" fontId="4" fillId="0" borderId="0" xfId="0" applyNumberFormat="1" applyFont="1" applyFill="1" applyBorder="1" applyAlignment="1">
      <alignment vertical="center"/>
    </xf>
    <xf numFmtId="0" fontId="7" fillId="0" borderId="0" xfId="0" applyFont="1" applyBorder="1" applyProtection="1">
      <protection/>
    </xf>
    <xf numFmtId="0" fontId="9" fillId="4" borderId="0" xfId="0" applyFont="1" applyFill="1" applyBorder="1" applyProtection="1">
      <protection/>
    </xf>
    <xf numFmtId="0" fontId="10" fillId="4" borderId="0" xfId="0" applyFont="1" applyFill="1" applyBorder="1" applyProtection="1">
      <protection/>
    </xf>
    <xf numFmtId="4" fontId="11" fillId="4" borderId="0" xfId="0" applyNumberFormat="1" applyFont="1" applyFill="1" applyBorder="1" applyAlignment="1" applyProtection="1">
      <alignment horizontal="center"/>
      <protection/>
    </xf>
    <xf numFmtId="1" fontId="11" fillId="4" borderId="0" xfId="0" applyNumberFormat="1" applyFont="1" applyFill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/>
      <protection/>
    </xf>
    <xf numFmtId="1" fontId="5" fillId="5" borderId="2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/>
    </xf>
    <xf numFmtId="164" fontId="5" fillId="3" borderId="0" xfId="0" applyNumberFormat="1" applyFont="1" applyFill="1" applyBorder="1" applyAlignment="1" applyProtection="1">
      <alignment horizontal="left" vertical="center"/>
      <protection/>
    </xf>
    <xf numFmtId="0" fontId="5" fillId="6" borderId="18" xfId="0" applyFont="1" applyFill="1" applyBorder="1" applyAlignment="1" applyProtection="1">
      <alignment horizontal="left" vertical="center"/>
      <protection/>
    </xf>
    <xf numFmtId="0" fontId="5" fillId="6" borderId="19" xfId="0" applyFont="1" applyFill="1" applyBorder="1" applyAlignment="1" applyProtection="1">
      <alignment horizontal="left" vertical="center"/>
      <protection/>
    </xf>
    <xf numFmtId="0" fontId="5" fillId="6" borderId="20" xfId="0" applyFont="1" applyFill="1" applyBorder="1" applyAlignment="1" applyProtection="1">
      <alignment horizontal="left" vertical="center"/>
      <protection/>
    </xf>
    <xf numFmtId="1" fontId="5" fillId="5" borderId="21" xfId="0" applyNumberFormat="1" applyFont="1" applyFill="1" applyBorder="1" applyAlignment="1" applyProtection="1">
      <alignment horizontal="center"/>
      <protection/>
    </xf>
    <xf numFmtId="1" fontId="5" fillId="5" borderId="1" xfId="0" applyNumberFormat="1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left"/>
      <protection/>
    </xf>
    <xf numFmtId="165" fontId="5" fillId="0" borderId="13" xfId="20" applyNumberFormat="1" applyFont="1" applyBorder="1" applyAlignment="1" applyProtection="1">
      <alignment horizontal="right"/>
      <protection/>
    </xf>
    <xf numFmtId="165" fontId="5" fillId="0" borderId="12" xfId="20" applyNumberFormat="1" applyFont="1" applyBorder="1" applyAlignment="1" applyProtection="1">
      <alignment horizontal="center"/>
      <protection/>
    </xf>
    <xf numFmtId="164" fontId="5" fillId="0" borderId="12" xfId="0" applyNumberFormat="1" applyFont="1" applyBorder="1" applyAlignment="1" applyProtection="1">
      <alignment horizontal="center"/>
      <protection/>
    </xf>
    <xf numFmtId="164" fontId="5" fillId="0" borderId="8" xfId="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1.PP tabulka místností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="85" zoomScaleNormal="85" workbookViewId="0" topLeftCell="A1">
      <pane xSplit="5" topLeftCell="F1" activePane="topRight" state="frozen"/>
      <selection pane="topRight" activeCell="H5" sqref="H5"/>
    </sheetView>
  </sheetViews>
  <sheetFormatPr defaultColWidth="10.8515625" defaultRowHeight="15"/>
  <cols>
    <col min="1" max="1" width="30.7109375" style="1" customWidth="1"/>
    <col min="2" max="2" width="11.28125" style="1" bestFit="1" customWidth="1"/>
    <col min="3" max="3" width="14.00390625" style="1" customWidth="1"/>
    <col min="4" max="4" width="12.421875" style="2" bestFit="1" customWidth="1"/>
    <col min="5" max="5" width="10.8515625" style="3" customWidth="1"/>
    <col min="6" max="6" width="13.7109375" style="5" customWidth="1"/>
    <col min="7" max="7" width="5.140625" style="6" bestFit="1" customWidth="1"/>
    <col min="8" max="8" width="16.28125" style="4" customWidth="1"/>
    <col min="9" max="9" width="13.7109375" style="4" customWidth="1"/>
    <col min="10" max="10" width="10.57421875" style="5" bestFit="1" customWidth="1"/>
    <col min="11" max="11" width="5.140625" style="6" bestFit="1" customWidth="1"/>
    <col min="12" max="12" width="16.7109375" style="4" customWidth="1"/>
    <col min="13" max="13" width="10.421875" style="4" bestFit="1" customWidth="1"/>
    <col min="14" max="16384" width="10.8515625" style="7" customWidth="1"/>
  </cols>
  <sheetData>
    <row r="1" spans="1:13" ht="27.6" customHeight="1">
      <c r="A1" s="73" t="s">
        <v>39</v>
      </c>
      <c r="B1" s="74"/>
      <c r="C1" s="74"/>
      <c r="D1" s="75"/>
      <c r="E1" s="76"/>
      <c r="F1" s="83" t="s">
        <v>10</v>
      </c>
      <c r="G1" s="83"/>
      <c r="H1" s="83"/>
      <c r="I1" s="83"/>
      <c r="J1" s="83"/>
      <c r="K1" s="83"/>
      <c r="L1" s="83"/>
      <c r="M1" s="83"/>
    </row>
    <row r="2" spans="1:13" ht="14.4" thickBot="1">
      <c r="A2" s="10"/>
      <c r="B2" s="10"/>
      <c r="C2" s="10"/>
      <c r="D2" s="11"/>
      <c r="E2" s="12"/>
      <c r="F2" s="13"/>
      <c r="G2" s="14"/>
      <c r="H2" s="15"/>
      <c r="I2" s="15"/>
      <c r="J2" s="13"/>
      <c r="K2" s="14"/>
      <c r="L2" s="15"/>
      <c r="M2" s="15"/>
    </row>
    <row r="3" spans="1:13" s="8" customFormat="1" ht="15" customHeight="1">
      <c r="A3" s="84" t="s">
        <v>9</v>
      </c>
      <c r="B3" s="77" t="s">
        <v>11</v>
      </c>
      <c r="C3" s="16" t="s">
        <v>12</v>
      </c>
      <c r="D3" s="17" t="s">
        <v>0</v>
      </c>
      <c r="E3" s="18" t="s">
        <v>1</v>
      </c>
      <c r="F3" s="87" t="s">
        <v>21</v>
      </c>
      <c r="G3" s="88"/>
      <c r="H3" s="88"/>
      <c r="I3" s="80"/>
      <c r="J3" s="87" t="s">
        <v>20</v>
      </c>
      <c r="K3" s="88"/>
      <c r="L3" s="88"/>
      <c r="M3" s="80"/>
    </row>
    <row r="4" spans="1:13" s="8" customFormat="1" ht="16.5" customHeight="1">
      <c r="A4" s="85"/>
      <c r="B4" s="78"/>
      <c r="C4" s="19"/>
      <c r="D4" s="20">
        <v>2335.1</v>
      </c>
      <c r="E4" s="21"/>
      <c r="F4" s="22" t="s">
        <v>0</v>
      </c>
      <c r="G4" s="23" t="s">
        <v>1</v>
      </c>
      <c r="H4" s="24" t="s">
        <v>2</v>
      </c>
      <c r="I4" s="25" t="s">
        <v>3</v>
      </c>
      <c r="J4" s="22" t="s">
        <v>0</v>
      </c>
      <c r="K4" s="23" t="s">
        <v>1</v>
      </c>
      <c r="L4" s="24" t="s">
        <v>2</v>
      </c>
      <c r="M4" s="25" t="s">
        <v>3</v>
      </c>
    </row>
    <row r="5" spans="1:13" s="8" customFormat="1" ht="14.4" thickBot="1">
      <c r="A5" s="86"/>
      <c r="B5" s="79" t="s">
        <v>4</v>
      </c>
      <c r="C5" s="26" t="s">
        <v>5</v>
      </c>
      <c r="D5" s="27">
        <v>2335.1</v>
      </c>
      <c r="E5" s="28">
        <v>95</v>
      </c>
      <c r="F5" s="93">
        <v>1726.2</v>
      </c>
      <c r="G5" s="30">
        <v>69</v>
      </c>
      <c r="H5" s="31">
        <v>0</v>
      </c>
      <c r="I5" s="32">
        <f>H5/30.5</f>
        <v>0</v>
      </c>
      <c r="J5" s="29">
        <v>609</v>
      </c>
      <c r="K5" s="30">
        <v>26</v>
      </c>
      <c r="L5" s="31">
        <v>0</v>
      </c>
      <c r="M5" s="32">
        <f>L5/30.5</f>
        <v>0</v>
      </c>
    </row>
    <row r="6" spans="1:13" s="1" customFormat="1" ht="15">
      <c r="A6" s="33" t="s">
        <v>22</v>
      </c>
      <c r="B6" s="34">
        <f>I6+M6</f>
        <v>0</v>
      </c>
      <c r="C6" s="35">
        <f>H6+L6</f>
        <v>0</v>
      </c>
      <c r="D6" s="36">
        <v>391.02</v>
      </c>
      <c r="E6" s="37">
        <v>11</v>
      </c>
      <c r="F6" s="38">
        <v>391.02</v>
      </c>
      <c r="G6" s="39">
        <v>11</v>
      </c>
      <c r="H6" s="40">
        <f>H$5*F6</f>
        <v>0</v>
      </c>
      <c r="I6" s="41">
        <f>H6/30.5</f>
        <v>0</v>
      </c>
      <c r="J6" s="38"/>
      <c r="K6" s="39"/>
      <c r="L6" s="42"/>
      <c r="M6" s="41"/>
    </row>
    <row r="7" spans="1:13" s="1" customFormat="1" ht="15">
      <c r="A7" s="33" t="s">
        <v>23</v>
      </c>
      <c r="B7" s="43">
        <f aca="true" t="shared" si="0" ref="B7:B26">I7+M7</f>
        <v>0</v>
      </c>
      <c r="C7" s="44">
        <f aca="true" t="shared" si="1" ref="C7:C26">H7+L7</f>
        <v>0</v>
      </c>
      <c r="D7" s="45">
        <v>149.06</v>
      </c>
      <c r="E7" s="46">
        <v>2</v>
      </c>
      <c r="F7" s="47">
        <v>149.06</v>
      </c>
      <c r="G7" s="48">
        <v>2</v>
      </c>
      <c r="H7" s="42">
        <f aca="true" t="shared" si="2" ref="H7:H26">H$5*F7</f>
        <v>0</v>
      </c>
      <c r="I7" s="41">
        <f aca="true" t="shared" si="3" ref="I7:I26">H7/30.5</f>
        <v>0</v>
      </c>
      <c r="J7" s="47"/>
      <c r="K7" s="48"/>
      <c r="L7" s="42"/>
      <c r="M7" s="41"/>
    </row>
    <row r="8" spans="1:13" s="1" customFormat="1" ht="15">
      <c r="A8" s="33" t="s">
        <v>24</v>
      </c>
      <c r="B8" s="43">
        <f t="shared" si="0"/>
        <v>0</v>
      </c>
      <c r="C8" s="44">
        <f t="shared" si="1"/>
        <v>0</v>
      </c>
      <c r="D8" s="45">
        <v>65.21</v>
      </c>
      <c r="E8" s="46">
        <v>1</v>
      </c>
      <c r="F8" s="47">
        <v>65.21</v>
      </c>
      <c r="G8" s="48">
        <v>1</v>
      </c>
      <c r="H8" s="42">
        <f t="shared" si="2"/>
        <v>0</v>
      </c>
      <c r="I8" s="41">
        <f t="shared" si="3"/>
        <v>0</v>
      </c>
      <c r="J8" s="47"/>
      <c r="K8" s="48"/>
      <c r="L8" s="42"/>
      <c r="M8" s="41"/>
    </row>
    <row r="9" spans="1:13" s="1" customFormat="1" ht="15.6" customHeight="1">
      <c r="A9" s="49" t="s">
        <v>13</v>
      </c>
      <c r="B9" s="43">
        <f t="shared" si="0"/>
        <v>0</v>
      </c>
      <c r="C9" s="44">
        <f t="shared" si="1"/>
        <v>0</v>
      </c>
      <c r="D9" s="45">
        <v>660.86</v>
      </c>
      <c r="E9" s="46">
        <v>13</v>
      </c>
      <c r="F9" s="47">
        <v>660.86</v>
      </c>
      <c r="G9" s="48">
        <v>13</v>
      </c>
      <c r="H9" s="42">
        <f>H$5*F9</f>
        <v>0</v>
      </c>
      <c r="I9" s="41">
        <f t="shared" si="3"/>
        <v>0</v>
      </c>
      <c r="J9" s="47"/>
      <c r="K9" s="48"/>
      <c r="L9" s="42"/>
      <c r="M9" s="41"/>
    </row>
    <row r="10" spans="1:13" s="1" customFormat="1" ht="15">
      <c r="A10" s="33" t="s">
        <v>14</v>
      </c>
      <c r="B10" s="43">
        <f t="shared" si="0"/>
        <v>0</v>
      </c>
      <c r="C10" s="44">
        <f t="shared" si="1"/>
        <v>0</v>
      </c>
      <c r="D10" s="45">
        <v>121.29</v>
      </c>
      <c r="E10" s="46">
        <v>8</v>
      </c>
      <c r="F10" s="47">
        <v>121.29</v>
      </c>
      <c r="G10" s="48">
        <v>8</v>
      </c>
      <c r="H10" s="42">
        <f t="shared" si="2"/>
        <v>0</v>
      </c>
      <c r="I10" s="41">
        <f t="shared" si="3"/>
        <v>0</v>
      </c>
      <c r="J10" s="47"/>
      <c r="K10" s="48"/>
      <c r="L10" s="42"/>
      <c r="M10" s="41"/>
    </row>
    <row r="11" spans="1:13" s="1" customFormat="1" ht="15">
      <c r="A11" s="33" t="s">
        <v>25</v>
      </c>
      <c r="B11" s="43">
        <f t="shared" si="0"/>
        <v>0</v>
      </c>
      <c r="C11" s="44">
        <f t="shared" si="1"/>
        <v>0</v>
      </c>
      <c r="D11" s="45">
        <v>92.4</v>
      </c>
      <c r="E11" s="46">
        <v>14</v>
      </c>
      <c r="F11" s="47">
        <v>92.4</v>
      </c>
      <c r="G11" s="48">
        <v>14</v>
      </c>
      <c r="H11" s="42">
        <f t="shared" si="2"/>
        <v>0</v>
      </c>
      <c r="I11" s="41">
        <f t="shared" si="3"/>
        <v>0</v>
      </c>
      <c r="J11" s="47"/>
      <c r="K11" s="48"/>
      <c r="L11" s="42"/>
      <c r="M11" s="41"/>
    </row>
    <row r="12" spans="1:13" s="1" customFormat="1" ht="15">
      <c r="A12" s="33" t="s">
        <v>26</v>
      </c>
      <c r="B12" s="43">
        <f t="shared" si="0"/>
        <v>0</v>
      </c>
      <c r="C12" s="44">
        <f t="shared" si="1"/>
        <v>0</v>
      </c>
      <c r="D12" s="45">
        <v>64.48</v>
      </c>
      <c r="E12" s="46">
        <v>8</v>
      </c>
      <c r="F12" s="47">
        <v>64.48</v>
      </c>
      <c r="G12" s="48">
        <v>8</v>
      </c>
      <c r="H12" s="42">
        <f t="shared" si="2"/>
        <v>0</v>
      </c>
      <c r="I12" s="41">
        <f t="shared" si="3"/>
        <v>0</v>
      </c>
      <c r="J12" s="47"/>
      <c r="K12" s="48"/>
      <c r="L12" s="42"/>
      <c r="M12" s="41"/>
    </row>
    <row r="13" spans="1:13" s="1" customFormat="1" ht="15">
      <c r="A13" s="33" t="s">
        <v>36</v>
      </c>
      <c r="B13" s="43">
        <f t="shared" si="0"/>
        <v>0</v>
      </c>
      <c r="C13" s="44">
        <f t="shared" si="1"/>
        <v>0</v>
      </c>
      <c r="D13" s="45">
        <v>154.56</v>
      </c>
      <c r="E13" s="46">
        <v>8</v>
      </c>
      <c r="F13" s="47">
        <v>154.56</v>
      </c>
      <c r="G13" s="48">
        <v>8</v>
      </c>
      <c r="H13" s="42">
        <f t="shared" si="2"/>
        <v>0</v>
      </c>
      <c r="I13" s="41">
        <f t="shared" si="3"/>
        <v>0</v>
      </c>
      <c r="J13" s="47"/>
      <c r="K13" s="48"/>
      <c r="L13" s="42"/>
      <c r="M13" s="41"/>
    </row>
    <row r="14" spans="1:13" s="1" customFormat="1" ht="15">
      <c r="A14" s="33" t="s">
        <v>35</v>
      </c>
      <c r="B14" s="43">
        <f t="shared" si="0"/>
        <v>0</v>
      </c>
      <c r="C14" s="44">
        <f t="shared" si="1"/>
        <v>0</v>
      </c>
      <c r="D14" s="45">
        <v>27.28</v>
      </c>
      <c r="E14" s="46">
        <v>4</v>
      </c>
      <c r="F14" s="47">
        <v>27.28</v>
      </c>
      <c r="G14" s="48">
        <v>4</v>
      </c>
      <c r="H14" s="42">
        <f t="shared" si="2"/>
        <v>0</v>
      </c>
      <c r="I14" s="41">
        <f t="shared" si="3"/>
        <v>0</v>
      </c>
      <c r="J14" s="47"/>
      <c r="K14" s="48"/>
      <c r="L14" s="42"/>
      <c r="M14" s="41"/>
    </row>
    <row r="15" spans="1:13" s="1" customFormat="1" ht="15">
      <c r="A15" s="33" t="s">
        <v>27</v>
      </c>
      <c r="B15" s="43">
        <f t="shared" si="0"/>
        <v>0</v>
      </c>
      <c r="C15" s="44">
        <f t="shared" si="1"/>
        <v>0</v>
      </c>
      <c r="D15" s="45">
        <v>79.02</v>
      </c>
      <c r="E15" s="48">
        <v>3</v>
      </c>
      <c r="F15" s="47"/>
      <c r="G15" s="48">
        <v>0</v>
      </c>
      <c r="H15" s="42"/>
      <c r="I15" s="41"/>
      <c r="J15" s="47">
        <v>79.02</v>
      </c>
      <c r="K15" s="48">
        <v>3</v>
      </c>
      <c r="L15" s="42">
        <f aca="true" t="shared" si="4" ref="L15:L26">L$5*J15</f>
        <v>0</v>
      </c>
      <c r="M15" s="41">
        <f aca="true" t="shared" si="5" ref="M15:M26">L15/30.5</f>
        <v>0</v>
      </c>
    </row>
    <row r="16" spans="1:13" s="1" customFormat="1" ht="15">
      <c r="A16" s="33" t="s">
        <v>28</v>
      </c>
      <c r="B16" s="43">
        <f t="shared" si="0"/>
        <v>0</v>
      </c>
      <c r="C16" s="44">
        <f t="shared" si="1"/>
        <v>0</v>
      </c>
      <c r="D16" s="45">
        <v>226.5</v>
      </c>
      <c r="E16" s="48">
        <v>2</v>
      </c>
      <c r="F16" s="47"/>
      <c r="G16" s="48">
        <v>0</v>
      </c>
      <c r="H16" s="42"/>
      <c r="I16" s="41"/>
      <c r="J16" s="47">
        <v>226.5</v>
      </c>
      <c r="K16" s="48">
        <v>2</v>
      </c>
      <c r="L16" s="42">
        <f t="shared" si="4"/>
        <v>0</v>
      </c>
      <c r="M16" s="41">
        <f t="shared" si="5"/>
        <v>0</v>
      </c>
    </row>
    <row r="17" spans="1:13" s="1" customFormat="1" ht="15">
      <c r="A17" s="33" t="s">
        <v>29</v>
      </c>
      <c r="B17" s="43">
        <f t="shared" si="0"/>
        <v>0</v>
      </c>
      <c r="C17" s="44">
        <f t="shared" si="1"/>
        <v>0</v>
      </c>
      <c r="D17" s="45">
        <v>156.8</v>
      </c>
      <c r="E17" s="48">
        <v>3</v>
      </c>
      <c r="F17" s="47"/>
      <c r="G17" s="48">
        <v>0</v>
      </c>
      <c r="H17" s="42"/>
      <c r="I17" s="41"/>
      <c r="J17" s="47">
        <v>156.8</v>
      </c>
      <c r="K17" s="48">
        <v>3</v>
      </c>
      <c r="L17" s="42">
        <f t="shared" si="4"/>
        <v>0</v>
      </c>
      <c r="M17" s="41">
        <f t="shared" si="5"/>
        <v>0</v>
      </c>
    </row>
    <row r="18" spans="1:13" s="1" customFormat="1" ht="15">
      <c r="A18" s="33" t="s">
        <v>14</v>
      </c>
      <c r="B18" s="43">
        <f t="shared" si="0"/>
        <v>0</v>
      </c>
      <c r="C18" s="44">
        <f t="shared" si="1"/>
        <v>0</v>
      </c>
      <c r="D18" s="45">
        <v>41.42</v>
      </c>
      <c r="E18" s="48">
        <v>8</v>
      </c>
      <c r="F18" s="47"/>
      <c r="G18" s="48">
        <v>0</v>
      </c>
      <c r="H18" s="42"/>
      <c r="I18" s="41"/>
      <c r="J18" s="47">
        <v>41.42</v>
      </c>
      <c r="K18" s="48">
        <v>8</v>
      </c>
      <c r="L18" s="42">
        <f t="shared" si="4"/>
        <v>0</v>
      </c>
      <c r="M18" s="41">
        <f t="shared" si="5"/>
        <v>0</v>
      </c>
    </row>
    <row r="19" spans="1:13" s="1" customFormat="1" ht="15">
      <c r="A19" s="33" t="s">
        <v>25</v>
      </c>
      <c r="B19" s="43">
        <f t="shared" si="0"/>
        <v>0</v>
      </c>
      <c r="C19" s="44">
        <f t="shared" si="1"/>
        <v>0</v>
      </c>
      <c r="D19" s="45">
        <v>36.95</v>
      </c>
      <c r="E19" s="48">
        <v>2</v>
      </c>
      <c r="F19" s="47"/>
      <c r="G19" s="48">
        <v>0</v>
      </c>
      <c r="H19" s="42"/>
      <c r="I19" s="41"/>
      <c r="J19" s="47">
        <v>36.95</v>
      </c>
      <c r="K19" s="48">
        <v>2</v>
      </c>
      <c r="L19" s="42">
        <f t="shared" si="4"/>
        <v>0</v>
      </c>
      <c r="M19" s="41">
        <f t="shared" si="5"/>
        <v>0</v>
      </c>
    </row>
    <row r="20" spans="1:13" s="1" customFormat="1" ht="15">
      <c r="A20" s="33" t="s">
        <v>30</v>
      </c>
      <c r="B20" s="43">
        <f t="shared" si="0"/>
        <v>0</v>
      </c>
      <c r="C20" s="44">
        <f t="shared" si="1"/>
        <v>0</v>
      </c>
      <c r="D20" s="45">
        <v>1.18</v>
      </c>
      <c r="E20" s="48">
        <v>1</v>
      </c>
      <c r="F20" s="47"/>
      <c r="G20" s="48">
        <v>0</v>
      </c>
      <c r="H20" s="42"/>
      <c r="I20" s="41"/>
      <c r="J20" s="47">
        <v>1.18</v>
      </c>
      <c r="K20" s="48">
        <v>1</v>
      </c>
      <c r="L20" s="42">
        <f t="shared" si="4"/>
        <v>0</v>
      </c>
      <c r="M20" s="41">
        <f t="shared" si="5"/>
        <v>0</v>
      </c>
    </row>
    <row r="21" spans="1:13" s="1" customFormat="1" ht="15">
      <c r="A21" s="33" t="s">
        <v>15</v>
      </c>
      <c r="B21" s="43">
        <f t="shared" si="0"/>
        <v>0</v>
      </c>
      <c r="C21" s="44">
        <f t="shared" si="1"/>
        <v>0</v>
      </c>
      <c r="D21" s="45">
        <v>30.34</v>
      </c>
      <c r="E21" s="48">
        <v>2</v>
      </c>
      <c r="F21" s="47"/>
      <c r="G21" s="48">
        <v>0</v>
      </c>
      <c r="H21" s="42"/>
      <c r="I21" s="41"/>
      <c r="J21" s="47">
        <v>30.34</v>
      </c>
      <c r="K21" s="48">
        <v>2</v>
      </c>
      <c r="L21" s="42">
        <f t="shared" si="4"/>
        <v>0</v>
      </c>
      <c r="M21" s="41">
        <f t="shared" si="5"/>
        <v>0</v>
      </c>
    </row>
    <row r="22" spans="1:13" s="1" customFormat="1" ht="15">
      <c r="A22" s="33" t="s">
        <v>31</v>
      </c>
      <c r="B22" s="43">
        <f t="shared" si="0"/>
        <v>0</v>
      </c>
      <c r="C22" s="44">
        <f t="shared" si="1"/>
        <v>0</v>
      </c>
      <c r="D22" s="45">
        <v>7.5</v>
      </c>
      <c r="E22" s="48">
        <v>1</v>
      </c>
      <c r="F22" s="47"/>
      <c r="G22" s="48">
        <v>0</v>
      </c>
      <c r="H22" s="42"/>
      <c r="I22" s="41"/>
      <c r="J22" s="47">
        <v>7.5</v>
      </c>
      <c r="K22" s="48">
        <v>1</v>
      </c>
      <c r="L22" s="42">
        <f t="shared" si="4"/>
        <v>0</v>
      </c>
      <c r="M22" s="41">
        <f t="shared" si="5"/>
        <v>0</v>
      </c>
    </row>
    <row r="23" spans="1:13" s="1" customFormat="1" ht="15">
      <c r="A23" s="33" t="s">
        <v>32</v>
      </c>
      <c r="B23" s="43">
        <f t="shared" si="0"/>
        <v>0</v>
      </c>
      <c r="C23" s="44">
        <f t="shared" si="1"/>
        <v>0</v>
      </c>
      <c r="D23" s="45">
        <v>3.58</v>
      </c>
      <c r="E23" s="48">
        <v>1</v>
      </c>
      <c r="F23" s="47"/>
      <c r="G23" s="48">
        <v>0</v>
      </c>
      <c r="H23" s="42"/>
      <c r="I23" s="41"/>
      <c r="J23" s="47">
        <v>3.58</v>
      </c>
      <c r="K23" s="48">
        <v>1</v>
      </c>
      <c r="L23" s="42">
        <f t="shared" si="4"/>
        <v>0</v>
      </c>
      <c r="M23" s="41">
        <f t="shared" si="5"/>
        <v>0</v>
      </c>
    </row>
    <row r="24" spans="1:13" s="1" customFormat="1" ht="15">
      <c r="A24" s="33" t="s">
        <v>33</v>
      </c>
      <c r="B24" s="43">
        <f t="shared" si="0"/>
        <v>0</v>
      </c>
      <c r="C24" s="44">
        <f t="shared" si="1"/>
        <v>0</v>
      </c>
      <c r="D24" s="45">
        <v>4.23</v>
      </c>
      <c r="E24" s="48">
        <v>1</v>
      </c>
      <c r="F24" s="47"/>
      <c r="G24" s="48">
        <v>0</v>
      </c>
      <c r="H24" s="42"/>
      <c r="I24" s="41"/>
      <c r="J24" s="47">
        <v>4.23</v>
      </c>
      <c r="K24" s="48">
        <v>1</v>
      </c>
      <c r="L24" s="42">
        <f t="shared" si="4"/>
        <v>0</v>
      </c>
      <c r="M24" s="41">
        <f t="shared" si="5"/>
        <v>0</v>
      </c>
    </row>
    <row r="25" spans="1:13" s="1" customFormat="1" ht="15">
      <c r="A25" s="33" t="s">
        <v>34</v>
      </c>
      <c r="B25" s="43">
        <f t="shared" si="0"/>
        <v>0</v>
      </c>
      <c r="C25" s="44">
        <f t="shared" si="1"/>
        <v>0</v>
      </c>
      <c r="D25" s="45">
        <v>2.43</v>
      </c>
      <c r="E25" s="48">
        <v>1</v>
      </c>
      <c r="F25" s="47"/>
      <c r="G25" s="48">
        <v>0</v>
      </c>
      <c r="H25" s="42"/>
      <c r="I25" s="41"/>
      <c r="J25" s="47">
        <v>2.43</v>
      </c>
      <c r="K25" s="48">
        <v>1</v>
      </c>
      <c r="L25" s="42">
        <f t="shared" si="4"/>
        <v>0</v>
      </c>
      <c r="M25" s="41">
        <f t="shared" si="5"/>
        <v>0</v>
      </c>
    </row>
    <row r="26" spans="1:13" s="1" customFormat="1" ht="14.4" thickBot="1">
      <c r="A26" s="33" t="s">
        <v>40</v>
      </c>
      <c r="B26" s="43">
        <f t="shared" si="0"/>
        <v>0</v>
      </c>
      <c r="C26" s="44">
        <f t="shared" si="1"/>
        <v>0</v>
      </c>
      <c r="D26" s="45">
        <v>19</v>
      </c>
      <c r="E26" s="48">
        <v>1</v>
      </c>
      <c r="F26" s="47"/>
      <c r="G26" s="48">
        <v>0</v>
      </c>
      <c r="H26" s="42">
        <f t="shared" si="2"/>
        <v>0</v>
      </c>
      <c r="I26" s="41">
        <f t="shared" si="3"/>
        <v>0</v>
      </c>
      <c r="J26" s="47">
        <v>19</v>
      </c>
      <c r="K26" s="48">
        <v>1</v>
      </c>
      <c r="L26" s="42">
        <f t="shared" si="4"/>
        <v>0</v>
      </c>
      <c r="M26" s="41">
        <f t="shared" si="5"/>
        <v>0</v>
      </c>
    </row>
    <row r="27" spans="1:13" s="8" customFormat="1" ht="14.4" thickBot="1">
      <c r="A27" s="50" t="s">
        <v>19</v>
      </c>
      <c r="B27" s="51">
        <f>SUM(B6:B26)</f>
        <v>0</v>
      </c>
      <c r="C27" s="52">
        <f>SUM(C6:C26)</f>
        <v>0</v>
      </c>
      <c r="D27" s="90">
        <f>SUM(D6:D26)</f>
        <v>2335.1099999999997</v>
      </c>
      <c r="E27" s="53">
        <f>SUM(E6:E26)</f>
        <v>95</v>
      </c>
      <c r="F27" s="91">
        <f>SUM(F6:F26)</f>
        <v>1726.16</v>
      </c>
      <c r="G27" s="54"/>
      <c r="H27" s="55">
        <f>SUM(H6:H26)</f>
        <v>0</v>
      </c>
      <c r="I27" s="56">
        <f>SUM(I6:I26)</f>
        <v>0</v>
      </c>
      <c r="J27" s="92">
        <f>SUM(J15:J26)</f>
        <v>608.95</v>
      </c>
      <c r="K27" s="57"/>
      <c r="L27" s="55">
        <f>SUM(L6:L26)</f>
        <v>0</v>
      </c>
      <c r="M27" s="56">
        <f>SUM(M6:M26)</f>
        <v>0</v>
      </c>
    </row>
    <row r="28" spans="1:13" s="9" customFormat="1" ht="15">
      <c r="A28" s="82" t="s">
        <v>16</v>
      </c>
      <c r="B28" s="82"/>
      <c r="C28" s="58">
        <f>SUM(B27*30.5)</f>
        <v>0</v>
      </c>
      <c r="D28" s="59"/>
      <c r="E28" s="60"/>
      <c r="F28" s="61"/>
      <c r="G28" s="62"/>
      <c r="H28" s="63"/>
      <c r="I28" s="63"/>
      <c r="J28" s="63"/>
      <c r="K28" s="63"/>
      <c r="L28" s="63"/>
      <c r="M28" s="63"/>
    </row>
    <row r="29" spans="1:13" s="9" customFormat="1" ht="15" customHeight="1">
      <c r="A29" s="82" t="s">
        <v>37</v>
      </c>
      <c r="B29" s="82"/>
      <c r="C29" s="64">
        <f>SUM(B27*I30)</f>
        <v>0</v>
      </c>
      <c r="D29" s="59"/>
      <c r="E29" s="60"/>
      <c r="F29" s="81" t="s">
        <v>6</v>
      </c>
      <c r="G29" s="81"/>
      <c r="H29" s="81"/>
      <c r="I29" s="65">
        <v>30.5</v>
      </c>
      <c r="J29" s="66" t="s">
        <v>7</v>
      </c>
      <c r="K29" s="67"/>
      <c r="L29" s="68"/>
      <c r="M29" s="68"/>
    </row>
    <row r="30" spans="1:13" ht="15">
      <c r="A30" s="82"/>
      <c r="B30" s="82"/>
      <c r="C30" s="64"/>
      <c r="D30" s="69"/>
      <c r="E30" s="70"/>
      <c r="F30" s="81" t="s">
        <v>8</v>
      </c>
      <c r="G30" s="81"/>
      <c r="H30" s="81"/>
      <c r="I30" s="71">
        <v>365.5</v>
      </c>
      <c r="J30" s="66" t="s">
        <v>7</v>
      </c>
      <c r="K30" s="14"/>
      <c r="L30" s="15"/>
      <c r="M30" s="15"/>
    </row>
    <row r="31" spans="1:13" ht="15">
      <c r="A31" s="82" t="s">
        <v>38</v>
      </c>
      <c r="B31" s="82"/>
      <c r="C31" s="64">
        <f>C29*1.21</f>
        <v>0</v>
      </c>
      <c r="D31" s="11"/>
      <c r="E31" s="12"/>
      <c r="F31" s="13"/>
      <c r="G31" s="14"/>
      <c r="H31" s="15"/>
      <c r="I31" s="15"/>
      <c r="J31" s="13"/>
      <c r="K31" s="14"/>
      <c r="L31" s="15"/>
      <c r="M31" s="15"/>
    </row>
    <row r="32" spans="1:13" ht="15">
      <c r="A32" s="10"/>
      <c r="B32" s="72"/>
      <c r="C32" s="72"/>
      <c r="D32" s="11"/>
      <c r="E32" s="12"/>
      <c r="F32" s="13"/>
      <c r="G32" s="14"/>
      <c r="H32" s="15"/>
      <c r="I32" s="15"/>
      <c r="J32" s="13"/>
      <c r="K32" s="14"/>
      <c r="L32" s="15"/>
      <c r="M32" s="15"/>
    </row>
    <row r="33" spans="1:13" ht="16.2" customHeight="1">
      <c r="A33" s="89" t="s">
        <v>17</v>
      </c>
      <c r="B33" s="89"/>
      <c r="C33" s="64">
        <f>C29*3</f>
        <v>0</v>
      </c>
      <c r="D33" s="11"/>
      <c r="E33" s="12"/>
      <c r="F33" s="13"/>
      <c r="G33" s="14"/>
      <c r="H33" s="15"/>
      <c r="I33" s="15"/>
      <c r="J33" s="13"/>
      <c r="K33" s="14"/>
      <c r="L33" s="15"/>
      <c r="M33" s="15"/>
    </row>
    <row r="34" spans="1:13" ht="14.4">
      <c r="A34" s="89" t="s">
        <v>18</v>
      </c>
      <c r="B34" s="89"/>
      <c r="C34" s="64">
        <f>C33*1.21</f>
        <v>0</v>
      </c>
      <c r="D34" s="11"/>
      <c r="E34" s="12"/>
      <c r="F34" s="13"/>
      <c r="G34" s="14"/>
      <c r="H34" s="15"/>
      <c r="I34" s="15"/>
      <c r="J34" s="13"/>
      <c r="K34" s="14"/>
      <c r="L34" s="15"/>
      <c r="M34" s="15"/>
    </row>
    <row r="35" spans="1:13" ht="15">
      <c r="A35" s="10"/>
      <c r="B35" s="10"/>
      <c r="C35" s="10"/>
      <c r="D35" s="11"/>
      <c r="E35" s="12"/>
      <c r="F35" s="13"/>
      <c r="G35" s="14"/>
      <c r="H35" s="15"/>
      <c r="I35" s="15"/>
      <c r="J35" s="13"/>
      <c r="K35" s="14"/>
      <c r="L35" s="15"/>
      <c r="M35" s="15"/>
    </row>
    <row r="36" spans="1:13" ht="15">
      <c r="A36" s="10"/>
      <c r="B36" s="10"/>
      <c r="C36" s="10"/>
      <c r="D36" s="11"/>
      <c r="E36" s="12"/>
      <c r="F36" s="13"/>
      <c r="G36" s="14"/>
      <c r="H36" s="15"/>
      <c r="I36" s="15"/>
      <c r="J36" s="13"/>
      <c r="K36" s="14"/>
      <c r="L36" s="15"/>
      <c r="M36" s="15"/>
    </row>
  </sheetData>
  <mergeCells count="12">
    <mergeCell ref="A33:B33"/>
    <mergeCell ref="A34:B34"/>
    <mergeCell ref="A31:B31"/>
    <mergeCell ref="A28:B28"/>
    <mergeCell ref="A29:B29"/>
    <mergeCell ref="F29:H29"/>
    <mergeCell ref="A30:B30"/>
    <mergeCell ref="F30:H30"/>
    <mergeCell ref="F1:M1"/>
    <mergeCell ref="A3:A5"/>
    <mergeCell ref="F3:H3"/>
    <mergeCell ref="J3:L3"/>
  </mergeCells>
  <printOptions gridLines="1"/>
  <pageMargins left="0.3937007874015748" right="0.4330708661417323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Čapek Luboš</dc:creator>
  <cp:keywords/>
  <dc:description/>
  <cp:lastModifiedBy>externistait</cp:lastModifiedBy>
  <cp:lastPrinted>2019-02-18T05:45:50Z</cp:lastPrinted>
  <dcterms:created xsi:type="dcterms:W3CDTF">2016-04-04T11:13:22Z</dcterms:created>
  <dcterms:modified xsi:type="dcterms:W3CDTF">2019-02-18T06:02:24Z</dcterms:modified>
  <cp:category/>
  <cp:version/>
  <cp:contentType/>
  <cp:contentStatus/>
</cp:coreProperties>
</file>