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20" windowHeight="154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'Položky'!$1:$5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'Položky'!$A$1:$K$136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'Položky'!$G$5</definedName>
    <definedName name="SloupecCisloPol">'Položky'!$B$5</definedName>
    <definedName name="SloupecCH">'Položky'!$I$5</definedName>
    <definedName name="SloupecJC">'Položky'!$F$5</definedName>
    <definedName name="SloupecJH">'Položky'!$H$5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<sst xmlns="http://schemas.openxmlformats.org/spreadsheetml/2006/main" count="229" uniqueCount="164">
  <si>
    <t>Objekt :</t>
  </si>
  <si>
    <t>Název objektu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</si>
  <si>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</si>
  <si>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</si>
  <si>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</si>
  <si>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</si>
  <si>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</si>
  <si>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</si>
  <si>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</si>
  <si>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</si>
  <si>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</si>
  <si>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</si>
  <si>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</si>
  <si>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</si>
  <si>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</si>
  <si>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</si>
  <si>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</si>
  <si>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</si>
  <si>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</si>
  <si>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</si>
  <si>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</si>
  <si>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</si>
  <si>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</si>
  <si>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</si>
  <si>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</si>
  <si>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</si>
  <si>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</si>
  <si>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</si>
  <si>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</si>
  <si>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</si>
  <si>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</si>
  <si>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</si>
  <si>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</si>
  <si>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</si>
  <si>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</si>
  <si>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</si>
  <si>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</si>
  <si>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</si>
  <si>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</si>
  <si>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</si>
  <si>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</si>
  <si>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</si>
  <si>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</si>
  <si>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</si>
  <si>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</si>
  <si>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</si>
  <si>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</si>
  <si>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</si>
  <si>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</si>
  <si>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</si>
  <si>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</si>
  <si>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</si>
  <si>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</si>
  <si>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</si>
  <si>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</si>
  <si>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</si>
  <si>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</si>
  <si>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</si>
  <si>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</si>
  <si>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</si>
  <si>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</si>
  <si>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Zemní práce</t>
  </si>
  <si>
    <t>ks</t>
  </si>
  <si>
    <t>Celkem za</t>
  </si>
  <si>
    <t>KOMUNIKACE</t>
  </si>
  <si>
    <t>113 10-7142.R00</t>
  </si>
  <si>
    <t>Odstranění podkladu pl.do 200 m2, živice tl. 10 cm</t>
  </si>
  <si>
    <t>m2</t>
  </si>
  <si>
    <t>celkem: 150</t>
  </si>
  <si>
    <t>113 15-1212.R00</t>
  </si>
  <si>
    <t>Fréz.živič.krytu nad 500 m2, bez překážek, tl.3 cm</t>
  </si>
  <si>
    <t>Vodorovné konstrukce</t>
  </si>
  <si>
    <t>457 62-1411.R00</t>
  </si>
  <si>
    <t>Těsnění z asfaltobet. úprava spár zálivkou 1 kg/m</t>
  </si>
  <si>
    <t>m</t>
  </si>
  <si>
    <t>Komunikace</t>
  </si>
  <si>
    <t>569 81-1111.R00</t>
  </si>
  <si>
    <t>573 23-1111.R00</t>
  </si>
  <si>
    <t>Postřik živičný spojovací z emulze 0,5-0,7 kg/m2</t>
  </si>
  <si>
    <t>577 11-2124.R00</t>
  </si>
  <si>
    <t>Beton asfalt. ACO 11 S modifik. š.nad 3 m, tl.5 cm</t>
  </si>
  <si>
    <t>Doplňující práce na komunikaci</t>
  </si>
  <si>
    <t>914 99-1001.R00</t>
  </si>
  <si>
    <t>Montáž dočasné značky včetně stojanu</t>
  </si>
  <si>
    <t>po dobu prací, orientačně: 10</t>
  </si>
  <si>
    <t>914 99-2001.R00</t>
  </si>
  <si>
    <t>Nájem dopravní značky včetně stojanu</t>
  </si>
  <si>
    <t>ks/den</t>
  </si>
  <si>
    <t>20*10</t>
  </si>
  <si>
    <t>914 99-3001.R00</t>
  </si>
  <si>
    <t>Demontáž dočasné značky včetně stojanu</t>
  </si>
  <si>
    <t>919 73-5112.R00</t>
  </si>
  <si>
    <t>Řezání stávajícího živičného krytu tl. 5 - 10 cm</t>
  </si>
  <si>
    <t>938 90-9311.R00</t>
  </si>
  <si>
    <t>Odstranění nánosu z povrchu podkladu živice/beton</t>
  </si>
  <si>
    <t>Prorážení otvorů</t>
  </si>
  <si>
    <t>979 08-2213.R00</t>
  </si>
  <si>
    <t>Vodorovná doprava suti po suchu do 1 km</t>
  </si>
  <si>
    <t>t</t>
  </si>
  <si>
    <t>Staveništní přesun hmot</t>
  </si>
  <si>
    <t>998 22-5311.R00</t>
  </si>
  <si>
    <t>Přesun hmot, oprava komunikací, kryt živič. a bet.</t>
  </si>
  <si>
    <t xml:space="preserve">  1. Zemní práce: 0,000</t>
  </si>
  <si>
    <t>93. Dokončovací práce inž. staveb: 0,000</t>
  </si>
  <si>
    <t>97. Prorážení otvorů: 0,000</t>
  </si>
  <si>
    <t>998 22-5391.R00</t>
  </si>
  <si>
    <t>Přesun hmot, oprava komunikací, příplatek do 1 km</t>
  </si>
  <si>
    <t>Bude určen ve výběrovém řízení</t>
  </si>
  <si>
    <t>SÚS Plzeňského kraje, p.o.</t>
  </si>
  <si>
    <t>Ing. Jaroslav Rojt</t>
  </si>
  <si>
    <t>Projekční kancelář Rojt</t>
  </si>
  <si>
    <t>KRYCÍ LIST SOUPISU PRACÍ</t>
  </si>
  <si>
    <r>
      <t xml:space="preserve">JKSO : </t>
    </r>
    <r>
      <rPr>
        <b/>
        <sz val="10"/>
        <rFont val="Arial CE"/>
        <family val="2"/>
      </rPr>
      <t>822 23 72</t>
    </r>
  </si>
  <si>
    <t>Dokončovací práce inž. staveb</t>
  </si>
  <si>
    <t>1.</t>
  </si>
  <si>
    <t>2.</t>
  </si>
  <si>
    <t>4.</t>
  </si>
  <si>
    <t>5.</t>
  </si>
  <si>
    <t>6.</t>
  </si>
  <si>
    <t>7.</t>
  </si>
  <si>
    <t>8.</t>
  </si>
  <si>
    <t>91.</t>
  </si>
  <si>
    <t>9.</t>
  </si>
  <si>
    <t>10.</t>
  </si>
  <si>
    <t>11.</t>
  </si>
  <si>
    <t>93.</t>
  </si>
  <si>
    <t>19.</t>
  </si>
  <si>
    <t>97.</t>
  </si>
  <si>
    <t>20.</t>
  </si>
  <si>
    <t>99.</t>
  </si>
  <si>
    <t>21.</t>
  </si>
  <si>
    <t>22.</t>
  </si>
  <si>
    <t>viz položka montáž</t>
  </si>
  <si>
    <t>po provedeném frézování a aplikací spoj. postřiku</t>
  </si>
  <si>
    <t>v místě napojení na stáv. asfalt. kryty</t>
  </si>
  <si>
    <t>s rozprostřením a zhutněním</t>
  </si>
  <si>
    <t>s rozprostřením</t>
  </si>
  <si>
    <t>prům. šířka krajnice 0,5 m</t>
  </si>
  <si>
    <t>v místě napojení na stáv. asf. kryty</t>
  </si>
  <si>
    <t>s naložením hmot na dopravní prostředek</t>
  </si>
  <si>
    <t>(pro vyrovnání výškové diference)</t>
  </si>
  <si>
    <t>v místě napojení na délku cca 5 m</t>
  </si>
  <si>
    <t>(vč.  křižovatek)</t>
  </si>
  <si>
    <t>Zpevnění krajnic asf. recyklátem tloušťky  10 cm</t>
  </si>
  <si>
    <t>km 0,000  - 2,700 : 16 200</t>
  </si>
  <si>
    <t>(vč.  Křižovatek: 120 )</t>
  </si>
  <si>
    <t>křižovatky - 10</t>
  </si>
  <si>
    <t>km 0,000  - 2,700 :2 700</t>
  </si>
  <si>
    <t>ZÚ km 0,000 : 6</t>
  </si>
  <si>
    <t>KÚ km 2,700 : 6</t>
  </si>
  <si>
    <t>km 0,000  - 2,700 : 5600</t>
  </si>
  <si>
    <t>km 0,000  - 2,700 : 32 640</t>
  </si>
  <si>
    <t>577 14-2122.R00</t>
  </si>
  <si>
    <t>Beton asfalt. ACL 16 S modifikovaný ložný, š. nad 3 m, tl. 5 cm</t>
  </si>
  <si>
    <t xml:space="preserve"> s rozprostřením  a zhutněním </t>
  </si>
  <si>
    <t>km 0,000  - 2,700 : 16 320</t>
  </si>
  <si>
    <t>živičná frézovaná drť:  1 175</t>
  </si>
  <si>
    <t xml:space="preserve">  4. Vodorovné konstrukce: 0,000</t>
  </si>
  <si>
    <t xml:space="preserve">  5. Komunikace: 4 142</t>
  </si>
  <si>
    <t>91. Doplňující práce na komunikaci: 0,000</t>
  </si>
  <si>
    <t>(místo upřesní investor - v místě stavby - použito na stavbě)</t>
  </si>
  <si>
    <t>II/203 křižovatka s II/230-hr.okr.Tachov</t>
  </si>
  <si>
    <t>předpokládaná doba provádění  20 dní</t>
  </si>
  <si>
    <t>II/203 hranice křižovatky s II/230-hr.okr. Tachov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</si>
</sst>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color indexed="30"/>
      <name val="Arial CE"/>
      <family val="2"/>
    </font>
    <font>
      <sz val="8"/>
      <color rgb="FF0070C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1" fillId="0" borderId="52" xfId="46" applyNumberFormat="1" applyFont="1" applyFill="1" applyBorder="1" applyAlignment="1">
      <alignment horizontal="left"/>
      <protection/>
    </xf>
    <xf numFmtId="0" fontId="1" fillId="0" borderId="52" xfId="46" applyFont="1" applyFill="1" applyBorder="1">
      <alignment/>
      <protection/>
    </xf>
    <xf numFmtId="0" fontId="0" fillId="0" borderId="52" xfId="46" applyNumberFormat="1" applyFill="1" applyBorder="1" applyAlignment="1">
      <alignment horizontal="right"/>
      <protection/>
    </xf>
    <xf numFmtId="0" fontId="0" fillId="0" borderId="52" xfId="46" applyNumberFormat="1" applyFill="1" applyBorder="1">
      <alignment/>
      <protection/>
    </xf>
    <xf numFmtId="4" fontId="0" fillId="0" borderId="52" xfId="46" applyNumberFormat="1" applyFont="1" applyFill="1" applyBorder="1" applyAlignment="1">
      <alignment horizontal="right"/>
      <protection/>
    </xf>
    <xf numFmtId="4" fontId="0" fillId="0" borderId="52" xfId="46" applyNumberFormat="1" applyFont="1" applyFill="1" applyBorder="1">
      <alignment/>
      <protection/>
    </xf>
    <xf numFmtId="169" fontId="0" fillId="0" borderId="52" xfId="46" applyNumberFormat="1" applyFont="1" applyFill="1" applyBorder="1">
      <alignment/>
      <protection/>
    </xf>
    <xf numFmtId="49" fontId="25" fillId="0" borderId="52" xfId="46" applyNumberFormat="1" applyFont="1" applyFill="1" applyBorder="1" applyAlignment="1">
      <alignment horizontal="left"/>
      <protection/>
    </xf>
    <xf numFmtId="4" fontId="28" fillId="0" borderId="52" xfId="46" applyNumberFormat="1" applyFont="1" applyFill="1" applyBorder="1" applyAlignment="1">
      <alignment horizontal="right" wrapText="1"/>
      <protection/>
    </xf>
    <xf numFmtId="0" fontId="28" fillId="0" borderId="52" xfId="46" applyFont="1" applyFill="1" applyBorder="1" applyAlignment="1">
      <alignment horizontal="left" wrapText="1"/>
      <protection/>
    </xf>
    <xf numFmtId="0" fontId="28" fillId="0" borderId="52" xfId="0" applyFont="1" applyFill="1" applyBorder="1" applyAlignment="1">
      <alignment horizontal="right"/>
    </xf>
    <xf numFmtId="0" fontId="0" fillId="0" borderId="52" xfId="46" applyFill="1" applyBorder="1">
      <alignment/>
      <protection/>
    </xf>
    <xf numFmtId="0" fontId="29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24" fillId="0" borderId="52" xfId="46" applyNumberFormat="1" applyFont="1" applyFill="1" applyBorder="1">
      <alignment/>
      <protection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/>
    </xf>
    <xf numFmtId="0" fontId="3" fillId="0" borderId="49" xfId="46" applyFont="1" applyBorder="1" applyAlignment="1">
      <alignment horizontal="left" vertical="center" indent="1"/>
      <protection/>
    </xf>
    <xf numFmtId="0" fontId="3" fillId="0" borderId="51" xfId="46" applyFont="1" applyBorder="1" applyAlignment="1">
      <alignment horizontal="left" vertical="center" indent="1"/>
      <protection/>
    </xf>
    <xf numFmtId="49" fontId="1" fillId="0" borderId="31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54" xfId="0" applyNumberFormat="1" applyFont="1" applyFill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3" fontId="1" fillId="0" borderId="56" xfId="0" applyNumberFormat="1" applyFont="1" applyFill="1" applyBorder="1" applyAlignment="1">
      <alignment vertical="center"/>
    </xf>
    <xf numFmtId="0" fontId="21" fillId="0" borderId="49" xfId="46" applyFont="1" applyBorder="1" applyAlignment="1">
      <alignment horizontal="left" vertical="center" indent="1"/>
      <protection/>
    </xf>
    <xf numFmtId="0" fontId="21" fillId="0" borderId="51" xfId="46" applyFont="1" applyBorder="1" applyAlignment="1">
      <alignment horizontal="left" vertical="center" indent="1"/>
      <protection/>
    </xf>
    <xf numFmtId="0" fontId="0" fillId="0" borderId="57" xfId="46" applyBorder="1">
      <alignment/>
      <protection/>
    </xf>
    <xf numFmtId="49" fontId="1" fillId="0" borderId="58" xfId="46" applyNumberFormat="1" applyFont="1" applyFill="1" applyBorder="1" applyAlignment="1">
      <alignment horizontal="center" vertical="center"/>
      <protection/>
    </xf>
    <xf numFmtId="0" fontId="1" fillId="0" borderId="54" xfId="46" applyFont="1" applyFill="1" applyBorder="1" applyAlignment="1">
      <alignment horizontal="center" vertical="center"/>
      <protection/>
    </xf>
    <xf numFmtId="0" fontId="1" fillId="0" borderId="54" xfId="46" applyNumberFormat="1" applyFont="1" applyFill="1" applyBorder="1" applyAlignment="1">
      <alignment horizontal="center" vertical="center"/>
      <protection/>
    </xf>
    <xf numFmtId="0" fontId="1" fillId="0" borderId="55" xfId="46" applyFont="1" applyFill="1" applyBorder="1" applyAlignment="1">
      <alignment horizontal="center" vertical="center"/>
      <protection/>
    </xf>
    <xf numFmtId="0" fontId="1" fillId="0" borderId="56" xfId="46" applyFont="1" applyFill="1" applyBorder="1" applyAlignment="1">
      <alignment horizontal="center" vertical="center"/>
      <protection/>
    </xf>
    <xf numFmtId="49" fontId="3" fillId="0" borderId="52" xfId="46" applyNumberFormat="1" applyFont="1" applyFill="1" applyBorder="1" applyAlignment="1">
      <alignment horizontal="left"/>
      <protection/>
    </xf>
    <xf numFmtId="4" fontId="0" fillId="0" borderId="52" xfId="46" applyNumberFormat="1" applyFill="1" applyBorder="1" applyAlignment="1">
      <alignment horizontal="right"/>
      <protection/>
    </xf>
    <xf numFmtId="4" fontId="1" fillId="0" borderId="52" xfId="46" applyNumberFormat="1" applyFont="1" applyFill="1" applyBorder="1">
      <alignment/>
      <protection/>
    </xf>
    <xf numFmtId="169" fontId="1" fillId="0" borderId="52" xfId="46" applyNumberFormat="1" applyFont="1" applyFill="1" applyBorder="1">
      <alignment/>
      <protection/>
    </xf>
    <xf numFmtId="0" fontId="0" fillId="0" borderId="16" xfId="46" applyFill="1" applyBorder="1" applyAlignment="1">
      <alignment horizontal="center"/>
      <protection/>
    </xf>
    <xf numFmtId="49" fontId="0" fillId="0" borderId="16" xfId="46" applyNumberFormat="1" applyFont="1" applyFill="1" applyBorder="1" applyAlignment="1">
      <alignment horizontal="center" shrinkToFit="1"/>
      <protection/>
    </xf>
    <xf numFmtId="49" fontId="33" fillId="0" borderId="59" xfId="46" applyNumberFormat="1" applyFont="1" applyFill="1" applyBorder="1" applyAlignment="1">
      <alignment horizontal="left"/>
      <protection/>
    </xf>
    <xf numFmtId="0" fontId="34" fillId="0" borderId="59" xfId="46" applyFont="1" applyFill="1" applyBorder="1" applyAlignment="1">
      <alignment horizontal="center"/>
      <protection/>
    </xf>
    <xf numFmtId="0" fontId="34" fillId="0" borderId="59" xfId="46" applyNumberFormat="1" applyFont="1" applyFill="1" applyBorder="1" applyAlignment="1">
      <alignment horizontal="right"/>
      <protection/>
    </xf>
    <xf numFmtId="0" fontId="34" fillId="0" borderId="59" xfId="46" applyNumberFormat="1" applyFont="1" applyFill="1" applyBorder="1">
      <alignment/>
      <protection/>
    </xf>
    <xf numFmtId="49" fontId="33" fillId="0" borderId="60" xfId="46" applyNumberFormat="1" applyFont="1" applyFill="1" applyBorder="1" applyAlignment="1">
      <alignment horizontal="left"/>
      <protection/>
    </xf>
    <xf numFmtId="0" fontId="34" fillId="0" borderId="61" xfId="46" applyFont="1" applyFill="1" applyBorder="1" applyAlignment="1">
      <alignment horizontal="center"/>
      <protection/>
    </xf>
    <xf numFmtId="0" fontId="34" fillId="0" borderId="60" xfId="46" applyNumberFormat="1" applyFont="1" applyFill="1" applyBorder="1" applyAlignment="1">
      <alignment horizontal="right"/>
      <protection/>
    </xf>
    <xf numFmtId="0" fontId="34" fillId="0" borderId="60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 vertical="center"/>
      <protection/>
    </xf>
    <xf numFmtId="49" fontId="3" fillId="0" borderId="62" xfId="46" applyNumberFormat="1" applyFont="1" applyFill="1" applyBorder="1" applyAlignment="1">
      <alignment horizontal="left" vertical="center"/>
      <protection/>
    </xf>
    <xf numFmtId="4" fontId="0" fillId="0" borderId="62" xfId="46" applyNumberFormat="1" applyFill="1" applyBorder="1" applyAlignment="1">
      <alignment horizontal="right" vertical="center"/>
      <protection/>
    </xf>
    <xf numFmtId="4" fontId="1" fillId="0" borderId="62" xfId="46" applyNumberFormat="1" applyFont="1" applyFill="1" applyBorder="1" applyAlignment="1">
      <alignment vertical="center"/>
      <protection/>
    </xf>
    <xf numFmtId="0" fontId="1" fillId="0" borderId="62" xfId="46" applyFont="1" applyFill="1" applyBorder="1" applyAlignment="1">
      <alignment vertical="center"/>
      <protection/>
    </xf>
    <xf numFmtId="169" fontId="1" fillId="0" borderId="62" xfId="46" applyNumberFormat="1" applyFont="1" applyFill="1" applyBorder="1" applyAlignment="1">
      <alignment vertical="center"/>
      <protection/>
    </xf>
    <xf numFmtId="0" fontId="0" fillId="0" borderId="46" xfId="46" applyFill="1" applyBorder="1" applyAlignment="1">
      <alignment horizontal="center" vertical="center"/>
      <protection/>
    </xf>
    <xf numFmtId="0" fontId="33" fillId="0" borderId="59" xfId="46" applyFont="1" applyFill="1" applyBorder="1" applyAlignment="1">
      <alignment horizontal="left" indent="1"/>
      <protection/>
    </xf>
    <xf numFmtId="0" fontId="1" fillId="0" borderId="52" xfId="46" applyFont="1" applyFill="1" applyBorder="1" applyAlignment="1">
      <alignment horizontal="left" indent="1"/>
      <protection/>
    </xf>
    <xf numFmtId="0" fontId="0" fillId="0" borderId="52" xfId="46" applyFont="1" applyFill="1" applyBorder="1" applyAlignment="1">
      <alignment horizontal="left" wrapText="1" indent="1"/>
      <protection/>
    </xf>
    <xf numFmtId="0" fontId="28" fillId="0" borderId="52" xfId="46" applyFont="1" applyFill="1" applyBorder="1" applyAlignment="1">
      <alignment horizontal="left" wrapText="1" indent="1"/>
      <protection/>
    </xf>
    <xf numFmtId="0" fontId="3" fillId="0" borderId="62" xfId="46" applyFont="1" applyFill="1" applyBorder="1" applyAlignment="1">
      <alignment horizontal="left" vertical="center" indent="1"/>
      <protection/>
    </xf>
    <xf numFmtId="0" fontId="3" fillId="0" borderId="52" xfId="46" applyFont="1" applyFill="1" applyBorder="1" applyAlignment="1">
      <alignment horizontal="left" indent="1"/>
      <protection/>
    </xf>
    <xf numFmtId="0" fontId="33" fillId="0" borderId="60" xfId="46" applyFont="1" applyFill="1" applyBorder="1" applyAlignment="1">
      <alignment horizontal="left" indent="1"/>
      <protection/>
    </xf>
    <xf numFmtId="49" fontId="0" fillId="0" borderId="52" xfId="46" applyNumberFormat="1" applyFont="1" applyFill="1" applyBorder="1" applyAlignment="1">
      <alignment horizontal="left" indent="1"/>
      <protection/>
    </xf>
    <xf numFmtId="49" fontId="25" fillId="0" borderId="52" xfId="46" applyNumberFormat="1" applyFont="1" applyFill="1" applyBorder="1" applyAlignment="1">
      <alignment horizontal="left" indent="1"/>
      <protection/>
    </xf>
    <xf numFmtId="0" fontId="28" fillId="0" borderId="52" xfId="46" applyFont="1" applyFill="1" applyBorder="1" applyAlignment="1">
      <alignment horizontal="left" wrapText="1" indent="2"/>
      <protection/>
    </xf>
    <xf numFmtId="0" fontId="34" fillId="0" borderId="63" xfId="46" applyNumberFormat="1" applyFont="1" applyFill="1" applyBorder="1">
      <alignment/>
      <protection/>
    </xf>
    <xf numFmtId="0" fontId="24" fillId="0" borderId="53" xfId="46" applyNumberFormat="1" applyFont="1" applyFill="1" applyBorder="1">
      <alignment/>
      <protection/>
    </xf>
    <xf numFmtId="169" fontId="0" fillId="0" borderId="53" xfId="46" applyNumberFormat="1" applyFont="1" applyFill="1" applyBorder="1">
      <alignment/>
      <protection/>
    </xf>
    <xf numFmtId="0" fontId="0" fillId="0" borderId="53" xfId="46" applyFill="1" applyBorder="1">
      <alignment/>
      <protection/>
    </xf>
    <xf numFmtId="169" fontId="1" fillId="0" borderId="43" xfId="46" applyNumberFormat="1" applyFont="1" applyFill="1" applyBorder="1" applyAlignment="1">
      <alignment vertical="center"/>
      <protection/>
    </xf>
    <xf numFmtId="169" fontId="1" fillId="0" borderId="53" xfId="46" applyNumberFormat="1" applyFont="1" applyFill="1" applyBorder="1">
      <alignment/>
      <protection/>
    </xf>
    <xf numFmtId="0" fontId="34" fillId="0" borderId="36" xfId="46" applyNumberFormat="1" applyFont="1" applyFill="1" applyBorder="1">
      <alignment/>
      <protection/>
    </xf>
    <xf numFmtId="0" fontId="33" fillId="0" borderId="64" xfId="46" applyFont="1" applyFill="1" applyBorder="1" applyAlignment="1">
      <alignment horizontal="center"/>
      <protection/>
    </xf>
    <xf numFmtId="0" fontId="1" fillId="0" borderId="34" xfId="46" applyFont="1" applyFill="1" applyBorder="1" applyAlignment="1">
      <alignment horizontal="center"/>
      <protection/>
    </xf>
    <xf numFmtId="0" fontId="0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center"/>
      <protection/>
    </xf>
    <xf numFmtId="0" fontId="0" fillId="0" borderId="65" xfId="46" applyFill="1" applyBorder="1" applyAlignment="1">
      <alignment horizontal="center" vertical="center"/>
      <protection/>
    </xf>
    <xf numFmtId="0" fontId="0" fillId="0" borderId="34" xfId="46" applyFill="1" applyBorder="1" applyAlignment="1">
      <alignment horizontal="center"/>
      <protection/>
    </xf>
    <xf numFmtId="0" fontId="33" fillId="0" borderId="4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left" wrapText="1" indent="2"/>
      <protection/>
    </xf>
    <xf numFmtId="0" fontId="36" fillId="0" borderId="52" xfId="46" applyFont="1" applyFill="1" applyBorder="1" applyAlignment="1">
      <alignment horizontal="left" wrapText="1" indent="2"/>
      <protection/>
    </xf>
    <xf numFmtId="4" fontId="0" fillId="0" borderId="52" xfId="46" applyNumberFormat="1" applyFont="1" applyFill="1" applyBorder="1" applyAlignment="1">
      <alignment horizontal="right" wrapText="1"/>
      <protection/>
    </xf>
    <xf numFmtId="4" fontId="0" fillId="0" borderId="52" xfId="46" applyNumberFormat="1" applyFill="1" applyBorder="1">
      <alignment/>
      <protection/>
    </xf>
    <xf numFmtId="3" fontId="0" fillId="0" borderId="52" xfId="46" applyNumberFormat="1" applyFill="1" applyBorder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6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67" xfId="0" applyFont="1" applyBorder="1" applyAlignment="1">
      <alignment horizontal="left" indent="1"/>
    </xf>
    <xf numFmtId="0" fontId="0" fillId="0" borderId="68" xfId="46" applyFont="1" applyBorder="1" applyAlignment="1">
      <alignment horizontal="center" vertical="center"/>
      <protection/>
    </xf>
    <xf numFmtId="0" fontId="0" fillId="0" borderId="69" xfId="46" applyFont="1" applyBorder="1" applyAlignment="1">
      <alignment horizontal="center" vertical="center"/>
      <protection/>
    </xf>
    <xf numFmtId="0" fontId="0" fillId="0" borderId="70" xfId="46" applyFont="1" applyBorder="1" applyAlignment="1">
      <alignment horizontal="center" vertical="center"/>
      <protection/>
    </xf>
    <xf numFmtId="0" fontId="0" fillId="0" borderId="71" xfId="46" applyFont="1" applyBorder="1" applyAlignment="1">
      <alignment horizontal="center" vertic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57" xfId="46" applyFont="1" applyBorder="1" applyAlignment="1">
      <alignment horizontal="left" shrinkToFit="1"/>
      <protection/>
    </xf>
    <xf numFmtId="0" fontId="32" fillId="0" borderId="68" xfId="46" applyFont="1" applyBorder="1" applyAlignment="1">
      <alignment horizontal="center" vertical="center"/>
      <protection/>
    </xf>
    <xf numFmtId="0" fontId="32" fillId="0" borderId="69" xfId="46" applyFont="1" applyBorder="1" applyAlignment="1">
      <alignment horizontal="center" vertical="center"/>
      <protection/>
    </xf>
    <xf numFmtId="49" fontId="32" fillId="0" borderId="70" xfId="46" applyNumberFormat="1" applyFont="1" applyBorder="1" applyAlignment="1">
      <alignment horizontal="center" vertical="center"/>
      <protection/>
    </xf>
    <xf numFmtId="0" fontId="32" fillId="0" borderId="71" xfId="46" applyFont="1" applyBorder="1" applyAlignment="1">
      <alignment horizontal="center" vertical="center"/>
      <protection/>
    </xf>
    <xf numFmtId="0" fontId="0" fillId="0" borderId="51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111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112</v>
      </c>
      <c r="G3" s="7"/>
    </row>
    <row r="4" spans="1:7" ht="12.75" customHeight="1">
      <c r="A4" s="8"/>
      <c r="B4" s="9"/>
      <c r="C4" s="10" t="s">
        <v>64</v>
      </c>
      <c r="D4" s="11"/>
      <c r="E4" s="11"/>
      <c r="F4" s="12"/>
      <c r="G4" s="13"/>
    </row>
    <row r="5" spans="1:7" ht="12.75" customHeight="1">
      <c r="A5" s="14" t="s">
        <v>3</v>
      </c>
      <c r="B5" s="15"/>
      <c r="C5" s="16" t="s">
        <v>4</v>
      </c>
      <c r="D5" s="16"/>
      <c r="E5" s="16"/>
      <c r="F5" s="17" t="s">
        <v>5</v>
      </c>
      <c r="G5" s="18"/>
    </row>
    <row r="6" spans="1:7" ht="12.75" customHeight="1">
      <c r="A6" s="8"/>
      <c r="B6" s="9"/>
      <c r="C6" s="10" t="s">
        <v>161</v>
      </c>
      <c r="D6" s="11"/>
      <c r="E6" s="11"/>
      <c r="F6" s="19"/>
      <c r="G6" s="13"/>
    </row>
    <row r="7" spans="1:9" ht="12.75">
      <c r="A7" s="14" t="s">
        <v>6</v>
      </c>
      <c r="B7" s="16"/>
      <c r="C7" s="199" t="s">
        <v>109</v>
      </c>
      <c r="D7" s="200"/>
      <c r="E7" s="20" t="s">
        <v>7</v>
      </c>
      <c r="F7" s="21"/>
      <c r="G7" s="22"/>
      <c r="H7" s="23"/>
      <c r="I7" s="23"/>
    </row>
    <row r="8" spans="1:7" ht="12.75">
      <c r="A8" s="14" t="s">
        <v>8</v>
      </c>
      <c r="B8" s="16"/>
      <c r="C8" s="199" t="s">
        <v>108</v>
      </c>
      <c r="D8" s="200"/>
      <c r="E8" s="17" t="s">
        <v>9</v>
      </c>
      <c r="F8" s="16"/>
      <c r="G8" s="24"/>
    </row>
    <row r="9" spans="1:7" ht="12.75">
      <c r="A9" s="25" t="s">
        <v>10</v>
      </c>
      <c r="B9" s="26"/>
      <c r="C9" s="26"/>
      <c r="D9" s="26"/>
      <c r="E9" s="27" t="s">
        <v>11</v>
      </c>
      <c r="F9" s="26"/>
      <c r="G9" s="28"/>
    </row>
    <row r="10" spans="1:57" ht="12.75">
      <c r="A10" s="29" t="s">
        <v>12</v>
      </c>
      <c r="B10" s="30"/>
      <c r="C10" s="30"/>
      <c r="D10" s="30"/>
      <c r="E10" s="12" t="s">
        <v>13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124" t="s">
        <v>110</v>
      </c>
      <c r="C11" s="30"/>
      <c r="D11" s="30"/>
      <c r="E11" s="201" t="s">
        <v>107</v>
      </c>
      <c r="F11" s="202"/>
      <c r="G11" s="203"/>
    </row>
    <row r="12" spans="1:7" ht="28.5" customHeight="1" thickBot="1">
      <c r="A12" s="32" t="s">
        <v>14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15</v>
      </c>
      <c r="B13" s="37"/>
      <c r="C13" s="38"/>
      <c r="D13" s="39" t="s">
        <v>16</v>
      </c>
      <c r="E13" s="40"/>
      <c r="F13" s="40"/>
      <c r="G13" s="38"/>
    </row>
    <row r="14" spans="1:7" ht="15.75" customHeight="1">
      <c r="A14" s="41"/>
      <c r="B14" s="42" t="s">
        <v>17</v>
      </c>
      <c r="C14" s="43"/>
      <c r="D14" s="44"/>
      <c r="E14" s="45"/>
      <c r="F14" s="46"/>
      <c r="G14" s="43"/>
    </row>
    <row r="15" spans="1:7" ht="15.75" customHeight="1">
      <c r="A15" s="41" t="s">
        <v>18</v>
      </c>
      <c r="B15" s="42" t="s">
        <v>19</v>
      </c>
      <c r="C15" s="43"/>
      <c r="D15" s="25"/>
      <c r="E15" s="47"/>
      <c r="F15" s="48"/>
      <c r="G15" s="43"/>
    </row>
    <row r="16" spans="1:7" ht="15.75" customHeight="1">
      <c r="A16" s="41" t="s">
        <v>20</v>
      </c>
      <c r="B16" s="42" t="s">
        <v>21</v>
      </c>
      <c r="C16" s="43"/>
      <c r="D16" s="25"/>
      <c r="E16" s="47"/>
      <c r="F16" s="48"/>
      <c r="G16" s="43"/>
    </row>
    <row r="17" spans="1:7" ht="15.75" customHeight="1">
      <c r="A17" s="49" t="s">
        <v>22</v>
      </c>
      <c r="B17" s="42" t="s">
        <v>23</v>
      </c>
      <c r="C17" s="43"/>
      <c r="D17" s="25"/>
      <c r="E17" s="47"/>
      <c r="F17" s="48"/>
      <c r="G17" s="43"/>
    </row>
    <row r="18" spans="1:7" ht="15.75" customHeight="1">
      <c r="A18" s="50" t="s">
        <v>24</v>
      </c>
      <c r="B18" s="42"/>
      <c r="C18" s="43"/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25</v>
      </c>
      <c r="B20" s="42"/>
      <c r="C20" s="43"/>
      <c r="D20" s="25"/>
      <c r="E20" s="47"/>
      <c r="F20" s="48"/>
      <c r="G20" s="43"/>
    </row>
    <row r="21" spans="1:7" ht="15.75" customHeight="1">
      <c r="A21" s="29" t="s">
        <v>26</v>
      </c>
      <c r="B21" s="30"/>
      <c r="C21" s="43"/>
      <c r="D21" s="25" t="s">
        <v>27</v>
      </c>
      <c r="E21" s="47"/>
      <c r="F21" s="48"/>
      <c r="G21" s="43"/>
    </row>
    <row r="22" spans="1:7" ht="15.75" customHeight="1" thickBot="1">
      <c r="A22" s="25" t="s">
        <v>28</v>
      </c>
      <c r="B22" s="26"/>
      <c r="C22" s="52"/>
      <c r="D22" s="53" t="s">
        <v>29</v>
      </c>
      <c r="E22" s="54"/>
      <c r="F22" s="55"/>
      <c r="G22" s="43"/>
    </row>
    <row r="23" spans="1:7" ht="12.75">
      <c r="A23" s="3" t="s">
        <v>30</v>
      </c>
      <c r="B23" s="5"/>
      <c r="C23" s="6" t="s">
        <v>31</v>
      </c>
      <c r="D23" s="5"/>
      <c r="E23" s="6" t="s">
        <v>32</v>
      </c>
      <c r="F23" s="5"/>
      <c r="G23" s="7"/>
    </row>
    <row r="24" spans="1:7" ht="12.75">
      <c r="A24" s="14"/>
      <c r="B24" s="16"/>
      <c r="C24" s="17" t="s">
        <v>33</v>
      </c>
      <c r="D24" s="16"/>
      <c r="E24" s="17" t="s">
        <v>33</v>
      </c>
      <c r="F24" s="16"/>
      <c r="G24" s="18"/>
    </row>
    <row r="25" spans="1:7" ht="12.75">
      <c r="A25" s="29" t="s">
        <v>34</v>
      </c>
      <c r="B25" s="56"/>
      <c r="C25" s="12" t="s">
        <v>34</v>
      </c>
      <c r="D25" s="30"/>
      <c r="E25" s="12" t="s">
        <v>34</v>
      </c>
      <c r="F25" s="30"/>
      <c r="G25" s="13"/>
    </row>
    <row r="26" spans="1:7" ht="12.75">
      <c r="A26" s="29"/>
      <c r="B26" s="57"/>
      <c r="C26" s="12" t="s">
        <v>35</v>
      </c>
      <c r="D26" s="30"/>
      <c r="E26" s="12" t="s">
        <v>36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37</v>
      </c>
      <c r="B29" s="16"/>
      <c r="C29" s="58">
        <v>0</v>
      </c>
      <c r="D29" s="16" t="s">
        <v>38</v>
      </c>
      <c r="E29" s="17"/>
      <c r="F29" s="59"/>
      <c r="G29" s="18"/>
    </row>
    <row r="30" spans="1:7" ht="12.75">
      <c r="A30" s="14" t="s">
        <v>37</v>
      </c>
      <c r="B30" s="16"/>
      <c r="C30" s="58">
        <v>15</v>
      </c>
      <c r="D30" s="16" t="s">
        <v>38</v>
      </c>
      <c r="E30" s="17"/>
      <c r="F30" s="59"/>
      <c r="G30" s="18"/>
    </row>
    <row r="31" spans="1:7" ht="12.75">
      <c r="A31" s="14" t="s">
        <v>39</v>
      </c>
      <c r="B31" s="16"/>
      <c r="C31" s="58">
        <v>15</v>
      </c>
      <c r="D31" s="16" t="s">
        <v>38</v>
      </c>
      <c r="E31" s="17"/>
      <c r="F31" s="60"/>
      <c r="G31" s="28"/>
    </row>
    <row r="32" spans="1:7" ht="12.75">
      <c r="A32" s="14" t="s">
        <v>37</v>
      </c>
      <c r="B32" s="16"/>
      <c r="C32" s="58">
        <v>21</v>
      </c>
      <c r="D32" s="16" t="s">
        <v>38</v>
      </c>
      <c r="E32" s="17"/>
      <c r="F32" s="59"/>
      <c r="G32" s="18"/>
    </row>
    <row r="33" spans="1:7" ht="12.75">
      <c r="A33" s="14" t="s">
        <v>39</v>
      </c>
      <c r="B33" s="16"/>
      <c r="C33" s="58">
        <v>21</v>
      </c>
      <c r="D33" s="16" t="s">
        <v>38</v>
      </c>
      <c r="E33" s="17"/>
      <c r="F33" s="60"/>
      <c r="G33" s="28"/>
    </row>
    <row r="34" spans="1:7" s="66" customFormat="1" ht="19.5" customHeight="1" thickBot="1">
      <c r="A34" s="61" t="s">
        <v>40</v>
      </c>
      <c r="B34" s="62"/>
      <c r="C34" s="62"/>
      <c r="D34" s="62"/>
      <c r="E34" s="63"/>
      <c r="F34" s="64"/>
      <c r="G34" s="65"/>
    </row>
    <row r="36" spans="1:8" ht="12.75">
      <c r="A36" s="67" t="s">
        <v>41</v>
      </c>
      <c r="B36" s="67"/>
      <c r="C36" s="67"/>
      <c r="D36" s="67"/>
      <c r="E36" s="67"/>
      <c r="F36" s="67"/>
      <c r="G36" s="67"/>
      <c r="H36" t="s">
        <v>2</v>
      </c>
    </row>
    <row r="37" spans="1:8" ht="14.25" customHeight="1">
      <c r="A37" s="67"/>
      <c r="B37" s="198"/>
      <c r="C37" s="198"/>
      <c r="D37" s="198"/>
      <c r="E37" s="198"/>
      <c r="F37" s="198"/>
      <c r="G37" s="198"/>
      <c r="H37" t="s">
        <v>2</v>
      </c>
    </row>
    <row r="38" spans="1:8" ht="12.75" customHeight="1">
      <c r="A38" s="68"/>
      <c r="B38" s="198"/>
      <c r="C38" s="198"/>
      <c r="D38" s="198"/>
      <c r="E38" s="198"/>
      <c r="F38" s="198"/>
      <c r="G38" s="198"/>
      <c r="H38" t="s">
        <v>2</v>
      </c>
    </row>
    <row r="39" spans="1:8" ht="12.75">
      <c r="A39" s="68"/>
      <c r="B39" s="198"/>
      <c r="C39" s="198"/>
      <c r="D39" s="198"/>
      <c r="E39" s="198"/>
      <c r="F39" s="198"/>
      <c r="G39" s="198"/>
      <c r="H39" t="s">
        <v>2</v>
      </c>
    </row>
    <row r="40" spans="1:8" ht="12.75">
      <c r="A40" s="68"/>
      <c r="B40" s="198"/>
      <c r="C40" s="198"/>
      <c r="D40" s="198"/>
      <c r="E40" s="198"/>
      <c r="F40" s="198"/>
      <c r="G40" s="198"/>
      <c r="H40" t="s">
        <v>2</v>
      </c>
    </row>
    <row r="41" spans="1:8" ht="12.75">
      <c r="A41" s="68"/>
      <c r="B41" s="198"/>
      <c r="C41" s="198"/>
      <c r="D41" s="198"/>
      <c r="E41" s="198"/>
      <c r="F41" s="198"/>
      <c r="G41" s="198"/>
      <c r="H41" t="s">
        <v>2</v>
      </c>
    </row>
    <row r="42" spans="1:8" ht="12.75">
      <c r="A42" s="68"/>
      <c r="B42" s="198"/>
      <c r="C42" s="198"/>
      <c r="D42" s="198"/>
      <c r="E42" s="198"/>
      <c r="F42" s="198"/>
      <c r="G42" s="198"/>
      <c r="H42" t="s">
        <v>2</v>
      </c>
    </row>
    <row r="43" spans="1:8" ht="12.75">
      <c r="A43" s="68"/>
      <c r="B43" s="198"/>
      <c r="C43" s="198"/>
      <c r="D43" s="198"/>
      <c r="E43" s="198"/>
      <c r="F43" s="198"/>
      <c r="G43" s="198"/>
      <c r="H43" t="s">
        <v>2</v>
      </c>
    </row>
    <row r="44" spans="1:8" ht="12.75">
      <c r="A44" s="68"/>
      <c r="B44" s="198"/>
      <c r="C44" s="198"/>
      <c r="D44" s="198"/>
      <c r="E44" s="198"/>
      <c r="F44" s="198"/>
      <c r="G44" s="198"/>
      <c r="H44" t="s">
        <v>2</v>
      </c>
    </row>
    <row r="45" spans="2:7" ht="12.75">
      <c r="B45" s="197"/>
      <c r="C45" s="197"/>
      <c r="D45" s="197"/>
      <c r="E45" s="197"/>
      <c r="F45" s="197"/>
      <c r="G45" s="197"/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</sheetData>
  <sheetProtection/>
  <mergeCells count="14">
    <mergeCell ref="B53:G53"/>
    <mergeCell ref="B54:G54"/>
    <mergeCell ref="B48:G48"/>
    <mergeCell ref="B49:G49"/>
    <mergeCell ref="B50:G50"/>
    <mergeCell ref="B51:G51"/>
    <mergeCell ref="B46:G46"/>
    <mergeCell ref="B47:G47"/>
    <mergeCell ref="B37:G44"/>
    <mergeCell ref="B52:G52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1" customHeight="1" thickTop="1">
      <c r="A1" s="204" t="s">
        <v>3</v>
      </c>
      <c r="B1" s="205"/>
      <c r="C1" s="125" t="str">
        <f>CONCATENATE(cislostavby," ",nazevstavby)</f>
        <v> II/203 křižovatka s II/230-hr.okr.Tachov</v>
      </c>
      <c r="D1" s="69"/>
      <c r="E1" s="70"/>
      <c r="F1" s="69"/>
      <c r="G1" s="71"/>
      <c r="H1" s="72"/>
      <c r="I1" s="73"/>
    </row>
    <row r="2" spans="1:9" ht="21" customHeight="1" thickBot="1">
      <c r="A2" s="206" t="s">
        <v>0</v>
      </c>
      <c r="B2" s="207"/>
      <c r="C2" s="126" t="str">
        <f>CONCATENATE(cisloobjektu," ",nazevobjektu)</f>
        <v> KOMUNIKACE</v>
      </c>
      <c r="D2" s="74"/>
      <c r="E2" s="75"/>
      <c r="F2" s="74"/>
      <c r="G2" s="208"/>
      <c r="H2" s="208"/>
      <c r="I2" s="209"/>
    </row>
    <row r="3" ht="13.5" thickTop="1"/>
    <row r="4" spans="1:9" ht="19.5" customHeight="1">
      <c r="A4" s="76" t="s">
        <v>42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8.75" customHeight="1" thickBot="1">
      <c r="A6" s="127"/>
      <c r="B6" s="128" t="s">
        <v>43</v>
      </c>
      <c r="C6" s="128"/>
      <c r="D6" s="129"/>
      <c r="E6" s="130" t="s">
        <v>44</v>
      </c>
      <c r="F6" s="131" t="s">
        <v>45</v>
      </c>
      <c r="G6" s="131" t="s">
        <v>46</v>
      </c>
      <c r="H6" s="131" t="s">
        <v>47</v>
      </c>
      <c r="I6" s="132" t="s">
        <v>25</v>
      </c>
    </row>
    <row r="7" spans="1:9" s="30" customFormat="1" ht="12.75">
      <c r="A7" s="118" t="str">
        <f>Položky!B6</f>
        <v>1.</v>
      </c>
      <c r="B7" s="77" t="str">
        <f>Položky!C6</f>
        <v>Zemní práce</v>
      </c>
      <c r="C7" s="78"/>
      <c r="D7" s="79"/>
      <c r="E7" s="119"/>
      <c r="F7" s="120"/>
      <c r="G7" s="120"/>
      <c r="H7" s="120"/>
      <c r="I7" s="121"/>
    </row>
    <row r="8" spans="1:9" s="30" customFormat="1" ht="12.75">
      <c r="A8" s="118" t="str">
        <f>Položky!B24</f>
        <v>4.</v>
      </c>
      <c r="B8" s="77" t="str">
        <f>Položky!C24</f>
        <v>Vodorovné konstrukce</v>
      </c>
      <c r="C8" s="78"/>
      <c r="D8" s="79"/>
      <c r="E8" s="119"/>
      <c r="F8" s="120"/>
      <c r="G8" s="120"/>
      <c r="H8" s="120"/>
      <c r="I8" s="121"/>
    </row>
    <row r="9" spans="1:9" s="30" customFormat="1" ht="12.75">
      <c r="A9" s="118" t="str">
        <f>Položky!B37</f>
        <v>5.</v>
      </c>
      <c r="B9" s="77" t="str">
        <f>Položky!C37</f>
        <v>Komunikace</v>
      </c>
      <c r="C9" s="78"/>
      <c r="D9" s="79"/>
      <c r="E9" s="119"/>
      <c r="F9" s="120"/>
      <c r="G9" s="120"/>
      <c r="H9" s="120"/>
      <c r="I9" s="121"/>
    </row>
    <row r="10" spans="1:9" s="30" customFormat="1" ht="12.75">
      <c r="A10" s="118" t="str">
        <f>Položky!B64</f>
        <v>91.</v>
      </c>
      <c r="B10" s="77" t="str">
        <f>Položky!C64</f>
        <v>Doplňující práce na komunikaci</v>
      </c>
      <c r="C10" s="78"/>
      <c r="D10" s="79"/>
      <c r="E10" s="119"/>
      <c r="F10" s="120"/>
      <c r="G10" s="120"/>
      <c r="H10" s="120"/>
      <c r="I10" s="121"/>
    </row>
    <row r="11" spans="1:9" s="30" customFormat="1" ht="12.75">
      <c r="A11" s="118" t="str">
        <f>Položky!B100</f>
        <v>93.</v>
      </c>
      <c r="B11" s="77" t="str">
        <f>Položky!C100</f>
        <v>Dokončovací práce inž. staveb</v>
      </c>
      <c r="C11" s="78"/>
      <c r="D11" s="79"/>
      <c r="E11" s="119"/>
      <c r="F11" s="120"/>
      <c r="G11" s="120"/>
      <c r="H11" s="120"/>
      <c r="I11" s="121"/>
    </row>
    <row r="12" spans="1:9" s="30" customFormat="1" ht="12.75">
      <c r="A12" s="118" t="str">
        <f>Položky!B110</f>
        <v>97.</v>
      </c>
      <c r="B12" s="77" t="str">
        <f>Položky!C110</f>
        <v>Prorážení otvorů</v>
      </c>
      <c r="C12" s="78"/>
      <c r="D12" s="79"/>
      <c r="E12" s="119"/>
      <c r="F12" s="120"/>
      <c r="G12" s="120"/>
      <c r="H12" s="120"/>
      <c r="I12" s="121"/>
    </row>
    <row r="13" spans="1:9" s="30" customFormat="1" ht="13.5" thickBot="1">
      <c r="A13" s="118" t="str">
        <f>Položky!B119</f>
        <v>99.</v>
      </c>
      <c r="B13" s="77" t="str">
        <f>Položky!C119</f>
        <v>Staveništní přesun hmot</v>
      </c>
      <c r="C13" s="78"/>
      <c r="D13" s="79"/>
      <c r="E13" s="119"/>
      <c r="F13" s="120"/>
      <c r="G13" s="120"/>
      <c r="H13" s="120"/>
      <c r="I13" s="121"/>
    </row>
    <row r="14" spans="1:9" s="80" customFormat="1" ht="18.75" customHeight="1" thickBot="1">
      <c r="A14" s="133"/>
      <c r="B14" s="128" t="s">
        <v>48</v>
      </c>
      <c r="C14" s="128"/>
      <c r="D14" s="134"/>
      <c r="E14" s="135"/>
      <c r="F14" s="136"/>
      <c r="G14" s="136"/>
      <c r="H14" s="136"/>
      <c r="I14" s="137"/>
    </row>
    <row r="15" spans="1:9" ht="12.75">
      <c r="A15" s="78"/>
      <c r="B15" s="78"/>
      <c r="C15" s="78"/>
      <c r="D15" s="78"/>
      <c r="E15" s="78"/>
      <c r="F15" s="78"/>
      <c r="G15" s="78"/>
      <c r="H15" s="78"/>
      <c r="I15" s="78"/>
    </row>
    <row r="17" spans="2:9" ht="12.75">
      <c r="B17" s="80"/>
      <c r="F17" s="81"/>
      <c r="G17" s="82"/>
      <c r="H17" s="82"/>
      <c r="I17" s="83"/>
    </row>
    <row r="18" spans="6:9" ht="12.75">
      <c r="F18" s="81"/>
      <c r="G18" s="82"/>
      <c r="H18" s="82"/>
      <c r="I18" s="83"/>
    </row>
    <row r="19" spans="6:9" ht="12.75">
      <c r="F19" s="81"/>
      <c r="G19" s="82"/>
      <c r="H19" s="82"/>
      <c r="I19" s="83"/>
    </row>
    <row r="20" spans="6:9" ht="12.75">
      <c r="F20" s="81"/>
      <c r="G20" s="82"/>
      <c r="H20" s="82"/>
      <c r="I20" s="83"/>
    </row>
    <row r="21" spans="6:9" ht="12.75">
      <c r="F21" s="81"/>
      <c r="G21" s="82"/>
      <c r="H21" s="82"/>
      <c r="I21" s="83"/>
    </row>
    <row r="22" spans="6:9" ht="12.75">
      <c r="F22" s="81"/>
      <c r="G22" s="82"/>
      <c r="H22" s="82"/>
      <c r="I22" s="83"/>
    </row>
    <row r="23" spans="6:9" ht="12.75">
      <c r="F23" s="81"/>
      <c r="G23" s="82"/>
      <c r="H23" s="82"/>
      <c r="I23" s="83"/>
    </row>
    <row r="24" spans="6:9" ht="12.75">
      <c r="F24" s="81"/>
      <c r="G24" s="82"/>
      <c r="H24" s="82"/>
      <c r="I24" s="83"/>
    </row>
    <row r="25" spans="6:9" ht="12.75">
      <c r="F25" s="81"/>
      <c r="G25" s="82"/>
      <c r="H25" s="82"/>
      <c r="I25" s="83"/>
    </row>
    <row r="26" spans="6:9" ht="12.75">
      <c r="F26" s="81"/>
      <c r="G26" s="82"/>
      <c r="H26" s="82"/>
      <c r="I26" s="83"/>
    </row>
    <row r="27" spans="6:9" ht="12.75">
      <c r="F27" s="81"/>
      <c r="G27" s="82"/>
      <c r="H27" s="82"/>
      <c r="I27" s="83"/>
    </row>
    <row r="28" spans="6:9" ht="12.75">
      <c r="F28" s="81"/>
      <c r="G28" s="82"/>
      <c r="H28" s="82"/>
      <c r="I28" s="83"/>
    </row>
    <row r="29" spans="6:9" ht="12.75">
      <c r="F29" s="81"/>
      <c r="G29" s="82"/>
      <c r="H29" s="82"/>
      <c r="I29" s="83"/>
    </row>
    <row r="30" spans="6:9" ht="12.75">
      <c r="F30" s="81"/>
      <c r="G30" s="82"/>
      <c r="H30" s="82"/>
      <c r="I30" s="83"/>
    </row>
    <row r="31" spans="6:9" ht="12.75">
      <c r="F31" s="81"/>
      <c r="G31" s="82"/>
      <c r="H31" s="82"/>
      <c r="I31" s="83"/>
    </row>
    <row r="32" spans="6:9" ht="12.75">
      <c r="F32" s="81"/>
      <c r="G32" s="82"/>
      <c r="H32" s="82"/>
      <c r="I32" s="83"/>
    </row>
    <row r="33" spans="6:9" ht="12.75">
      <c r="F33" s="81"/>
      <c r="G33" s="82"/>
      <c r="H33" s="82"/>
      <c r="I33" s="83"/>
    </row>
    <row r="34" spans="6:9" ht="12.75">
      <c r="F34" s="81"/>
      <c r="G34" s="82"/>
      <c r="H34" s="82"/>
      <c r="I34" s="83"/>
    </row>
    <row r="35" spans="6:9" ht="12.75">
      <c r="F35" s="81"/>
      <c r="G35" s="82"/>
      <c r="H35" s="82"/>
      <c r="I35" s="83"/>
    </row>
    <row r="36" spans="6:9" ht="12.75">
      <c r="F36" s="81"/>
      <c r="G36" s="82"/>
      <c r="H36" s="82"/>
      <c r="I36" s="83"/>
    </row>
    <row r="37" spans="6:9" ht="12.75">
      <c r="F37" s="81"/>
      <c r="G37" s="82"/>
      <c r="H37" s="82"/>
      <c r="I37" s="83"/>
    </row>
    <row r="38" spans="6:9" ht="12.75">
      <c r="F38" s="81"/>
      <c r="G38" s="82"/>
      <c r="H38" s="82"/>
      <c r="I38" s="83"/>
    </row>
    <row r="39" spans="6:9" ht="12.75">
      <c r="F39" s="81"/>
      <c r="G39" s="82"/>
      <c r="H39" s="82"/>
      <c r="I39" s="83"/>
    </row>
    <row r="40" spans="6:9" ht="12.75">
      <c r="F40" s="81"/>
      <c r="G40" s="82"/>
      <c r="H40" s="82"/>
      <c r="I40" s="83"/>
    </row>
    <row r="41" spans="6:9" ht="12.75">
      <c r="F41" s="81"/>
      <c r="G41" s="82"/>
      <c r="H41" s="82"/>
      <c r="I41" s="83"/>
    </row>
    <row r="42" spans="6:9" ht="12.75">
      <c r="F42" s="81"/>
      <c r="G42" s="82"/>
      <c r="H42" s="82"/>
      <c r="I42" s="83"/>
    </row>
    <row r="43" spans="6:9" ht="12.75">
      <c r="F43" s="81"/>
      <c r="G43" s="82"/>
      <c r="H43" s="82"/>
      <c r="I43" s="83"/>
    </row>
    <row r="44" spans="6:9" ht="12.75">
      <c r="F44" s="81"/>
      <c r="G44" s="82"/>
      <c r="H44" s="82"/>
      <c r="I44" s="83"/>
    </row>
    <row r="45" spans="6:9" ht="12.75">
      <c r="F45" s="81"/>
      <c r="G45" s="82"/>
      <c r="H45" s="82"/>
      <c r="I45" s="83"/>
    </row>
    <row r="46" spans="6:9" ht="12.75">
      <c r="F46" s="81"/>
      <c r="G46" s="82"/>
      <c r="H46" s="82"/>
      <c r="I46" s="83"/>
    </row>
    <row r="47" spans="6:9" ht="12.75">
      <c r="F47" s="81"/>
      <c r="G47" s="82"/>
      <c r="H47" s="82"/>
      <c r="I47" s="83"/>
    </row>
    <row r="48" spans="6:9" ht="12.75">
      <c r="F48" s="81"/>
      <c r="G48" s="82"/>
      <c r="H48" s="82"/>
      <c r="I48" s="83"/>
    </row>
    <row r="49" spans="6:9" ht="12.75">
      <c r="F49" s="81"/>
      <c r="G49" s="82"/>
      <c r="H49" s="82"/>
      <c r="I49" s="83"/>
    </row>
    <row r="50" spans="6:9" ht="12.75">
      <c r="F50" s="81"/>
      <c r="G50" s="82"/>
      <c r="H50" s="82"/>
      <c r="I50" s="83"/>
    </row>
    <row r="51" spans="6:9" ht="12.75">
      <c r="F51" s="81"/>
      <c r="G51" s="82"/>
      <c r="H51" s="82"/>
      <c r="I51" s="83"/>
    </row>
    <row r="52" spans="6:9" ht="12.75">
      <c r="F52" s="81"/>
      <c r="G52" s="82"/>
      <c r="H52" s="82"/>
      <c r="I52" s="83"/>
    </row>
    <row r="53" spans="6:9" ht="12.75">
      <c r="F53" s="81"/>
      <c r="G53" s="82"/>
      <c r="H53" s="82"/>
      <c r="I53" s="83"/>
    </row>
    <row r="54" spans="6:9" ht="12.75">
      <c r="F54" s="81"/>
      <c r="G54" s="82"/>
      <c r="H54" s="82"/>
      <c r="I54" s="83"/>
    </row>
    <row r="55" spans="6:9" ht="12.75">
      <c r="F55" s="81"/>
      <c r="G55" s="82"/>
      <c r="H55" s="82"/>
      <c r="I55" s="83"/>
    </row>
    <row r="56" spans="6:9" ht="12.75">
      <c r="F56" s="81"/>
      <c r="G56" s="82"/>
      <c r="H56" s="82"/>
      <c r="I56" s="83"/>
    </row>
    <row r="57" spans="6:9" ht="12.75">
      <c r="F57" s="81"/>
      <c r="G57" s="82"/>
      <c r="H57" s="82"/>
      <c r="I57" s="83"/>
    </row>
    <row r="58" spans="6:9" ht="12.75">
      <c r="F58" s="81"/>
      <c r="G58" s="82"/>
      <c r="H58" s="82"/>
      <c r="I58" s="83"/>
    </row>
    <row r="59" spans="6:9" ht="12.75">
      <c r="F59" s="81"/>
      <c r="G59" s="82"/>
      <c r="H59" s="82"/>
      <c r="I59" s="83"/>
    </row>
    <row r="60" spans="6:9" ht="12.75">
      <c r="F60" s="81"/>
      <c r="G60" s="82"/>
      <c r="H60" s="82"/>
      <c r="I60" s="83"/>
    </row>
    <row r="61" spans="6:9" ht="12.75">
      <c r="F61" s="81"/>
      <c r="G61" s="82"/>
      <c r="H61" s="82"/>
      <c r="I61" s="83"/>
    </row>
    <row r="62" spans="6:9" ht="12.75">
      <c r="F62" s="81"/>
      <c r="G62" s="82"/>
      <c r="H62" s="82"/>
      <c r="I62" s="83"/>
    </row>
    <row r="63" spans="6:9" ht="12.75">
      <c r="F63" s="81"/>
      <c r="G63" s="82"/>
      <c r="H63" s="82"/>
      <c r="I63" s="83"/>
    </row>
    <row r="64" spans="6:9" ht="12.75">
      <c r="F64" s="81"/>
      <c r="G64" s="82"/>
      <c r="H64" s="82"/>
      <c r="I64" s="83"/>
    </row>
    <row r="65" spans="6:9" ht="12.75">
      <c r="F65" s="81"/>
      <c r="G65" s="82"/>
      <c r="H65" s="82"/>
      <c r="I65" s="83"/>
    </row>
    <row r="66" spans="6:9" ht="12.75">
      <c r="F66" s="81"/>
      <c r="G66" s="82"/>
      <c r="H66" s="82"/>
      <c r="I66" s="83"/>
    </row>
  </sheetData>
  <sheetProtection/>
  <mergeCells count="3"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3"/>
  <sheetViews>
    <sheetView showGridLines="0" showZeros="0" tabSelected="1" zoomScale="80" zoomScaleNormal="80" zoomScalePageLayoutView="0" workbookViewId="0" topLeftCell="A1">
      <selection activeCell="G3" sqref="G3:I3"/>
    </sheetView>
  </sheetViews>
  <sheetFormatPr defaultColWidth="9.00390625" defaultRowHeight="12.75"/>
  <cols>
    <col min="1" max="1" width="4.375" style="84" customWidth="1"/>
    <col min="2" max="2" width="18.00390625" style="84" customWidth="1"/>
    <col min="3" max="3" width="56.125" style="84" customWidth="1"/>
    <col min="4" max="4" width="5.375" style="84" customWidth="1"/>
    <col min="5" max="5" width="11.875" style="112" customWidth="1"/>
    <col min="6" max="6" width="11.25390625" style="84" customWidth="1"/>
    <col min="7" max="7" width="14.25390625" style="84" customWidth="1"/>
    <col min="8" max="8" width="16.00390625" style="84" customWidth="1"/>
    <col min="9" max="9" width="18.875" style="84" customWidth="1"/>
    <col min="10" max="10" width="15.25390625" style="84" customWidth="1"/>
    <col min="11" max="11" width="18.00390625" style="84" customWidth="1"/>
    <col min="12" max="16384" width="9.125" style="84" customWidth="1"/>
  </cols>
  <sheetData>
    <row r="1" spans="2:11" ht="13.5" thickBot="1">
      <c r="B1" s="85"/>
      <c r="C1" s="86"/>
      <c r="D1" s="86"/>
      <c r="E1" s="87"/>
      <c r="F1" s="86"/>
      <c r="G1" s="86"/>
      <c r="J1" s="74"/>
      <c r="K1" s="74"/>
    </row>
    <row r="2" spans="1:11" ht="21" customHeight="1" thickTop="1">
      <c r="A2" s="210" t="s">
        <v>3</v>
      </c>
      <c r="B2" s="211"/>
      <c r="C2" s="138" t="s">
        <v>163</v>
      </c>
      <c r="D2" s="69"/>
      <c r="E2" s="70"/>
      <c r="F2" s="69"/>
      <c r="G2" s="88"/>
      <c r="H2" s="89">
        <f>Rekapitulace!H1</f>
        <v>0</v>
      </c>
      <c r="I2" s="69"/>
      <c r="K2" s="90"/>
    </row>
    <row r="3" spans="1:11" ht="21" customHeight="1" thickBot="1">
      <c r="A3" s="212" t="s">
        <v>0</v>
      </c>
      <c r="B3" s="213"/>
      <c r="C3" s="139" t="str">
        <f>CONCATENATE(cisloobjektu," ",nazevobjektu)</f>
        <v> KOMUNIKACE</v>
      </c>
      <c r="D3" s="74"/>
      <c r="E3" s="75"/>
      <c r="F3" s="74"/>
      <c r="G3" s="214"/>
      <c r="H3" s="214"/>
      <c r="I3" s="214"/>
      <c r="J3" s="74"/>
      <c r="K3" s="140"/>
    </row>
    <row r="4" spans="1:9" ht="14.25" thickBot="1" thickTop="1">
      <c r="A4" s="91"/>
      <c r="B4" s="92"/>
      <c r="C4" s="92"/>
      <c r="D4" s="93"/>
      <c r="E4" s="94"/>
      <c r="F4" s="93"/>
      <c r="G4" s="95"/>
      <c r="H4" s="93"/>
      <c r="I4" s="93"/>
    </row>
    <row r="5" spans="1:11" ht="19.5" customHeight="1" thickBot="1">
      <c r="A5" s="141" t="s">
        <v>49</v>
      </c>
      <c r="B5" s="142" t="s">
        <v>50</v>
      </c>
      <c r="C5" s="142" t="s">
        <v>51</v>
      </c>
      <c r="D5" s="142" t="s">
        <v>52</v>
      </c>
      <c r="E5" s="143" t="s">
        <v>53</v>
      </c>
      <c r="F5" s="142" t="s">
        <v>54</v>
      </c>
      <c r="G5" s="144" t="s">
        <v>55</v>
      </c>
      <c r="H5" s="144" t="s">
        <v>56</v>
      </c>
      <c r="I5" s="144" t="s">
        <v>57</v>
      </c>
      <c r="J5" s="144" t="s">
        <v>58</v>
      </c>
      <c r="K5" s="145" t="s">
        <v>59</v>
      </c>
    </row>
    <row r="6" spans="1:11" ht="18.75" customHeight="1">
      <c r="A6" s="184" t="s">
        <v>60</v>
      </c>
      <c r="B6" s="152" t="s">
        <v>114</v>
      </c>
      <c r="C6" s="167" t="s">
        <v>61</v>
      </c>
      <c r="D6" s="153"/>
      <c r="E6" s="154"/>
      <c r="F6" s="154"/>
      <c r="G6" s="155"/>
      <c r="H6" s="155"/>
      <c r="I6" s="155"/>
      <c r="J6" s="155"/>
      <c r="K6" s="177"/>
    </row>
    <row r="7" spans="1:11" ht="6.75" customHeight="1">
      <c r="A7" s="185"/>
      <c r="B7" s="96"/>
      <c r="C7" s="168"/>
      <c r="D7" s="150"/>
      <c r="E7" s="98"/>
      <c r="F7" s="98"/>
      <c r="G7" s="99"/>
      <c r="H7" s="122"/>
      <c r="I7" s="122"/>
      <c r="J7" s="122"/>
      <c r="K7" s="178"/>
    </row>
    <row r="8" spans="1:54" ht="12.75">
      <c r="A8" s="186" t="s">
        <v>114</v>
      </c>
      <c r="B8" s="174" t="s">
        <v>65</v>
      </c>
      <c r="C8" s="169" t="s">
        <v>66</v>
      </c>
      <c r="D8" s="151" t="s">
        <v>67</v>
      </c>
      <c r="E8" s="100">
        <v>120</v>
      </c>
      <c r="F8" s="100">
        <v>0</v>
      </c>
      <c r="G8" s="101">
        <f>E8*F8</f>
        <v>0</v>
      </c>
      <c r="H8" s="102">
        <v>0</v>
      </c>
      <c r="I8" s="102">
        <f>E8*H8</f>
        <v>0</v>
      </c>
      <c r="J8" s="102">
        <v>-0.181</v>
      </c>
      <c r="K8" s="179">
        <v>-28.8</v>
      </c>
      <c r="AW8" s="84">
        <v>1</v>
      </c>
      <c r="AX8" s="84">
        <f>IF(AW8=1,G8,0)</f>
        <v>0</v>
      </c>
      <c r="AY8" s="84">
        <f>IF(AW8=2,G8,0)</f>
        <v>0</v>
      </c>
      <c r="AZ8" s="84">
        <f>IF(AW8=3,G8,0)</f>
        <v>0</v>
      </c>
      <c r="BA8" s="84">
        <f>IF(AW8=4,G8,0)</f>
        <v>0</v>
      </c>
      <c r="BB8" s="84">
        <f>IF(AW8=5,G8,0)</f>
        <v>0</v>
      </c>
    </row>
    <row r="9" spans="1:14" ht="12.75">
      <c r="A9" s="187"/>
      <c r="B9" s="175"/>
      <c r="C9" s="176" t="s">
        <v>141</v>
      </c>
      <c r="D9" s="123"/>
      <c r="E9" s="104">
        <v>0</v>
      </c>
      <c r="F9" s="105"/>
      <c r="G9" s="106"/>
      <c r="H9" s="107"/>
      <c r="I9" s="107"/>
      <c r="J9" s="107"/>
      <c r="K9" s="180"/>
      <c r="N9" s="108"/>
    </row>
    <row r="10" spans="1:14" ht="12.75">
      <c r="A10" s="187"/>
      <c r="B10" s="175"/>
      <c r="C10" s="176" t="s">
        <v>68</v>
      </c>
      <c r="D10" s="123"/>
      <c r="E10" s="104"/>
      <c r="F10" s="105"/>
      <c r="G10" s="106"/>
      <c r="H10" s="107"/>
      <c r="I10" s="107"/>
      <c r="J10" s="107"/>
      <c r="K10" s="180"/>
      <c r="N10" s="108"/>
    </row>
    <row r="11" spans="1:14" ht="12.75">
      <c r="A11" s="187"/>
      <c r="B11" s="175"/>
      <c r="C11" s="176" t="s">
        <v>140</v>
      </c>
      <c r="D11" s="123"/>
      <c r="E11" s="104">
        <v>0</v>
      </c>
      <c r="F11" s="105"/>
      <c r="G11" s="106"/>
      <c r="H11" s="107"/>
      <c r="I11" s="107"/>
      <c r="J11" s="107"/>
      <c r="K11" s="180"/>
      <c r="N11" s="108"/>
    </row>
    <row r="12" spans="1:54" ht="9.75" customHeight="1">
      <c r="A12" s="186"/>
      <c r="B12" s="174"/>
      <c r="C12" s="169"/>
      <c r="D12" s="151"/>
      <c r="E12" s="100"/>
      <c r="F12" s="100">
        <v>0</v>
      </c>
      <c r="G12" s="101">
        <f>E12*F12</f>
        <v>0</v>
      </c>
      <c r="H12" s="102">
        <v>0</v>
      </c>
      <c r="I12" s="102">
        <f>E12*H12</f>
        <v>0</v>
      </c>
      <c r="J12" s="102"/>
      <c r="K12" s="179"/>
      <c r="AW12" s="84">
        <v>1</v>
      </c>
      <c r="AX12" s="84">
        <f>IF(AW12=1,G12,0)</f>
        <v>0</v>
      </c>
      <c r="AY12" s="84">
        <f>IF(AW12=2,G12,0)</f>
        <v>0</v>
      </c>
      <c r="AZ12" s="84">
        <f>IF(AW12=3,G12,0)</f>
        <v>0</v>
      </c>
      <c r="BA12" s="84">
        <f>IF(AW12=4,G12,0)</f>
        <v>0</v>
      </c>
      <c r="BB12" s="84">
        <f>IF(AW12=5,G12,0)</f>
        <v>0</v>
      </c>
    </row>
    <row r="13" spans="1:14" ht="12.75" hidden="1">
      <c r="A13" s="187"/>
      <c r="B13" s="175"/>
      <c r="C13" s="176"/>
      <c r="D13" s="123"/>
      <c r="E13" s="104">
        <v>0</v>
      </c>
      <c r="F13" s="105"/>
      <c r="G13" s="106"/>
      <c r="H13" s="107"/>
      <c r="I13" s="107"/>
      <c r="J13" s="107"/>
      <c r="K13" s="180"/>
      <c r="N13" s="108"/>
    </row>
    <row r="14" spans="1:14" ht="12.75" hidden="1">
      <c r="A14" s="187"/>
      <c r="B14" s="175"/>
      <c r="C14" s="176"/>
      <c r="D14" s="123"/>
      <c r="E14" s="104"/>
      <c r="F14" s="105"/>
      <c r="G14" s="106"/>
      <c r="H14" s="107"/>
      <c r="I14" s="107"/>
      <c r="J14" s="107"/>
      <c r="K14" s="180"/>
      <c r="N14" s="108"/>
    </row>
    <row r="15" spans="1:14" ht="12.75" hidden="1">
      <c r="A15" s="187"/>
      <c r="B15" s="175"/>
      <c r="C15" s="176"/>
      <c r="D15" s="123"/>
      <c r="E15" s="104">
        <v>0</v>
      </c>
      <c r="F15" s="105"/>
      <c r="G15" s="106"/>
      <c r="H15" s="107"/>
      <c r="I15" s="107"/>
      <c r="J15" s="107"/>
      <c r="K15" s="180"/>
      <c r="N15" s="108"/>
    </row>
    <row r="16" spans="1:54" ht="12.75">
      <c r="A16" s="186" t="s">
        <v>115</v>
      </c>
      <c r="B16" s="174" t="s">
        <v>69</v>
      </c>
      <c r="C16" s="169" t="s">
        <v>70</v>
      </c>
      <c r="D16" s="151" t="s">
        <v>67</v>
      </c>
      <c r="E16" s="100">
        <v>16320</v>
      </c>
      <c r="F16" s="100">
        <v>0</v>
      </c>
      <c r="G16" s="101">
        <f>E16*F16</f>
        <v>0</v>
      </c>
      <c r="H16" s="102">
        <v>0</v>
      </c>
      <c r="I16" s="102">
        <f>E16*H16</f>
        <v>0</v>
      </c>
      <c r="J16" s="102">
        <v>-0.036</v>
      </c>
      <c r="K16" s="179">
        <v>-1175.45</v>
      </c>
      <c r="AW16" s="84">
        <v>1</v>
      </c>
      <c r="AX16" s="84">
        <f>IF(AW16=1,G16,0)</f>
        <v>0</v>
      </c>
      <c r="AY16" s="84">
        <f>IF(AW16=2,G16,0)</f>
        <v>0</v>
      </c>
      <c r="AZ16" s="84">
        <f>IF(AW16=3,G16,0)</f>
        <v>0</v>
      </c>
      <c r="BA16" s="84">
        <f>IF(AW16=4,G16,0)</f>
        <v>0</v>
      </c>
      <c r="BB16" s="84">
        <f>IF(AW16=5,G16,0)</f>
        <v>0</v>
      </c>
    </row>
    <row r="17" spans="1:14" ht="12.75">
      <c r="A17" s="188"/>
      <c r="B17" s="103"/>
      <c r="C17" s="176" t="s">
        <v>139</v>
      </c>
      <c r="D17" s="123"/>
      <c r="E17" s="104">
        <v>0</v>
      </c>
      <c r="F17" s="105"/>
      <c r="G17" s="106"/>
      <c r="H17" s="107"/>
      <c r="I17" s="107"/>
      <c r="J17" s="107"/>
      <c r="K17" s="180"/>
      <c r="N17" s="108"/>
    </row>
    <row r="18" spans="1:14" ht="12.75">
      <c r="A18" s="188"/>
      <c r="B18" s="103"/>
      <c r="C18" s="176" t="s">
        <v>64</v>
      </c>
      <c r="D18" s="123"/>
      <c r="E18" s="104">
        <v>0</v>
      </c>
      <c r="F18" s="105"/>
      <c r="G18" s="106"/>
      <c r="H18" s="107"/>
      <c r="I18" s="107"/>
      <c r="J18" s="107"/>
      <c r="K18" s="180"/>
      <c r="N18" s="108"/>
    </row>
    <row r="19" spans="1:14" ht="12.75">
      <c r="A19" s="188"/>
      <c r="B19" s="103"/>
      <c r="C19" s="176" t="s">
        <v>144</v>
      </c>
      <c r="D19" s="123"/>
      <c r="E19" s="104"/>
      <c r="F19" s="105"/>
      <c r="G19" s="106"/>
      <c r="H19" s="107"/>
      <c r="I19" s="107"/>
      <c r="J19" s="107"/>
      <c r="K19" s="180"/>
      <c r="N19" s="108"/>
    </row>
    <row r="20" spans="1:14" ht="12.75">
      <c r="A20" s="188"/>
      <c r="B20" s="103"/>
      <c r="C20" s="176" t="s">
        <v>145</v>
      </c>
      <c r="D20" s="123"/>
      <c r="E20" s="104">
        <v>0</v>
      </c>
      <c r="F20" s="105"/>
      <c r="G20" s="106"/>
      <c r="H20" s="107"/>
      <c r="I20" s="107"/>
      <c r="J20" s="107"/>
      <c r="K20" s="180"/>
      <c r="N20" s="108"/>
    </row>
    <row r="21" spans="1:14" ht="6.75" customHeight="1">
      <c r="A21" s="188"/>
      <c r="B21" s="103"/>
      <c r="C21" s="170"/>
      <c r="D21" s="123"/>
      <c r="E21" s="104"/>
      <c r="F21" s="105"/>
      <c r="G21" s="106"/>
      <c r="H21" s="107"/>
      <c r="I21" s="107"/>
      <c r="J21" s="107"/>
      <c r="K21" s="180"/>
      <c r="N21" s="108"/>
    </row>
    <row r="22" spans="1:54" ht="18.75" customHeight="1" thickBot="1">
      <c r="A22" s="189"/>
      <c r="B22" s="161" t="s">
        <v>63</v>
      </c>
      <c r="C22" s="171" t="str">
        <f>CONCATENATE(B6," ",C6)</f>
        <v>1. Zemní práce</v>
      </c>
      <c r="D22" s="166"/>
      <c r="E22" s="162"/>
      <c r="F22" s="162"/>
      <c r="G22" s="163">
        <f>SUM(G6:G20)</f>
        <v>0</v>
      </c>
      <c r="H22" s="164"/>
      <c r="I22" s="165">
        <f>SUM(I6:I20)</f>
        <v>0</v>
      </c>
      <c r="J22" s="164"/>
      <c r="K22" s="181">
        <f>SUM(K6:K20)</f>
        <v>-1204.25</v>
      </c>
      <c r="AX22" s="109">
        <f>SUM(AX6:AX20)</f>
        <v>0</v>
      </c>
      <c r="AY22" s="109">
        <f>SUM(AY6:AY20)</f>
        <v>0</v>
      </c>
      <c r="AZ22" s="109">
        <f>SUM(AZ6:AZ20)</f>
        <v>0</v>
      </c>
      <c r="BA22" s="109">
        <f>SUM(BA6:BA20)</f>
        <v>0</v>
      </c>
      <c r="BB22" s="109">
        <f>SUM(BB6:BB20)</f>
        <v>0</v>
      </c>
    </row>
    <row r="23" spans="1:54" ht="12.75">
      <c r="A23" s="190"/>
      <c r="B23" s="146"/>
      <c r="C23" s="172"/>
      <c r="D23" s="150"/>
      <c r="E23" s="147"/>
      <c r="F23" s="147"/>
      <c r="G23" s="148"/>
      <c r="H23" s="97"/>
      <c r="I23" s="149"/>
      <c r="J23" s="97"/>
      <c r="K23" s="182"/>
      <c r="AX23" s="109"/>
      <c r="AY23" s="109"/>
      <c r="AZ23" s="109"/>
      <c r="BA23" s="109"/>
      <c r="BB23" s="109"/>
    </row>
    <row r="24" spans="1:11" ht="18.75" customHeight="1">
      <c r="A24" s="191" t="s">
        <v>60</v>
      </c>
      <c r="B24" s="156" t="s">
        <v>116</v>
      </c>
      <c r="C24" s="173" t="s">
        <v>71</v>
      </c>
      <c r="D24" s="157"/>
      <c r="E24" s="158"/>
      <c r="F24" s="158"/>
      <c r="G24" s="159"/>
      <c r="H24" s="159"/>
      <c r="I24" s="159"/>
      <c r="J24" s="159"/>
      <c r="K24" s="183"/>
    </row>
    <row r="25" spans="1:11" ht="6.75" customHeight="1">
      <c r="A25" s="185"/>
      <c r="B25" s="96"/>
      <c r="C25" s="168"/>
      <c r="D25" s="150"/>
      <c r="E25" s="98"/>
      <c r="F25" s="98"/>
      <c r="G25" s="99"/>
      <c r="H25" s="122"/>
      <c r="I25" s="122"/>
      <c r="J25" s="122"/>
      <c r="K25" s="178"/>
    </row>
    <row r="26" spans="1:54" ht="12.75">
      <c r="A26" s="186" t="s">
        <v>116</v>
      </c>
      <c r="B26" s="174" t="s">
        <v>72</v>
      </c>
      <c r="C26" s="169" t="s">
        <v>73</v>
      </c>
      <c r="D26" s="151" t="s">
        <v>74</v>
      </c>
      <c r="E26" s="100">
        <v>22</v>
      </c>
      <c r="F26" s="100">
        <v>0</v>
      </c>
      <c r="G26" s="101">
        <f>E26*F26</f>
        <v>0</v>
      </c>
      <c r="H26" s="102">
        <v>0.0005</v>
      </c>
      <c r="I26" s="102">
        <f>E26*H26</f>
        <v>0.011</v>
      </c>
      <c r="J26" s="102">
        <v>0</v>
      </c>
      <c r="K26" s="179">
        <f>E26*J26</f>
        <v>0</v>
      </c>
      <c r="AW26" s="84">
        <v>1</v>
      </c>
      <c r="AX26" s="84">
        <f>IF(AW26=1,G26,0)</f>
        <v>0</v>
      </c>
      <c r="AY26" s="84">
        <f>IF(AW26=2,G26,0)</f>
        <v>0</v>
      </c>
      <c r="AZ26" s="84">
        <f>IF(AW26=3,G26,0)</f>
        <v>0</v>
      </c>
      <c r="BA26" s="84">
        <f>IF(AW26=4,G26,0)</f>
        <v>0</v>
      </c>
      <c r="BB26" s="84">
        <f>IF(AW26=5,G26,0)</f>
        <v>0</v>
      </c>
    </row>
    <row r="27" spans="1:14" ht="12.75">
      <c r="A27" s="188"/>
      <c r="B27" s="103"/>
      <c r="C27" s="176" t="s">
        <v>138</v>
      </c>
      <c r="D27" s="123"/>
      <c r="E27" s="104">
        <v>0</v>
      </c>
      <c r="F27" s="105"/>
      <c r="G27" s="106"/>
      <c r="H27" s="107"/>
      <c r="I27" s="107"/>
      <c r="J27" s="107"/>
      <c r="K27" s="180"/>
      <c r="N27" s="108"/>
    </row>
    <row r="28" spans="1:14" ht="12.75">
      <c r="A28" s="188"/>
      <c r="B28" s="103"/>
      <c r="C28" s="176" t="s">
        <v>64</v>
      </c>
      <c r="D28" s="123"/>
      <c r="E28" s="104">
        <v>0</v>
      </c>
      <c r="F28" s="105"/>
      <c r="G28" s="106"/>
      <c r="H28" s="107"/>
      <c r="I28" s="107"/>
      <c r="J28" s="107"/>
      <c r="K28" s="180"/>
      <c r="N28" s="108"/>
    </row>
    <row r="29" spans="1:14" ht="12.75">
      <c r="A29" s="188"/>
      <c r="B29" s="103"/>
      <c r="C29" s="176" t="s">
        <v>148</v>
      </c>
      <c r="D29" s="123"/>
      <c r="E29" s="104"/>
      <c r="F29" s="105"/>
      <c r="G29" s="106"/>
      <c r="H29" s="107"/>
      <c r="I29" s="107"/>
      <c r="J29" s="107"/>
      <c r="K29" s="180"/>
      <c r="N29" s="108"/>
    </row>
    <row r="30" spans="1:14" ht="12.75">
      <c r="A30" s="188"/>
      <c r="B30" s="103"/>
      <c r="C30" s="176" t="s">
        <v>149</v>
      </c>
      <c r="D30" s="123"/>
      <c r="E30" s="104"/>
      <c r="F30" s="105"/>
      <c r="G30" s="106"/>
      <c r="H30" s="107"/>
      <c r="I30" s="107"/>
      <c r="J30" s="107"/>
      <c r="K30" s="180"/>
      <c r="N30" s="108"/>
    </row>
    <row r="31" spans="1:14" ht="10.5" customHeight="1">
      <c r="A31" s="188"/>
      <c r="B31" s="103"/>
      <c r="C31" s="176" t="s">
        <v>146</v>
      </c>
      <c r="D31" s="123"/>
      <c r="E31" s="104"/>
      <c r="F31" s="105"/>
      <c r="G31" s="106"/>
      <c r="H31" s="107"/>
      <c r="I31" s="107"/>
      <c r="J31" s="107"/>
      <c r="K31" s="180"/>
      <c r="N31" s="108"/>
    </row>
    <row r="32" spans="1:14" ht="12.75">
      <c r="A32" s="188"/>
      <c r="B32" s="103"/>
      <c r="C32" s="176"/>
      <c r="D32" s="123"/>
      <c r="E32" s="104"/>
      <c r="F32" s="105"/>
      <c r="G32" s="106"/>
      <c r="H32" s="107"/>
      <c r="I32" s="107"/>
      <c r="J32" s="107"/>
      <c r="K32" s="180"/>
      <c r="N32" s="108"/>
    </row>
    <row r="33" spans="1:14" ht="12.75">
      <c r="A33" s="188"/>
      <c r="B33" s="103"/>
      <c r="C33" s="176"/>
      <c r="D33" s="123"/>
      <c r="E33" s="104">
        <v>0</v>
      </c>
      <c r="F33" s="105"/>
      <c r="G33" s="106"/>
      <c r="H33" s="107"/>
      <c r="I33" s="107"/>
      <c r="J33" s="107"/>
      <c r="K33" s="180"/>
      <c r="N33" s="108"/>
    </row>
    <row r="34" spans="1:14" ht="6.75" customHeight="1">
      <c r="A34" s="188"/>
      <c r="B34" s="103"/>
      <c r="C34" s="170"/>
      <c r="D34" s="123"/>
      <c r="E34" s="104"/>
      <c r="F34" s="105"/>
      <c r="G34" s="106"/>
      <c r="H34" s="107"/>
      <c r="I34" s="107"/>
      <c r="J34" s="107"/>
      <c r="K34" s="180"/>
      <c r="N34" s="108"/>
    </row>
    <row r="35" spans="1:54" ht="18.75" customHeight="1" thickBot="1">
      <c r="A35" s="189"/>
      <c r="B35" s="161" t="s">
        <v>63</v>
      </c>
      <c r="C35" s="171" t="str">
        <f>CONCATENATE(B24," ",C24)</f>
        <v>4. Vodorovné konstrukce</v>
      </c>
      <c r="D35" s="166"/>
      <c r="E35" s="162"/>
      <c r="F35" s="162"/>
      <c r="G35" s="163">
        <f>SUM(G24:G33)</f>
        <v>0</v>
      </c>
      <c r="H35" s="164"/>
      <c r="I35" s="165">
        <f>SUM(I24:I33)</f>
        <v>0.011</v>
      </c>
      <c r="J35" s="164"/>
      <c r="K35" s="181">
        <f>SUM(K24:K33)</f>
        <v>0</v>
      </c>
      <c r="AX35" s="109">
        <f>SUM(AX24:AX33)</f>
        <v>0</v>
      </c>
      <c r="AY35" s="109">
        <f>SUM(AY24:AY33)</f>
        <v>0</v>
      </c>
      <c r="AZ35" s="109">
        <f>SUM(AZ24:AZ33)</f>
        <v>0</v>
      </c>
      <c r="BA35" s="109">
        <f>SUM(BA24:BA33)</f>
        <v>0</v>
      </c>
      <c r="BB35" s="109">
        <f>SUM(BB24:BB33)</f>
        <v>0</v>
      </c>
    </row>
    <row r="36" spans="1:54" ht="12.75">
      <c r="A36" s="190"/>
      <c r="B36" s="146"/>
      <c r="C36" s="172"/>
      <c r="D36" s="150"/>
      <c r="E36" s="147"/>
      <c r="F36" s="147"/>
      <c r="G36" s="148"/>
      <c r="H36" s="97"/>
      <c r="I36" s="149"/>
      <c r="J36" s="97"/>
      <c r="K36" s="182"/>
      <c r="AX36" s="109"/>
      <c r="AY36" s="109"/>
      <c r="AZ36" s="109"/>
      <c r="BA36" s="109"/>
      <c r="BB36" s="109"/>
    </row>
    <row r="37" spans="1:11" ht="18.75" customHeight="1">
      <c r="A37" s="191" t="s">
        <v>60</v>
      </c>
      <c r="B37" s="156" t="s">
        <v>117</v>
      </c>
      <c r="C37" s="173" t="s">
        <v>75</v>
      </c>
      <c r="D37" s="157"/>
      <c r="E37" s="158"/>
      <c r="F37" s="158"/>
      <c r="G37" s="159"/>
      <c r="H37" s="159"/>
      <c r="I37" s="159"/>
      <c r="J37" s="159"/>
      <c r="K37" s="183"/>
    </row>
    <row r="38" spans="1:11" ht="6.75" customHeight="1">
      <c r="A38" s="185"/>
      <c r="B38" s="96"/>
      <c r="C38" s="168"/>
      <c r="D38" s="150"/>
      <c r="E38" s="98"/>
      <c r="F38" s="98"/>
      <c r="G38" s="99"/>
      <c r="H38" s="122"/>
      <c r="I38" s="122"/>
      <c r="J38" s="122"/>
      <c r="K38" s="178"/>
    </row>
    <row r="39" spans="1:54" ht="12.75">
      <c r="A39" s="186" t="s">
        <v>117</v>
      </c>
      <c r="B39" s="174" t="s">
        <v>76</v>
      </c>
      <c r="C39" s="169" t="s">
        <v>143</v>
      </c>
      <c r="D39" s="151" t="s">
        <v>67</v>
      </c>
      <c r="E39" s="100">
        <v>2700</v>
      </c>
      <c r="F39" s="100">
        <v>0</v>
      </c>
      <c r="G39" s="101">
        <f>E39*F39</f>
        <v>0</v>
      </c>
      <c r="H39" s="102">
        <v>0.066</v>
      </c>
      <c r="I39" s="102">
        <v>648.2224</v>
      </c>
      <c r="J39" s="102">
        <v>0</v>
      </c>
      <c r="K39" s="179">
        <f>E39*J39</f>
        <v>0</v>
      </c>
      <c r="AW39" s="84">
        <v>1</v>
      </c>
      <c r="AX39" s="84">
        <f>IF(AW39=1,G39,0)</f>
        <v>0</v>
      </c>
      <c r="AY39" s="84">
        <f>IF(AW39=2,G39,0)</f>
        <v>0</v>
      </c>
      <c r="AZ39" s="84">
        <f>IF(AW39=3,G39,0)</f>
        <v>0</v>
      </c>
      <c r="BA39" s="84">
        <f>IF(AW39=4,G39,0)</f>
        <v>0</v>
      </c>
      <c r="BB39" s="84">
        <f>IF(AW39=5,G39,0)</f>
        <v>0</v>
      </c>
    </row>
    <row r="40" spans="1:14" ht="12.75">
      <c r="A40" s="187"/>
      <c r="B40" s="175"/>
      <c r="C40" s="176" t="s">
        <v>137</v>
      </c>
      <c r="D40" s="123"/>
      <c r="E40" s="104">
        <v>0</v>
      </c>
      <c r="F40" s="105"/>
      <c r="G40" s="106"/>
      <c r="H40" s="107"/>
      <c r="I40" s="107"/>
      <c r="J40" s="107"/>
      <c r="K40" s="180"/>
      <c r="N40" s="108"/>
    </row>
    <row r="41" spans="1:14" ht="12.75">
      <c r="A41" s="187"/>
      <c r="B41" s="175"/>
      <c r="C41" s="176" t="s">
        <v>64</v>
      </c>
      <c r="D41" s="123"/>
      <c r="E41" s="104">
        <v>0</v>
      </c>
      <c r="F41" s="105"/>
      <c r="G41" s="106"/>
      <c r="H41" s="107"/>
      <c r="I41" s="107"/>
      <c r="J41" s="107"/>
      <c r="K41" s="180"/>
      <c r="N41" s="108"/>
    </row>
    <row r="42" spans="1:14" ht="12.75">
      <c r="A42" s="187"/>
      <c r="B42" s="175"/>
      <c r="C42" s="176" t="s">
        <v>147</v>
      </c>
      <c r="D42" s="123"/>
      <c r="E42" s="104"/>
      <c r="F42" s="105"/>
      <c r="G42" s="106"/>
      <c r="H42" s="107"/>
      <c r="I42" s="107"/>
      <c r="J42" s="107"/>
      <c r="K42" s="180"/>
      <c r="N42" s="108"/>
    </row>
    <row r="43" spans="1:54" ht="9" customHeight="1">
      <c r="A43" s="186"/>
      <c r="B43" s="174"/>
      <c r="C43" s="169"/>
      <c r="D43" s="151"/>
      <c r="E43" s="100"/>
      <c r="F43" s="100">
        <v>0</v>
      </c>
      <c r="G43" s="101">
        <f>E43*F43</f>
        <v>0</v>
      </c>
      <c r="H43" s="102"/>
      <c r="I43" s="102">
        <f>E43*H43</f>
        <v>0</v>
      </c>
      <c r="J43" s="102">
        <v>0</v>
      </c>
      <c r="K43" s="179">
        <f>E43*J43</f>
        <v>0</v>
      </c>
      <c r="AW43" s="84">
        <v>1</v>
      </c>
      <c r="AX43" s="84">
        <f>IF(AW43=1,G43,0)</f>
        <v>0</v>
      </c>
      <c r="AY43" s="84">
        <f>IF(AW43=2,G43,0)</f>
        <v>0</v>
      </c>
      <c r="AZ43" s="84">
        <f>IF(AW43=3,G43,0)</f>
        <v>0</v>
      </c>
      <c r="BA43" s="84">
        <f>IF(AW43=4,G43,0)</f>
        <v>0</v>
      </c>
      <c r="BB43" s="84">
        <f>IF(AW43=5,G43,0)</f>
        <v>0</v>
      </c>
    </row>
    <row r="44" spans="1:14" ht="12.75" hidden="1">
      <c r="A44" s="187"/>
      <c r="B44" s="175"/>
      <c r="C44" s="176"/>
      <c r="D44" s="123"/>
      <c r="E44" s="104">
        <v>0</v>
      </c>
      <c r="F44" s="105"/>
      <c r="G44" s="106"/>
      <c r="H44" s="107"/>
      <c r="I44" s="107"/>
      <c r="J44" s="107"/>
      <c r="K44" s="180"/>
      <c r="N44" s="108"/>
    </row>
    <row r="45" spans="1:14" ht="12.75" hidden="1">
      <c r="A45" s="187"/>
      <c r="B45" s="175"/>
      <c r="C45" s="176"/>
      <c r="D45" s="123"/>
      <c r="E45" s="104"/>
      <c r="F45" s="105"/>
      <c r="G45" s="106"/>
      <c r="H45" s="107"/>
      <c r="I45" s="107"/>
      <c r="J45" s="107"/>
      <c r="K45" s="180"/>
      <c r="N45" s="108"/>
    </row>
    <row r="46" spans="1:14" ht="12.75" hidden="1">
      <c r="A46" s="187"/>
      <c r="B46" s="175"/>
      <c r="C46" s="176"/>
      <c r="D46" s="123"/>
      <c r="E46" s="104">
        <v>0</v>
      </c>
      <c r="F46" s="105"/>
      <c r="G46" s="106"/>
      <c r="H46" s="107"/>
      <c r="I46" s="107"/>
      <c r="J46" s="107"/>
      <c r="K46" s="180"/>
      <c r="N46" s="108"/>
    </row>
    <row r="47" spans="1:54" ht="12.75">
      <c r="A47" s="186" t="s">
        <v>118</v>
      </c>
      <c r="B47" s="174" t="s">
        <v>77</v>
      </c>
      <c r="C47" s="169" t="s">
        <v>78</v>
      </c>
      <c r="D47" s="151" t="s">
        <v>67</v>
      </c>
      <c r="E47" s="100">
        <v>32640</v>
      </c>
      <c r="F47" s="100">
        <v>0</v>
      </c>
      <c r="G47" s="101">
        <f>E47*F47</f>
        <v>0</v>
      </c>
      <c r="H47" s="102">
        <v>0.00071</v>
      </c>
      <c r="I47" s="102">
        <f>E47*H47</f>
        <v>23.174400000000002</v>
      </c>
      <c r="J47" s="102">
        <v>0</v>
      </c>
      <c r="K47" s="179">
        <f>E47*J47</f>
        <v>0</v>
      </c>
      <c r="AW47" s="84">
        <v>1</v>
      </c>
      <c r="AX47" s="84">
        <f>IF(AW47=1,G47,0)</f>
        <v>0</v>
      </c>
      <c r="AY47" s="84">
        <f>IF(AW47=2,G47,0)</f>
        <v>0</v>
      </c>
      <c r="AZ47" s="84">
        <f>IF(AW47=3,G47,0)</f>
        <v>0</v>
      </c>
      <c r="BA47" s="84">
        <f>IF(AW47=4,G47,0)</f>
        <v>0</v>
      </c>
      <c r="BB47" s="84">
        <f>IF(AW47=5,G47,0)</f>
        <v>0</v>
      </c>
    </row>
    <row r="48" spans="1:14" ht="12.75">
      <c r="A48" s="187"/>
      <c r="B48" s="175"/>
      <c r="C48" s="176" t="s">
        <v>136</v>
      </c>
      <c r="D48" s="123"/>
      <c r="E48" s="104">
        <v>0</v>
      </c>
      <c r="F48" s="105"/>
      <c r="G48" s="106"/>
      <c r="H48" s="107"/>
      <c r="I48" s="107"/>
      <c r="J48" s="107"/>
      <c r="K48" s="180"/>
      <c r="N48" s="108"/>
    </row>
    <row r="49" spans="1:14" ht="12.75">
      <c r="A49" s="187"/>
      <c r="B49" s="175"/>
      <c r="C49" s="176" t="s">
        <v>64</v>
      </c>
      <c r="D49" s="123"/>
      <c r="E49" s="104">
        <v>0</v>
      </c>
      <c r="F49" s="105"/>
      <c r="G49" s="106"/>
      <c r="H49" s="107"/>
      <c r="I49" s="107"/>
      <c r="J49" s="107"/>
      <c r="K49" s="180"/>
      <c r="N49" s="108"/>
    </row>
    <row r="50" spans="1:14" ht="12.75">
      <c r="A50" s="187"/>
      <c r="B50" s="175"/>
      <c r="C50" s="176" t="s">
        <v>151</v>
      </c>
      <c r="D50" s="123"/>
      <c r="E50" s="104"/>
      <c r="F50" s="105"/>
      <c r="G50" s="106"/>
      <c r="H50" s="107"/>
      <c r="I50" s="107"/>
      <c r="J50" s="107"/>
      <c r="K50" s="180"/>
      <c r="N50" s="108"/>
    </row>
    <row r="51" spans="1:14" ht="20.25" customHeight="1">
      <c r="A51" s="187"/>
      <c r="B51" s="175"/>
      <c r="C51" s="176" t="s">
        <v>142</v>
      </c>
      <c r="D51" s="123"/>
      <c r="E51" s="104">
        <v>0</v>
      </c>
      <c r="F51" s="105"/>
      <c r="G51" s="106"/>
      <c r="H51" s="107"/>
      <c r="I51" s="107"/>
      <c r="J51" s="107"/>
      <c r="K51" s="180"/>
      <c r="N51" s="108"/>
    </row>
    <row r="52" spans="1:14" ht="12" customHeight="1">
      <c r="A52" s="187"/>
      <c r="B52" s="175"/>
      <c r="C52" s="176"/>
      <c r="D52" s="123"/>
      <c r="E52" s="104">
        <v>0</v>
      </c>
      <c r="F52" s="105"/>
      <c r="G52" s="106"/>
      <c r="H52" s="195">
        <v>0.12966</v>
      </c>
      <c r="I52" s="196">
        <v>2026</v>
      </c>
      <c r="J52" s="107"/>
      <c r="K52" s="180"/>
      <c r="N52" s="108"/>
    </row>
    <row r="53" spans="1:14" ht="11.25" customHeight="1">
      <c r="A53" s="187" t="s">
        <v>119</v>
      </c>
      <c r="B53" s="175" t="s">
        <v>152</v>
      </c>
      <c r="C53" s="192" t="s">
        <v>153</v>
      </c>
      <c r="D53" s="123" t="s">
        <v>67</v>
      </c>
      <c r="E53" s="194">
        <v>16200</v>
      </c>
      <c r="F53" s="105"/>
      <c r="G53" s="106"/>
      <c r="H53" s="107"/>
      <c r="I53" s="107"/>
      <c r="J53" s="107"/>
      <c r="K53" s="180"/>
      <c r="N53" s="108"/>
    </row>
    <row r="54" spans="1:14" ht="12.75" hidden="1">
      <c r="A54" s="187"/>
      <c r="B54" s="175"/>
      <c r="C54" s="176"/>
      <c r="D54" s="123"/>
      <c r="E54" s="104"/>
      <c r="F54" s="105"/>
      <c r="G54" s="106"/>
      <c r="H54" s="107"/>
      <c r="I54" s="107"/>
      <c r="J54" s="107"/>
      <c r="K54" s="180"/>
      <c r="N54" s="108"/>
    </row>
    <row r="55" spans="1:14" ht="21.75" customHeight="1">
      <c r="A55" s="187"/>
      <c r="B55" s="175"/>
      <c r="C55" s="193" t="s">
        <v>154</v>
      </c>
      <c r="D55" s="123"/>
      <c r="E55" s="104">
        <v>0</v>
      </c>
      <c r="F55" s="105"/>
      <c r="G55" s="106"/>
      <c r="H55" s="107"/>
      <c r="I55" s="107"/>
      <c r="J55" s="107"/>
      <c r="K55" s="180"/>
      <c r="N55" s="108"/>
    </row>
    <row r="56" spans="1:54" ht="12.75">
      <c r="A56" s="186" t="s">
        <v>120</v>
      </c>
      <c r="B56" s="174" t="s">
        <v>79</v>
      </c>
      <c r="C56" s="169" t="s">
        <v>80</v>
      </c>
      <c r="D56" s="151" t="s">
        <v>67</v>
      </c>
      <c r="E56" s="100">
        <v>16320</v>
      </c>
      <c r="F56" s="100">
        <v>0</v>
      </c>
      <c r="G56" s="101">
        <f>E56*F56</f>
        <v>0</v>
      </c>
      <c r="H56" s="102">
        <v>0.12966</v>
      </c>
      <c r="I56" s="102">
        <v>2116</v>
      </c>
      <c r="J56" s="102">
        <v>0</v>
      </c>
      <c r="K56" s="179">
        <f>E56*J56</f>
        <v>0</v>
      </c>
      <c r="AW56" s="84">
        <v>1</v>
      </c>
      <c r="AX56" s="84">
        <f>IF(AW56=1,G56,0)</f>
        <v>0</v>
      </c>
      <c r="AY56" s="84">
        <f>IF(AW56=2,G56,0)</f>
        <v>0</v>
      </c>
      <c r="AZ56" s="84">
        <f>IF(AW56=3,G56,0)</f>
        <v>0</v>
      </c>
      <c r="BA56" s="84">
        <f>IF(AW56=4,G56,0)</f>
        <v>0</v>
      </c>
      <c r="BB56" s="84">
        <f>IF(AW56=5,G56,0)</f>
        <v>0</v>
      </c>
    </row>
    <row r="57" spans="1:14" ht="12.75">
      <c r="A57" s="188"/>
      <c r="B57" s="103"/>
      <c r="C57" s="176" t="s">
        <v>135</v>
      </c>
      <c r="D57" s="123"/>
      <c r="E57" s="104">
        <v>0</v>
      </c>
      <c r="F57" s="105"/>
      <c r="G57" s="106"/>
      <c r="H57" s="107"/>
      <c r="I57" s="107"/>
      <c r="J57" s="107"/>
      <c r="K57" s="180"/>
      <c r="N57" s="108"/>
    </row>
    <row r="58" spans="1:14" ht="12.75">
      <c r="A58" s="188"/>
      <c r="B58" s="103"/>
      <c r="C58" s="176" t="s">
        <v>64</v>
      </c>
      <c r="D58" s="123"/>
      <c r="E58" s="104">
        <v>0</v>
      </c>
      <c r="F58" s="105"/>
      <c r="G58" s="106"/>
      <c r="H58" s="107"/>
      <c r="I58" s="107"/>
      <c r="J58" s="107"/>
      <c r="K58" s="180"/>
      <c r="N58" s="108"/>
    </row>
    <row r="59" spans="1:14" ht="12.75">
      <c r="A59" s="188"/>
      <c r="B59" s="103"/>
      <c r="C59" s="176" t="s">
        <v>150</v>
      </c>
      <c r="D59" s="123"/>
      <c r="E59" s="104"/>
      <c r="F59" s="105"/>
      <c r="G59" s="106"/>
      <c r="H59" s="107"/>
      <c r="I59" s="107"/>
      <c r="J59" s="107"/>
      <c r="K59" s="180"/>
      <c r="N59" s="108"/>
    </row>
    <row r="60" spans="1:14" ht="12.75">
      <c r="A60" s="188"/>
      <c r="B60" s="103"/>
      <c r="C60" s="176" t="s">
        <v>142</v>
      </c>
      <c r="D60" s="123"/>
      <c r="E60" s="104">
        <v>0</v>
      </c>
      <c r="F60" s="105"/>
      <c r="G60" s="106"/>
      <c r="H60" s="107"/>
      <c r="I60" s="107"/>
      <c r="J60" s="107"/>
      <c r="K60" s="180"/>
      <c r="N60" s="108"/>
    </row>
    <row r="61" spans="1:14" ht="6.75" customHeight="1">
      <c r="A61" s="188"/>
      <c r="B61" s="103"/>
      <c r="C61" s="170"/>
      <c r="D61" s="123"/>
      <c r="E61" s="104"/>
      <c r="F61" s="105"/>
      <c r="G61" s="106"/>
      <c r="H61" s="107"/>
      <c r="I61" s="107"/>
      <c r="J61" s="107"/>
      <c r="K61" s="180"/>
      <c r="N61" s="108"/>
    </row>
    <row r="62" spans="1:54" ht="18.75" customHeight="1" thickBot="1">
      <c r="A62" s="189"/>
      <c r="B62" s="161" t="s">
        <v>63</v>
      </c>
      <c r="C62" s="171" t="str">
        <f>CONCATENATE(B37," ",C37)</f>
        <v>5. Komunikace</v>
      </c>
      <c r="D62" s="166"/>
      <c r="E62" s="162"/>
      <c r="F62" s="162"/>
      <c r="G62" s="163">
        <f>SUM(G37:G60)</f>
        <v>0</v>
      </c>
      <c r="H62" s="164"/>
      <c r="I62" s="165">
        <f>SUM(I37:I60)</f>
        <v>4813.3968</v>
      </c>
      <c r="J62" s="164"/>
      <c r="K62" s="181">
        <f>SUM(K37:K60)</f>
        <v>0</v>
      </c>
      <c r="AX62" s="109">
        <f>SUM(AX37:AX60)</f>
        <v>0</v>
      </c>
      <c r="AY62" s="109">
        <f>SUM(AY37:AY60)</f>
        <v>0</v>
      </c>
      <c r="AZ62" s="109">
        <f>SUM(AZ37:AZ60)</f>
        <v>0</v>
      </c>
      <c r="BA62" s="109">
        <f>SUM(BA37:BA60)</f>
        <v>0</v>
      </c>
      <c r="BB62" s="109">
        <f>SUM(BB37:BB60)</f>
        <v>0</v>
      </c>
    </row>
    <row r="63" spans="1:54" ht="12.75">
      <c r="A63" s="190"/>
      <c r="B63" s="146"/>
      <c r="C63" s="172"/>
      <c r="D63" s="150"/>
      <c r="E63" s="147"/>
      <c r="F63" s="147"/>
      <c r="G63" s="148"/>
      <c r="H63" s="97"/>
      <c r="I63" s="149"/>
      <c r="J63" s="97"/>
      <c r="K63" s="182"/>
      <c r="AX63" s="109"/>
      <c r="AY63" s="109"/>
      <c r="AZ63" s="109"/>
      <c r="BA63" s="109"/>
      <c r="BB63" s="109"/>
    </row>
    <row r="64" spans="1:11" ht="18.75" customHeight="1">
      <c r="A64" s="191" t="s">
        <v>60</v>
      </c>
      <c r="B64" s="156" t="s">
        <v>121</v>
      </c>
      <c r="C64" s="173" t="s">
        <v>81</v>
      </c>
      <c r="D64" s="157"/>
      <c r="E64" s="158"/>
      <c r="F64" s="158"/>
      <c r="G64" s="159"/>
      <c r="H64" s="159"/>
      <c r="I64" s="159"/>
      <c r="J64" s="159"/>
      <c r="K64" s="183"/>
    </row>
    <row r="65" spans="1:11" ht="6.75" customHeight="1">
      <c r="A65" s="185"/>
      <c r="B65" s="96"/>
      <c r="C65" s="168"/>
      <c r="D65" s="150"/>
      <c r="E65" s="98"/>
      <c r="F65" s="98"/>
      <c r="G65" s="99"/>
      <c r="H65" s="122"/>
      <c r="I65" s="122"/>
      <c r="J65" s="122"/>
      <c r="K65" s="178"/>
    </row>
    <row r="66" spans="1:54" ht="12.75">
      <c r="A66" s="186" t="s">
        <v>122</v>
      </c>
      <c r="B66" s="174" t="s">
        <v>82</v>
      </c>
      <c r="C66" s="169" t="s">
        <v>83</v>
      </c>
      <c r="D66" s="151" t="s">
        <v>62</v>
      </c>
      <c r="E66" s="100">
        <v>10</v>
      </c>
      <c r="F66" s="100">
        <v>0</v>
      </c>
      <c r="G66" s="101">
        <f>E66*F66</f>
        <v>0</v>
      </c>
      <c r="H66" s="102">
        <v>0.066</v>
      </c>
      <c r="I66" s="102">
        <f>E66*H66</f>
        <v>0.66</v>
      </c>
      <c r="J66" s="102">
        <v>0</v>
      </c>
      <c r="K66" s="179">
        <f>E66*J66</f>
        <v>0</v>
      </c>
      <c r="AW66" s="84">
        <v>1</v>
      </c>
      <c r="AX66" s="84">
        <f>IF(AW66=1,G66,0)</f>
        <v>0</v>
      </c>
      <c r="AY66" s="84">
        <f>IF(AW66=2,G66,0)</f>
        <v>0</v>
      </c>
      <c r="AZ66" s="84">
        <f>IF(AW66=3,G66,0)</f>
        <v>0</v>
      </c>
      <c r="BA66" s="84">
        <f>IF(AW66=4,G66,0)</f>
        <v>0</v>
      </c>
      <c r="BB66" s="84">
        <f>IF(AW66=5,G66,0)</f>
        <v>0</v>
      </c>
    </row>
    <row r="67" spans="1:14" ht="12.75">
      <c r="A67" s="187"/>
      <c r="B67" s="175"/>
      <c r="C67" s="176" t="s">
        <v>84</v>
      </c>
      <c r="D67" s="123"/>
      <c r="E67" s="104"/>
      <c r="F67" s="105"/>
      <c r="G67" s="106"/>
      <c r="H67" s="107"/>
      <c r="I67" s="107"/>
      <c r="J67" s="107"/>
      <c r="K67" s="180"/>
      <c r="N67" s="108"/>
    </row>
    <row r="68" spans="1:54" ht="12.75">
      <c r="A68" s="186" t="s">
        <v>123</v>
      </c>
      <c r="B68" s="174" t="s">
        <v>85</v>
      </c>
      <c r="C68" s="169" t="s">
        <v>86</v>
      </c>
      <c r="D68" s="151" t="s">
        <v>87</v>
      </c>
      <c r="E68" s="100">
        <v>200</v>
      </c>
      <c r="F68" s="100">
        <v>0</v>
      </c>
      <c r="G68" s="101">
        <f>E68*F68</f>
        <v>0</v>
      </c>
      <c r="H68" s="102">
        <v>0</v>
      </c>
      <c r="I68" s="102">
        <f>E68*H68</f>
        <v>0</v>
      </c>
      <c r="J68" s="102">
        <v>0</v>
      </c>
      <c r="K68" s="179">
        <f>E68*J68</f>
        <v>0</v>
      </c>
      <c r="AW68" s="84">
        <v>1</v>
      </c>
      <c r="AX68" s="84">
        <f>IF(AW68=1,G68,0)</f>
        <v>0</v>
      </c>
      <c r="AY68" s="84">
        <f>IF(AW68=2,G68,0)</f>
        <v>0</v>
      </c>
      <c r="AZ68" s="84">
        <f>IF(AW68=3,G68,0)</f>
        <v>0</v>
      </c>
      <c r="BA68" s="84">
        <f>IF(AW68=4,G68,0)</f>
        <v>0</v>
      </c>
      <c r="BB68" s="84">
        <f>IF(AW68=5,G68,0)</f>
        <v>0</v>
      </c>
    </row>
    <row r="69" spans="1:14" ht="12.75">
      <c r="A69" s="187"/>
      <c r="B69" s="175"/>
      <c r="C69" s="176" t="s">
        <v>162</v>
      </c>
      <c r="D69" s="123"/>
      <c r="E69" s="104">
        <v>0</v>
      </c>
      <c r="F69" s="105"/>
      <c r="G69" s="106"/>
      <c r="H69" s="107"/>
      <c r="I69" s="107"/>
      <c r="J69" s="107"/>
      <c r="K69" s="180"/>
      <c r="N69" s="108"/>
    </row>
    <row r="70" spans="1:14" ht="12.75">
      <c r="A70" s="187"/>
      <c r="B70" s="175"/>
      <c r="C70" s="176" t="s">
        <v>88</v>
      </c>
      <c r="D70" s="123"/>
      <c r="E70" s="104"/>
      <c r="F70" s="105"/>
      <c r="G70" s="106"/>
      <c r="H70" s="107"/>
      <c r="I70" s="107"/>
      <c r="J70" s="107"/>
      <c r="K70" s="180"/>
      <c r="N70" s="108"/>
    </row>
    <row r="71" spans="1:54" ht="12.75">
      <c r="A71" s="186" t="s">
        <v>124</v>
      </c>
      <c r="B71" s="174" t="s">
        <v>89</v>
      </c>
      <c r="C71" s="169" t="s">
        <v>90</v>
      </c>
      <c r="D71" s="151" t="s">
        <v>62</v>
      </c>
      <c r="E71" s="100">
        <v>10</v>
      </c>
      <c r="F71" s="100">
        <v>0</v>
      </c>
      <c r="G71" s="101">
        <f>E71*F71</f>
        <v>0</v>
      </c>
      <c r="H71" s="102">
        <v>0</v>
      </c>
      <c r="I71" s="102">
        <f>E71*H71</f>
        <v>0</v>
      </c>
      <c r="J71" s="102">
        <v>-0.066</v>
      </c>
      <c r="K71" s="179">
        <f>E71*J71</f>
        <v>-0.66</v>
      </c>
      <c r="AW71" s="84">
        <v>1</v>
      </c>
      <c r="AX71" s="84">
        <f>IF(AW71=1,G71,0)</f>
        <v>0</v>
      </c>
      <c r="AY71" s="84">
        <f>IF(AW71=2,G71,0)</f>
        <v>0</v>
      </c>
      <c r="AZ71" s="84">
        <f>IF(AW71=3,G71,0)</f>
        <v>0</v>
      </c>
      <c r="BA71" s="84">
        <f>IF(AW71=4,G71,0)</f>
        <v>0</v>
      </c>
      <c r="BB71" s="84">
        <f>IF(AW71=5,G71,0)</f>
        <v>0</v>
      </c>
    </row>
    <row r="72" spans="1:14" ht="12.75">
      <c r="A72" s="187"/>
      <c r="B72" s="175"/>
      <c r="C72" s="176" t="s">
        <v>132</v>
      </c>
      <c r="D72" s="123"/>
      <c r="E72" s="104">
        <v>0</v>
      </c>
      <c r="F72" s="105"/>
      <c r="G72" s="106"/>
      <c r="H72" s="107"/>
      <c r="I72" s="107"/>
      <c r="J72" s="107"/>
      <c r="K72" s="180"/>
      <c r="N72" s="108"/>
    </row>
    <row r="73" spans="1:54" ht="1.5" customHeight="1">
      <c r="A73" s="186"/>
      <c r="B73" s="174"/>
      <c r="C73" s="169"/>
      <c r="D73" s="151"/>
      <c r="E73" s="100"/>
      <c r="F73" s="100">
        <v>0</v>
      </c>
      <c r="G73" s="101">
        <f>E73*F73</f>
        <v>0</v>
      </c>
      <c r="H73" s="102"/>
      <c r="I73" s="102">
        <f>E73*H73</f>
        <v>0</v>
      </c>
      <c r="J73" s="102">
        <v>0</v>
      </c>
      <c r="K73" s="179">
        <f>E73*J73</f>
        <v>0</v>
      </c>
      <c r="AW73" s="84">
        <v>1</v>
      </c>
      <c r="AX73" s="84">
        <f>IF(AW73=1,G73,0)</f>
        <v>0</v>
      </c>
      <c r="AY73" s="84">
        <f>IF(AW73=2,G73,0)</f>
        <v>0</v>
      </c>
      <c r="AZ73" s="84">
        <f>IF(AW73=3,G73,0)</f>
        <v>0</v>
      </c>
      <c r="BA73" s="84">
        <f>IF(AW73=4,G73,0)</f>
        <v>0</v>
      </c>
      <c r="BB73" s="84">
        <f>IF(AW73=5,G73,0)</f>
        <v>0</v>
      </c>
    </row>
    <row r="74" spans="1:14" ht="12.75" hidden="1">
      <c r="A74" s="187"/>
      <c r="B74" s="175"/>
      <c r="C74" s="176"/>
      <c r="D74" s="123"/>
      <c r="E74" s="104"/>
      <c r="F74" s="105"/>
      <c r="G74" s="106"/>
      <c r="H74" s="107"/>
      <c r="I74" s="107"/>
      <c r="J74" s="107"/>
      <c r="K74" s="180"/>
      <c r="N74" s="108"/>
    </row>
    <row r="75" spans="1:54" ht="12.75" hidden="1">
      <c r="A75" s="186"/>
      <c r="B75" s="174"/>
      <c r="C75" s="169"/>
      <c r="D75" s="151"/>
      <c r="E75" s="100"/>
      <c r="F75" s="100">
        <v>0</v>
      </c>
      <c r="G75" s="101">
        <f>E75*F75</f>
        <v>0</v>
      </c>
      <c r="H75" s="102"/>
      <c r="I75" s="102">
        <f>E75*H75</f>
        <v>0</v>
      </c>
      <c r="J75" s="102">
        <v>0</v>
      </c>
      <c r="K75" s="179">
        <f>E75*J75</f>
        <v>0</v>
      </c>
      <c r="AW75" s="84">
        <v>1</v>
      </c>
      <c r="AX75" s="84">
        <f>IF(AW75=1,G75,0)</f>
        <v>0</v>
      </c>
      <c r="AY75" s="84">
        <f>IF(AW75=2,G75,0)</f>
        <v>0</v>
      </c>
      <c r="AZ75" s="84">
        <f>IF(AW75=3,G75,0)</f>
        <v>0</v>
      </c>
      <c r="BA75" s="84">
        <f>IF(AW75=4,G75,0)</f>
        <v>0</v>
      </c>
      <c r="BB75" s="84">
        <f>IF(AW75=5,G75,0)</f>
        <v>0</v>
      </c>
    </row>
    <row r="76" spans="1:14" ht="12.75" hidden="1">
      <c r="A76" s="187"/>
      <c r="B76" s="175"/>
      <c r="C76" s="176"/>
      <c r="D76" s="123"/>
      <c r="E76" s="104"/>
      <c r="F76" s="105"/>
      <c r="G76" s="106"/>
      <c r="H76" s="107"/>
      <c r="I76" s="107"/>
      <c r="J76" s="107"/>
      <c r="K76" s="180"/>
      <c r="N76" s="108"/>
    </row>
    <row r="77" spans="1:54" ht="12.75" hidden="1">
      <c r="A77" s="186"/>
      <c r="B77" s="174"/>
      <c r="C77" s="169"/>
      <c r="D77" s="151"/>
      <c r="E77" s="100"/>
      <c r="F77" s="100">
        <v>0</v>
      </c>
      <c r="G77" s="101">
        <f>E77*F77</f>
        <v>0</v>
      </c>
      <c r="H77" s="102"/>
      <c r="I77" s="102">
        <f>E77*H77</f>
        <v>0</v>
      </c>
      <c r="J77" s="102">
        <v>0</v>
      </c>
      <c r="K77" s="179">
        <f>E77*J77</f>
        <v>0</v>
      </c>
      <c r="AW77" s="84">
        <v>1</v>
      </c>
      <c r="AX77" s="84">
        <f>IF(AW77=1,G77,0)</f>
        <v>0</v>
      </c>
      <c r="AY77" s="84">
        <f>IF(AW77=2,G77,0)</f>
        <v>0</v>
      </c>
      <c r="AZ77" s="84">
        <f>IF(AW77=3,G77,0)</f>
        <v>0</v>
      </c>
      <c r="BA77" s="84">
        <f>IF(AW77=4,G77,0)</f>
        <v>0</v>
      </c>
      <c r="BB77" s="84">
        <f>IF(AW77=5,G77,0)</f>
        <v>0</v>
      </c>
    </row>
    <row r="78" spans="1:14" ht="12.75" hidden="1">
      <c r="A78" s="187"/>
      <c r="B78" s="175"/>
      <c r="C78" s="176"/>
      <c r="D78" s="123"/>
      <c r="E78" s="104">
        <v>0</v>
      </c>
      <c r="F78" s="105"/>
      <c r="G78" s="106"/>
      <c r="H78" s="107"/>
      <c r="I78" s="107"/>
      <c r="J78" s="107"/>
      <c r="K78" s="180"/>
      <c r="N78" s="108"/>
    </row>
    <row r="79" spans="1:54" ht="12.75" hidden="1">
      <c r="A79" s="186"/>
      <c r="B79" s="174"/>
      <c r="C79" s="169"/>
      <c r="D79" s="151"/>
      <c r="E79" s="100"/>
      <c r="F79" s="100">
        <v>0</v>
      </c>
      <c r="G79" s="101">
        <f>E79*F79</f>
        <v>0</v>
      </c>
      <c r="H79" s="102"/>
      <c r="I79" s="102">
        <f>E79*H79</f>
        <v>0</v>
      </c>
      <c r="J79" s="102">
        <v>0</v>
      </c>
      <c r="K79" s="179">
        <f>E79*J79</f>
        <v>0</v>
      </c>
      <c r="AW79" s="84">
        <v>1</v>
      </c>
      <c r="AX79" s="84">
        <f>IF(AW79=1,G79,0)</f>
        <v>0</v>
      </c>
      <c r="AY79" s="84">
        <f>IF(AW79=2,G79,0)</f>
        <v>0</v>
      </c>
      <c r="AZ79" s="84">
        <f>IF(AW79=3,G79,0)</f>
        <v>0</v>
      </c>
      <c r="BA79" s="84">
        <f>IF(AW79=4,G79,0)</f>
        <v>0</v>
      </c>
      <c r="BB79" s="84">
        <f>IF(AW79=5,G79,0)</f>
        <v>0</v>
      </c>
    </row>
    <row r="80" spans="1:14" ht="12.75" hidden="1">
      <c r="A80" s="187"/>
      <c r="B80" s="175"/>
      <c r="C80" s="176"/>
      <c r="D80" s="123"/>
      <c r="E80" s="104">
        <v>0</v>
      </c>
      <c r="F80" s="105"/>
      <c r="G80" s="106"/>
      <c r="H80" s="107"/>
      <c r="I80" s="107"/>
      <c r="J80" s="107"/>
      <c r="K80" s="180"/>
      <c r="N80" s="108"/>
    </row>
    <row r="81" spans="1:54" ht="12.75" hidden="1">
      <c r="A81" s="186"/>
      <c r="B81" s="174"/>
      <c r="C81" s="169"/>
      <c r="D81" s="151"/>
      <c r="E81" s="100"/>
      <c r="F81" s="100">
        <v>0</v>
      </c>
      <c r="G81" s="101">
        <f>E81*F81</f>
        <v>0</v>
      </c>
      <c r="H81" s="102">
        <v>0</v>
      </c>
      <c r="I81" s="102">
        <f>E81*H81</f>
        <v>0</v>
      </c>
      <c r="J81" s="102">
        <v>0</v>
      </c>
      <c r="K81" s="179">
        <f>E81*J81</f>
        <v>0</v>
      </c>
      <c r="AW81" s="84">
        <v>1</v>
      </c>
      <c r="AX81" s="84">
        <f>IF(AW81=1,G81,0)</f>
        <v>0</v>
      </c>
      <c r="AY81" s="84">
        <f>IF(AW81=2,G81,0)</f>
        <v>0</v>
      </c>
      <c r="AZ81" s="84">
        <f>IF(AW81=3,G81,0)</f>
        <v>0</v>
      </c>
      <c r="BA81" s="84">
        <f>IF(AW81=4,G81,0)</f>
        <v>0</v>
      </c>
      <c r="BB81" s="84">
        <f>IF(AW81=5,G81,0)</f>
        <v>0</v>
      </c>
    </row>
    <row r="82" spans="1:14" ht="12.75" hidden="1">
      <c r="A82" s="187"/>
      <c r="B82" s="175"/>
      <c r="C82" s="176"/>
      <c r="D82" s="123"/>
      <c r="E82" s="104">
        <v>0</v>
      </c>
      <c r="F82" s="105"/>
      <c r="G82" s="106"/>
      <c r="H82" s="107"/>
      <c r="I82" s="107"/>
      <c r="J82" s="107"/>
      <c r="K82" s="180"/>
      <c r="N82" s="108"/>
    </row>
    <row r="83" spans="1:14" ht="12.75" hidden="1">
      <c r="A83" s="187"/>
      <c r="B83" s="175"/>
      <c r="C83" s="176"/>
      <c r="D83" s="123"/>
      <c r="E83" s="104"/>
      <c r="F83" s="105"/>
      <c r="G83" s="106"/>
      <c r="H83" s="107"/>
      <c r="I83" s="107"/>
      <c r="J83" s="107"/>
      <c r="K83" s="180"/>
      <c r="N83" s="108"/>
    </row>
    <row r="84" spans="1:54" ht="12.75" hidden="1">
      <c r="A84" s="186"/>
      <c r="B84" s="174"/>
      <c r="C84" s="169"/>
      <c r="D84" s="151"/>
      <c r="E84" s="100"/>
      <c r="F84" s="100">
        <v>0</v>
      </c>
      <c r="G84" s="101">
        <f>E84*F84</f>
        <v>0</v>
      </c>
      <c r="H84" s="102">
        <v>0</v>
      </c>
      <c r="I84" s="102">
        <f>E84*H84</f>
        <v>0</v>
      </c>
      <c r="J84" s="102">
        <v>0</v>
      </c>
      <c r="K84" s="179">
        <f>E84*J84</f>
        <v>0</v>
      </c>
      <c r="AW84" s="84">
        <v>1</v>
      </c>
      <c r="AX84" s="84">
        <f>IF(AW84=1,G84,0)</f>
        <v>0</v>
      </c>
      <c r="AY84" s="84">
        <f>IF(AW84=2,G84,0)</f>
        <v>0</v>
      </c>
      <c r="AZ84" s="84">
        <f>IF(AW84=3,G84,0)</f>
        <v>0</v>
      </c>
      <c r="BA84" s="84">
        <f>IF(AW84=4,G84,0)</f>
        <v>0</v>
      </c>
      <c r="BB84" s="84">
        <f>IF(AW84=5,G84,0)</f>
        <v>0</v>
      </c>
    </row>
    <row r="85" spans="1:14" ht="12.75" hidden="1">
      <c r="A85" s="187"/>
      <c r="B85" s="175"/>
      <c r="C85" s="176"/>
      <c r="D85" s="123"/>
      <c r="E85" s="104">
        <v>0</v>
      </c>
      <c r="F85" s="105"/>
      <c r="G85" s="106"/>
      <c r="H85" s="107"/>
      <c r="I85" s="107"/>
      <c r="J85" s="107"/>
      <c r="K85" s="180"/>
      <c r="N85" s="108"/>
    </row>
    <row r="86" spans="1:14" ht="12.75" hidden="1">
      <c r="A86" s="187"/>
      <c r="B86" s="175"/>
      <c r="C86" s="176"/>
      <c r="D86" s="123"/>
      <c r="E86" s="104">
        <v>0</v>
      </c>
      <c r="F86" s="105"/>
      <c r="G86" s="106"/>
      <c r="H86" s="107"/>
      <c r="I86" s="107"/>
      <c r="J86" s="107"/>
      <c r="K86" s="180"/>
      <c r="N86" s="108"/>
    </row>
    <row r="87" spans="1:14" ht="12.75" hidden="1">
      <c r="A87" s="187"/>
      <c r="B87" s="175"/>
      <c r="C87" s="176"/>
      <c r="D87" s="123"/>
      <c r="E87" s="104"/>
      <c r="F87" s="105"/>
      <c r="G87" s="106"/>
      <c r="H87" s="107"/>
      <c r="I87" s="107"/>
      <c r="J87" s="107"/>
      <c r="K87" s="180"/>
      <c r="N87" s="108"/>
    </row>
    <row r="88" spans="1:14" ht="12.75" hidden="1">
      <c r="A88" s="187"/>
      <c r="B88" s="175"/>
      <c r="C88" s="176"/>
      <c r="D88" s="123"/>
      <c r="E88" s="104"/>
      <c r="F88" s="105"/>
      <c r="G88" s="106"/>
      <c r="H88" s="107"/>
      <c r="I88" s="107"/>
      <c r="J88" s="107"/>
      <c r="K88" s="180"/>
      <c r="N88" s="108"/>
    </row>
    <row r="89" spans="1:54" ht="12.75">
      <c r="A89" s="186">
        <v>12</v>
      </c>
      <c r="B89" s="174" t="s">
        <v>91</v>
      </c>
      <c r="C89" s="169" t="s">
        <v>92</v>
      </c>
      <c r="D89" s="151" t="s">
        <v>74</v>
      </c>
      <c r="E89" s="100">
        <v>22</v>
      </c>
      <c r="F89" s="100">
        <v>0</v>
      </c>
      <c r="G89" s="101">
        <f>E89*F89</f>
        <v>0</v>
      </c>
      <c r="H89" s="102">
        <v>0</v>
      </c>
      <c r="I89" s="102">
        <f>E89*H89</f>
        <v>0</v>
      </c>
      <c r="J89" s="102">
        <v>0</v>
      </c>
      <c r="K89" s="179">
        <f>E89*J89</f>
        <v>0</v>
      </c>
      <c r="AW89" s="84">
        <v>1</v>
      </c>
      <c r="AX89" s="84">
        <f>IF(AW89=1,G89,0)</f>
        <v>0</v>
      </c>
      <c r="AY89" s="84">
        <f>IF(AW89=2,G89,0)</f>
        <v>0</v>
      </c>
      <c r="AZ89" s="84">
        <f>IF(AW89=3,G89,0)</f>
        <v>0</v>
      </c>
      <c r="BA89" s="84">
        <f>IF(AW89=4,G89,0)</f>
        <v>0</v>
      </c>
      <c r="BB89" s="84">
        <f>IF(AW89=5,G89,0)</f>
        <v>0</v>
      </c>
    </row>
    <row r="90" spans="1:14" ht="12.75">
      <c r="A90" s="188"/>
      <c r="B90" s="103"/>
      <c r="C90" s="176" t="s">
        <v>134</v>
      </c>
      <c r="D90" s="123"/>
      <c r="E90" s="104">
        <v>0</v>
      </c>
      <c r="F90" s="105"/>
      <c r="G90" s="106"/>
      <c r="H90" s="107"/>
      <c r="I90" s="107"/>
      <c r="J90" s="107"/>
      <c r="K90" s="180"/>
      <c r="N90" s="108"/>
    </row>
    <row r="91" spans="1:14" ht="12.75">
      <c r="A91" s="188"/>
      <c r="B91" s="103"/>
      <c r="C91" s="176" t="s">
        <v>64</v>
      </c>
      <c r="D91" s="123"/>
      <c r="E91" s="104">
        <v>0</v>
      </c>
      <c r="F91" s="105"/>
      <c r="G91" s="106"/>
      <c r="H91" s="107"/>
      <c r="I91" s="107"/>
      <c r="J91" s="107"/>
      <c r="K91" s="180"/>
      <c r="N91" s="108"/>
    </row>
    <row r="92" spans="1:14" ht="12.75">
      <c r="A92" s="188"/>
      <c r="B92" s="103"/>
      <c r="C92" s="176" t="s">
        <v>148</v>
      </c>
      <c r="D92" s="123"/>
      <c r="E92" s="104"/>
      <c r="F92" s="105"/>
      <c r="G92" s="106"/>
      <c r="H92" s="107"/>
      <c r="I92" s="107"/>
      <c r="J92" s="107"/>
      <c r="K92" s="180"/>
      <c r="N92" s="108"/>
    </row>
    <row r="93" spans="1:14" ht="12.75">
      <c r="A93" s="188"/>
      <c r="B93" s="103"/>
      <c r="C93" s="176" t="s">
        <v>149</v>
      </c>
      <c r="D93" s="123"/>
      <c r="E93" s="104"/>
      <c r="F93" s="105"/>
      <c r="G93" s="106"/>
      <c r="H93" s="107"/>
      <c r="I93" s="107"/>
      <c r="J93" s="107"/>
      <c r="K93" s="180"/>
      <c r="N93" s="108"/>
    </row>
    <row r="94" spans="1:14" ht="6.75" customHeight="1">
      <c r="A94" s="188"/>
      <c r="B94" s="103"/>
      <c r="C94" s="176"/>
      <c r="D94" s="123"/>
      <c r="E94" s="104"/>
      <c r="F94" s="105"/>
      <c r="G94" s="106"/>
      <c r="H94" s="107"/>
      <c r="I94" s="107"/>
      <c r="J94" s="107"/>
      <c r="K94" s="180"/>
      <c r="N94" s="108"/>
    </row>
    <row r="95" spans="1:14" ht="5.25" customHeight="1">
      <c r="A95" s="188"/>
      <c r="B95" s="103"/>
      <c r="C95" s="176"/>
      <c r="D95" s="123"/>
      <c r="E95" s="104"/>
      <c r="F95" s="105"/>
      <c r="G95" s="106"/>
      <c r="H95" s="107"/>
      <c r="I95" s="107"/>
      <c r="J95" s="107"/>
      <c r="K95" s="180"/>
      <c r="N95" s="108"/>
    </row>
    <row r="96" spans="1:14" ht="12.75" hidden="1">
      <c r="A96" s="188"/>
      <c r="B96" s="103"/>
      <c r="C96" s="176"/>
      <c r="D96" s="123"/>
      <c r="E96" s="104">
        <v>0</v>
      </c>
      <c r="F96" s="105"/>
      <c r="G96" s="106"/>
      <c r="H96" s="107"/>
      <c r="I96" s="107"/>
      <c r="J96" s="107"/>
      <c r="K96" s="180"/>
      <c r="N96" s="108"/>
    </row>
    <row r="97" spans="1:14" ht="6.75" customHeight="1" hidden="1">
      <c r="A97" s="188"/>
      <c r="B97" s="103"/>
      <c r="C97" s="170"/>
      <c r="D97" s="123"/>
      <c r="E97" s="104"/>
      <c r="F97" s="105"/>
      <c r="G97" s="106"/>
      <c r="H97" s="107"/>
      <c r="I97" s="107"/>
      <c r="J97" s="107"/>
      <c r="K97" s="180"/>
      <c r="N97" s="108"/>
    </row>
    <row r="98" spans="1:54" ht="18.75" customHeight="1" thickBot="1">
      <c r="A98" s="189"/>
      <c r="B98" s="161" t="s">
        <v>63</v>
      </c>
      <c r="C98" s="171" t="str">
        <f>CONCATENATE(B64," ",C64)</f>
        <v>91. Doplňující práce na komunikaci</v>
      </c>
      <c r="D98" s="166"/>
      <c r="E98" s="162"/>
      <c r="F98" s="162"/>
      <c r="G98" s="163">
        <f>SUM(G64:G96)</f>
        <v>0</v>
      </c>
      <c r="H98" s="164"/>
      <c r="I98" s="165">
        <f>SUM(I64:I96)</f>
        <v>0.66</v>
      </c>
      <c r="J98" s="164"/>
      <c r="K98" s="181">
        <f>SUM(K64:K96)</f>
        <v>-0.66</v>
      </c>
      <c r="AX98" s="109">
        <f>SUM(AX64:AX96)</f>
        <v>0</v>
      </c>
      <c r="AY98" s="109">
        <f>SUM(AY64:AY96)</f>
        <v>0</v>
      </c>
      <c r="AZ98" s="109">
        <f>SUM(AZ64:AZ96)</f>
        <v>0</v>
      </c>
      <c r="BA98" s="109">
        <f>SUM(BA64:BA96)</f>
        <v>0</v>
      </c>
      <c r="BB98" s="109">
        <f>SUM(BB64:BB96)</f>
        <v>0</v>
      </c>
    </row>
    <row r="99" spans="1:54" ht="12.75">
      <c r="A99" s="190"/>
      <c r="B99" s="146"/>
      <c r="C99" s="172"/>
      <c r="D99" s="150"/>
      <c r="E99" s="147"/>
      <c r="F99" s="147"/>
      <c r="G99" s="148"/>
      <c r="H99" s="97"/>
      <c r="I99" s="149"/>
      <c r="J99" s="97"/>
      <c r="K99" s="182"/>
      <c r="AX99" s="109"/>
      <c r="AY99" s="109"/>
      <c r="AZ99" s="109"/>
      <c r="BA99" s="109"/>
      <c r="BB99" s="109"/>
    </row>
    <row r="100" spans="1:11" ht="18.75" customHeight="1">
      <c r="A100" s="191" t="s">
        <v>60</v>
      </c>
      <c r="B100" s="156" t="s">
        <v>125</v>
      </c>
      <c r="C100" s="173" t="s">
        <v>113</v>
      </c>
      <c r="D100" s="157"/>
      <c r="E100" s="158"/>
      <c r="F100" s="158"/>
      <c r="G100" s="159"/>
      <c r="H100" s="159"/>
      <c r="I100" s="159"/>
      <c r="J100" s="159"/>
      <c r="K100" s="183"/>
    </row>
    <row r="101" spans="1:11" ht="6.75" customHeight="1">
      <c r="A101" s="185"/>
      <c r="B101" s="96"/>
      <c r="C101" s="168"/>
      <c r="D101" s="150"/>
      <c r="E101" s="98"/>
      <c r="F101" s="98"/>
      <c r="G101" s="99"/>
      <c r="H101" s="122"/>
      <c r="I101" s="122"/>
      <c r="J101" s="122"/>
      <c r="K101" s="178"/>
    </row>
    <row r="102" spans="1:54" ht="12.75">
      <c r="A102" s="186" t="s">
        <v>126</v>
      </c>
      <c r="B102" s="174" t="s">
        <v>93</v>
      </c>
      <c r="C102" s="169" t="s">
        <v>94</v>
      </c>
      <c r="D102" s="151" t="s">
        <v>67</v>
      </c>
      <c r="E102" s="100">
        <v>16320</v>
      </c>
      <c r="F102" s="100">
        <v>0</v>
      </c>
      <c r="G102" s="101">
        <f>E102*F102</f>
        <v>0</v>
      </c>
      <c r="H102" s="102">
        <v>0</v>
      </c>
      <c r="I102" s="102">
        <f>E102*H102</f>
        <v>0</v>
      </c>
      <c r="J102" s="102">
        <v>0</v>
      </c>
      <c r="K102" s="179">
        <f>E102*J102</f>
        <v>0</v>
      </c>
      <c r="AW102" s="84">
        <v>1</v>
      </c>
      <c r="AX102" s="84">
        <f>IF(AW102=1,G102,0)</f>
        <v>0</v>
      </c>
      <c r="AY102" s="84">
        <f>IF(AW102=2,G102,0)</f>
        <v>0</v>
      </c>
      <c r="AZ102" s="84">
        <f>IF(AW102=3,G102,0)</f>
        <v>0</v>
      </c>
      <c r="BA102" s="84">
        <f>IF(AW102=4,G102,0)</f>
        <v>0</v>
      </c>
      <c r="BB102" s="84">
        <f>IF(AW102=5,G102,0)</f>
        <v>0</v>
      </c>
    </row>
    <row r="103" spans="1:14" ht="12.75">
      <c r="A103" s="188"/>
      <c r="B103" s="103"/>
      <c r="C103" s="176" t="s">
        <v>133</v>
      </c>
      <c r="D103" s="123"/>
      <c r="E103" s="104">
        <v>0</v>
      </c>
      <c r="F103" s="105"/>
      <c r="G103" s="106"/>
      <c r="H103" s="107"/>
      <c r="I103" s="107"/>
      <c r="J103" s="107"/>
      <c r="K103" s="180"/>
      <c r="N103" s="108"/>
    </row>
    <row r="104" spans="1:14" ht="12.75">
      <c r="A104" s="188"/>
      <c r="B104" s="103"/>
      <c r="C104" s="176" t="s">
        <v>64</v>
      </c>
      <c r="D104" s="123"/>
      <c r="E104" s="104">
        <v>0</v>
      </c>
      <c r="F104" s="105"/>
      <c r="G104" s="106"/>
      <c r="H104" s="107"/>
      <c r="I104" s="107"/>
      <c r="J104" s="107"/>
      <c r="K104" s="180"/>
      <c r="N104" s="108"/>
    </row>
    <row r="105" spans="1:14" ht="12.75">
      <c r="A105" s="188"/>
      <c r="B105" s="103"/>
      <c r="C105" s="176" t="s">
        <v>155</v>
      </c>
      <c r="D105" s="123"/>
      <c r="E105" s="104"/>
      <c r="F105" s="105"/>
      <c r="G105" s="106"/>
      <c r="H105" s="107"/>
      <c r="I105" s="107"/>
      <c r="J105" s="107"/>
      <c r="K105" s="180"/>
      <c r="N105" s="108"/>
    </row>
    <row r="106" spans="1:14" ht="12.75">
      <c r="A106" s="188"/>
      <c r="B106" s="103"/>
      <c r="C106" s="176" t="s">
        <v>142</v>
      </c>
      <c r="D106" s="123"/>
      <c r="E106" s="104">
        <v>0</v>
      </c>
      <c r="F106" s="105"/>
      <c r="G106" s="106"/>
      <c r="H106" s="107"/>
      <c r="I106" s="107"/>
      <c r="J106" s="107"/>
      <c r="K106" s="180"/>
      <c r="N106" s="108"/>
    </row>
    <row r="107" spans="1:14" ht="6.75" customHeight="1">
      <c r="A107" s="188"/>
      <c r="B107" s="103"/>
      <c r="C107" s="170"/>
      <c r="D107" s="123"/>
      <c r="E107" s="104"/>
      <c r="F107" s="105"/>
      <c r="G107" s="106"/>
      <c r="H107" s="107"/>
      <c r="I107" s="107"/>
      <c r="J107" s="107"/>
      <c r="K107" s="180"/>
      <c r="N107" s="108"/>
    </row>
    <row r="108" spans="1:54" ht="18.75" customHeight="1" thickBot="1">
      <c r="A108" s="189"/>
      <c r="B108" s="161" t="s">
        <v>63</v>
      </c>
      <c r="C108" s="171" t="str">
        <f>CONCATENATE(B100," ",C100)</f>
        <v>93. Dokončovací práce inž. staveb</v>
      </c>
      <c r="D108" s="166"/>
      <c r="E108" s="162"/>
      <c r="F108" s="162"/>
      <c r="G108" s="163">
        <f>SUM(G100:G106)</f>
        <v>0</v>
      </c>
      <c r="H108" s="164"/>
      <c r="I108" s="165">
        <f>SUM(I100:I106)</f>
        <v>0</v>
      </c>
      <c r="J108" s="164"/>
      <c r="K108" s="181">
        <f>SUM(K100:K106)</f>
        <v>0</v>
      </c>
      <c r="AX108" s="109">
        <f>SUM(AX100:AX106)</f>
        <v>0</v>
      </c>
      <c r="AY108" s="109">
        <f>SUM(AY100:AY106)</f>
        <v>0</v>
      </c>
      <c r="AZ108" s="109">
        <f>SUM(AZ100:AZ106)</f>
        <v>0</v>
      </c>
      <c r="BA108" s="109">
        <f>SUM(BA100:BA106)</f>
        <v>0</v>
      </c>
      <c r="BB108" s="109">
        <f>SUM(BB100:BB106)</f>
        <v>0</v>
      </c>
    </row>
    <row r="109" spans="1:54" ht="12.75">
      <c r="A109" s="190"/>
      <c r="B109" s="146"/>
      <c r="C109" s="172"/>
      <c r="D109" s="150"/>
      <c r="E109" s="147"/>
      <c r="F109" s="147"/>
      <c r="G109" s="148"/>
      <c r="H109" s="97"/>
      <c r="I109" s="149"/>
      <c r="J109" s="97"/>
      <c r="K109" s="182"/>
      <c r="AX109" s="109"/>
      <c r="AY109" s="109"/>
      <c r="AZ109" s="109"/>
      <c r="BA109" s="109"/>
      <c r="BB109" s="109"/>
    </row>
    <row r="110" spans="1:11" ht="18.75" customHeight="1">
      <c r="A110" s="191" t="s">
        <v>60</v>
      </c>
      <c r="B110" s="156" t="s">
        <v>127</v>
      </c>
      <c r="C110" s="173" t="s">
        <v>95</v>
      </c>
      <c r="D110" s="157"/>
      <c r="E110" s="158"/>
      <c r="F110" s="158"/>
      <c r="G110" s="159"/>
      <c r="H110" s="159"/>
      <c r="I110" s="159"/>
      <c r="J110" s="159"/>
      <c r="K110" s="183"/>
    </row>
    <row r="111" spans="1:11" ht="6.75" customHeight="1">
      <c r="A111" s="185"/>
      <c r="B111" s="96"/>
      <c r="C111" s="168"/>
      <c r="D111" s="150"/>
      <c r="E111" s="98"/>
      <c r="F111" s="98"/>
      <c r="G111" s="99"/>
      <c r="H111" s="122"/>
      <c r="I111" s="122"/>
      <c r="J111" s="122"/>
      <c r="K111" s="178"/>
    </row>
    <row r="112" spans="1:54" ht="12.75">
      <c r="A112" s="186" t="s">
        <v>128</v>
      </c>
      <c r="B112" s="174" t="s">
        <v>96</v>
      </c>
      <c r="C112" s="169" t="s">
        <v>97</v>
      </c>
      <c r="D112" s="151" t="s">
        <v>98</v>
      </c>
      <c r="E112" s="100">
        <v>1175</v>
      </c>
      <c r="F112" s="100">
        <v>0</v>
      </c>
      <c r="G112" s="101">
        <f>E112*F112</f>
        <v>0</v>
      </c>
      <c r="H112" s="102">
        <v>0</v>
      </c>
      <c r="I112" s="102">
        <f>E112*H112</f>
        <v>0</v>
      </c>
      <c r="J112" s="102">
        <v>0</v>
      </c>
      <c r="K112" s="179">
        <f>E112*J112</f>
        <v>0</v>
      </c>
      <c r="AW112" s="84">
        <v>1</v>
      </c>
      <c r="AX112" s="84">
        <f>IF(AW112=1,G112,0)</f>
        <v>0</v>
      </c>
      <c r="AY112" s="84">
        <f>IF(AW112=2,G112,0)</f>
        <v>0</v>
      </c>
      <c r="AZ112" s="84">
        <f>IF(AW112=3,G112,0)</f>
        <v>0</v>
      </c>
      <c r="BA112" s="84">
        <f>IF(AW112=4,G112,0)</f>
        <v>0</v>
      </c>
      <c r="BB112" s="84">
        <f>IF(AW112=5,G112,0)</f>
        <v>0</v>
      </c>
    </row>
    <row r="113" spans="1:14" ht="12.75">
      <c r="A113" s="188"/>
      <c r="B113" s="103"/>
      <c r="C113" s="176" t="s">
        <v>156</v>
      </c>
      <c r="D113" s="123"/>
      <c r="E113" s="104"/>
      <c r="F113" s="105"/>
      <c r="G113" s="106"/>
      <c r="H113" s="107"/>
      <c r="I113" s="107"/>
      <c r="J113" s="107"/>
      <c r="K113" s="180"/>
      <c r="N113" s="108"/>
    </row>
    <row r="114" spans="1:14" ht="12.75">
      <c r="A114" s="188"/>
      <c r="B114" s="103"/>
      <c r="C114" s="176"/>
      <c r="D114" s="123"/>
      <c r="E114" s="104"/>
      <c r="F114" s="105"/>
      <c r="G114" s="106"/>
      <c r="H114" s="107"/>
      <c r="I114" s="107"/>
      <c r="J114" s="107"/>
      <c r="K114" s="180"/>
      <c r="N114" s="108"/>
    </row>
    <row r="115" spans="1:14" ht="12.75">
      <c r="A115" s="188"/>
      <c r="B115" s="103"/>
      <c r="C115" s="176" t="s">
        <v>160</v>
      </c>
      <c r="D115" s="123"/>
      <c r="E115" s="104">
        <v>0</v>
      </c>
      <c r="F115" s="105"/>
      <c r="G115" s="106"/>
      <c r="H115" s="107"/>
      <c r="I115" s="107"/>
      <c r="J115" s="107"/>
      <c r="K115" s="180"/>
      <c r="N115" s="108"/>
    </row>
    <row r="116" spans="1:14" ht="6.75" customHeight="1">
      <c r="A116" s="188"/>
      <c r="B116" s="103"/>
      <c r="C116" s="170"/>
      <c r="D116" s="123"/>
      <c r="E116" s="104"/>
      <c r="F116" s="105"/>
      <c r="G116" s="106"/>
      <c r="H116" s="107"/>
      <c r="I116" s="107"/>
      <c r="J116" s="107"/>
      <c r="K116" s="180"/>
      <c r="N116" s="108"/>
    </row>
    <row r="117" spans="1:54" ht="18.75" customHeight="1" thickBot="1">
      <c r="A117" s="189"/>
      <c r="B117" s="161" t="s">
        <v>63</v>
      </c>
      <c r="C117" s="171" t="str">
        <f>CONCATENATE(B110," ",C110)</f>
        <v>97. Prorážení otvorů</v>
      </c>
      <c r="D117" s="166"/>
      <c r="E117" s="162"/>
      <c r="F117" s="162"/>
      <c r="G117" s="163">
        <f>SUM(G110:G115)</f>
        <v>0</v>
      </c>
      <c r="H117" s="164"/>
      <c r="I117" s="165">
        <f>SUM(I110:I115)</f>
        <v>0</v>
      </c>
      <c r="J117" s="164"/>
      <c r="K117" s="181">
        <f>SUM(K110:K115)</f>
        <v>0</v>
      </c>
      <c r="AX117" s="109">
        <f>SUM(AX110:AX115)</f>
        <v>0</v>
      </c>
      <c r="AY117" s="109">
        <f>SUM(AY110:AY115)</f>
        <v>0</v>
      </c>
      <c r="AZ117" s="109">
        <f>SUM(AZ110:AZ115)</f>
        <v>0</v>
      </c>
      <c r="BA117" s="109">
        <f>SUM(BA110:BA115)</f>
        <v>0</v>
      </c>
      <c r="BB117" s="109">
        <f>SUM(BB110:BB115)</f>
        <v>0</v>
      </c>
    </row>
    <row r="118" spans="1:54" ht="12.75">
      <c r="A118" s="190"/>
      <c r="B118" s="146"/>
      <c r="C118" s="172"/>
      <c r="D118" s="150"/>
      <c r="E118" s="147"/>
      <c r="F118" s="147"/>
      <c r="G118" s="148"/>
      <c r="H118" s="97"/>
      <c r="I118" s="149"/>
      <c r="J118" s="97"/>
      <c r="K118" s="182"/>
      <c r="AX118" s="109"/>
      <c r="AY118" s="109"/>
      <c r="AZ118" s="109"/>
      <c r="BA118" s="109"/>
      <c r="BB118" s="109"/>
    </row>
    <row r="119" spans="1:11" ht="18.75" customHeight="1">
      <c r="A119" s="191" t="s">
        <v>60</v>
      </c>
      <c r="B119" s="156" t="s">
        <v>129</v>
      </c>
      <c r="C119" s="173" t="s">
        <v>99</v>
      </c>
      <c r="D119" s="157"/>
      <c r="E119" s="158"/>
      <c r="F119" s="158"/>
      <c r="G119" s="159"/>
      <c r="H119" s="159"/>
      <c r="I119" s="159"/>
      <c r="J119" s="159"/>
      <c r="K119" s="183"/>
    </row>
    <row r="120" spans="1:11" ht="6.75" customHeight="1">
      <c r="A120" s="185"/>
      <c r="B120" s="96"/>
      <c r="C120" s="168"/>
      <c r="D120" s="150"/>
      <c r="E120" s="98"/>
      <c r="F120" s="98"/>
      <c r="G120" s="99"/>
      <c r="H120" s="122"/>
      <c r="I120" s="122"/>
      <c r="J120" s="122"/>
      <c r="K120" s="178"/>
    </row>
    <row r="121" spans="1:54" ht="12.75">
      <c r="A121" s="186" t="s">
        <v>130</v>
      </c>
      <c r="B121" s="174" t="s">
        <v>100</v>
      </c>
      <c r="C121" s="169" t="s">
        <v>101</v>
      </c>
      <c r="D121" s="151" t="s">
        <v>98</v>
      </c>
      <c r="E121" s="100">
        <v>4142</v>
      </c>
      <c r="F121" s="100">
        <v>0</v>
      </c>
      <c r="G121" s="101">
        <f>E121*F121</f>
        <v>0</v>
      </c>
      <c r="H121" s="102">
        <v>0</v>
      </c>
      <c r="I121" s="102">
        <f>E121*H121</f>
        <v>0</v>
      </c>
      <c r="J121" s="102">
        <v>0</v>
      </c>
      <c r="K121" s="179">
        <f>E121*J121</f>
        <v>0</v>
      </c>
      <c r="AW121" s="84">
        <v>1</v>
      </c>
      <c r="AX121" s="84">
        <f>IF(AW121=1,G121,0)</f>
        <v>0</v>
      </c>
      <c r="AY121" s="84">
        <f>IF(AW121=2,G121,0)</f>
        <v>0</v>
      </c>
      <c r="AZ121" s="84">
        <f>IF(AW121=3,G121,0)</f>
        <v>0</v>
      </c>
      <c r="BA121" s="84">
        <f>IF(AW121=4,G121,0)</f>
        <v>0</v>
      </c>
      <c r="BB121" s="84">
        <f>IF(AW121=5,G121,0)</f>
        <v>0</v>
      </c>
    </row>
    <row r="122" spans="1:14" ht="12.75">
      <c r="A122" s="187"/>
      <c r="B122" s="175"/>
      <c r="C122" s="176" t="s">
        <v>102</v>
      </c>
      <c r="D122" s="123"/>
      <c r="E122" s="104">
        <v>0</v>
      </c>
      <c r="F122" s="105"/>
      <c r="G122" s="106"/>
      <c r="H122" s="107"/>
      <c r="I122" s="107"/>
      <c r="J122" s="107"/>
      <c r="K122" s="180"/>
      <c r="N122" s="108"/>
    </row>
    <row r="123" spans="1:14" ht="12.75">
      <c r="A123" s="187"/>
      <c r="B123" s="175"/>
      <c r="C123" s="176" t="s">
        <v>157</v>
      </c>
      <c r="D123" s="123"/>
      <c r="E123" s="104"/>
      <c r="F123" s="105"/>
      <c r="G123" s="106"/>
      <c r="H123" s="107"/>
      <c r="I123" s="107"/>
      <c r="J123" s="107"/>
      <c r="K123" s="180"/>
      <c r="N123" s="108"/>
    </row>
    <row r="124" spans="1:14" ht="12.75">
      <c r="A124" s="187"/>
      <c r="B124" s="175"/>
      <c r="C124" s="176" t="s">
        <v>158</v>
      </c>
      <c r="D124" s="123"/>
      <c r="E124" s="104"/>
      <c r="F124" s="105"/>
      <c r="G124" s="106"/>
      <c r="H124" s="107"/>
      <c r="I124" s="107"/>
      <c r="J124" s="107"/>
      <c r="K124" s="180"/>
      <c r="N124" s="108"/>
    </row>
    <row r="125" spans="1:14" ht="12.75">
      <c r="A125" s="187"/>
      <c r="B125" s="175"/>
      <c r="C125" s="176" t="s">
        <v>159</v>
      </c>
      <c r="D125" s="123"/>
      <c r="E125" s="104"/>
      <c r="F125" s="105"/>
      <c r="G125" s="106"/>
      <c r="H125" s="107"/>
      <c r="I125" s="107"/>
      <c r="J125" s="107"/>
      <c r="K125" s="180"/>
      <c r="N125" s="108"/>
    </row>
    <row r="126" spans="1:14" ht="12.75">
      <c r="A126" s="187"/>
      <c r="B126" s="175"/>
      <c r="C126" s="176" t="s">
        <v>103</v>
      </c>
      <c r="D126" s="123"/>
      <c r="E126" s="104">
        <v>0</v>
      </c>
      <c r="F126" s="105"/>
      <c r="G126" s="106"/>
      <c r="H126" s="107"/>
      <c r="I126" s="107"/>
      <c r="J126" s="107"/>
      <c r="K126" s="180"/>
      <c r="N126" s="108"/>
    </row>
    <row r="127" spans="1:14" ht="12.75">
      <c r="A127" s="187"/>
      <c r="B127" s="175"/>
      <c r="C127" s="176" t="s">
        <v>104</v>
      </c>
      <c r="D127" s="123"/>
      <c r="E127" s="104">
        <v>0</v>
      </c>
      <c r="F127" s="105"/>
      <c r="G127" s="106"/>
      <c r="H127" s="107"/>
      <c r="I127" s="107"/>
      <c r="J127" s="107"/>
      <c r="K127" s="180"/>
      <c r="N127" s="108"/>
    </row>
    <row r="128" spans="1:54" ht="12.75">
      <c r="A128" s="186" t="s">
        <v>131</v>
      </c>
      <c r="B128" s="174" t="s">
        <v>105</v>
      </c>
      <c r="C128" s="169" t="s">
        <v>106</v>
      </c>
      <c r="D128" s="151" t="s">
        <v>98</v>
      </c>
      <c r="E128" s="100">
        <v>4142</v>
      </c>
      <c r="F128" s="100">
        <v>0</v>
      </c>
      <c r="G128" s="101">
        <f>E128*F128</f>
        <v>0</v>
      </c>
      <c r="H128" s="102">
        <v>0</v>
      </c>
      <c r="I128" s="102">
        <f>E128*H128</f>
        <v>0</v>
      </c>
      <c r="J128" s="102">
        <v>0</v>
      </c>
      <c r="K128" s="179">
        <f>E128*J128</f>
        <v>0</v>
      </c>
      <c r="AW128" s="84">
        <v>1</v>
      </c>
      <c r="AX128" s="84">
        <f>IF(AW128=1,G128,0)</f>
        <v>0</v>
      </c>
      <c r="AY128" s="84">
        <f>IF(AW128=2,G128,0)</f>
        <v>0</v>
      </c>
      <c r="AZ128" s="84">
        <f>IF(AW128=3,G128,0)</f>
        <v>0</v>
      </c>
      <c r="BA128" s="84">
        <f>IF(AW128=4,G128,0)</f>
        <v>0</v>
      </c>
      <c r="BB128" s="84">
        <f>IF(AW128=5,G128,0)</f>
        <v>0</v>
      </c>
    </row>
    <row r="129" spans="1:14" ht="12.75">
      <c r="A129" s="188"/>
      <c r="B129" s="103"/>
      <c r="C129" s="176" t="s">
        <v>102</v>
      </c>
      <c r="D129" s="123"/>
      <c r="E129" s="104">
        <v>0</v>
      </c>
      <c r="F129" s="105"/>
      <c r="G129" s="106"/>
      <c r="H129" s="107"/>
      <c r="I129" s="107"/>
      <c r="J129" s="107"/>
      <c r="K129" s="180"/>
      <c r="N129" s="108"/>
    </row>
    <row r="130" spans="1:14" ht="12.75">
      <c r="A130" s="188"/>
      <c r="B130" s="103"/>
      <c r="C130" s="176" t="s">
        <v>157</v>
      </c>
      <c r="D130" s="123"/>
      <c r="E130" s="104"/>
      <c r="F130" s="105"/>
      <c r="G130" s="106"/>
      <c r="H130" s="107"/>
      <c r="I130" s="107"/>
      <c r="J130" s="107"/>
      <c r="K130" s="180"/>
      <c r="N130" s="108"/>
    </row>
    <row r="131" spans="1:14" ht="12.75">
      <c r="A131" s="188"/>
      <c r="B131" s="103"/>
      <c r="C131" s="176" t="s">
        <v>158</v>
      </c>
      <c r="D131" s="123"/>
      <c r="E131" s="104"/>
      <c r="F131" s="105"/>
      <c r="G131" s="106"/>
      <c r="H131" s="107"/>
      <c r="I131" s="107"/>
      <c r="J131" s="107"/>
      <c r="K131" s="180"/>
      <c r="N131" s="108"/>
    </row>
    <row r="132" spans="1:14" ht="12.75">
      <c r="A132" s="188"/>
      <c r="B132" s="103"/>
      <c r="C132" s="176" t="s">
        <v>159</v>
      </c>
      <c r="D132" s="123"/>
      <c r="E132" s="104"/>
      <c r="F132" s="105"/>
      <c r="G132" s="106"/>
      <c r="H132" s="107"/>
      <c r="I132" s="107"/>
      <c r="J132" s="107"/>
      <c r="K132" s="180"/>
      <c r="N132" s="108"/>
    </row>
    <row r="133" spans="1:14" ht="12.75">
      <c r="A133" s="188"/>
      <c r="B133" s="103"/>
      <c r="C133" s="176" t="s">
        <v>103</v>
      </c>
      <c r="D133" s="123"/>
      <c r="E133" s="104">
        <v>0</v>
      </c>
      <c r="F133" s="105"/>
      <c r="G133" s="106"/>
      <c r="H133" s="107"/>
      <c r="I133" s="107"/>
      <c r="J133" s="107"/>
      <c r="K133" s="180"/>
      <c r="N133" s="108"/>
    </row>
    <row r="134" spans="1:14" ht="12.75">
      <c r="A134" s="188"/>
      <c r="B134" s="103"/>
      <c r="C134" s="176" t="s">
        <v>104</v>
      </c>
      <c r="D134" s="123"/>
      <c r="E134" s="104">
        <v>0</v>
      </c>
      <c r="F134" s="105"/>
      <c r="G134" s="106"/>
      <c r="H134" s="107"/>
      <c r="I134" s="107"/>
      <c r="J134" s="107"/>
      <c r="K134" s="180"/>
      <c r="N134" s="108"/>
    </row>
    <row r="135" spans="1:14" ht="6.75" customHeight="1">
      <c r="A135" s="188"/>
      <c r="B135" s="103"/>
      <c r="C135" s="170"/>
      <c r="D135" s="123"/>
      <c r="E135" s="104"/>
      <c r="F135" s="105"/>
      <c r="G135" s="106"/>
      <c r="H135" s="107"/>
      <c r="I135" s="107"/>
      <c r="J135" s="107"/>
      <c r="K135" s="180"/>
      <c r="N135" s="108"/>
    </row>
    <row r="136" spans="1:54" ht="18.75" customHeight="1" thickBot="1">
      <c r="A136" s="189"/>
      <c r="B136" s="161" t="s">
        <v>63</v>
      </c>
      <c r="C136" s="171" t="str">
        <f>CONCATENATE(B119," ",C119)</f>
        <v>99. Staveništní přesun hmot</v>
      </c>
      <c r="D136" s="160"/>
      <c r="E136" s="162"/>
      <c r="F136" s="162"/>
      <c r="G136" s="163">
        <f>SUM(G119:G134)</f>
        <v>0</v>
      </c>
      <c r="H136" s="164"/>
      <c r="I136" s="165">
        <f>SUM(I119:I134)</f>
        <v>0</v>
      </c>
      <c r="J136" s="164"/>
      <c r="K136" s="181">
        <f>SUM(K119:K134)</f>
        <v>0</v>
      </c>
      <c r="AX136" s="109">
        <f>SUM(AX119:AX134)</f>
        <v>0</v>
      </c>
      <c r="AY136" s="109">
        <f>SUM(AY119:AY134)</f>
        <v>0</v>
      </c>
      <c r="AZ136" s="109">
        <f>SUM(AZ119:AZ134)</f>
        <v>0</v>
      </c>
      <c r="BA136" s="109">
        <f>SUM(BA119:BA134)</f>
        <v>0</v>
      </c>
      <c r="BB136" s="109">
        <f>SUM(BB119:BB134)</f>
        <v>0</v>
      </c>
    </row>
    <row r="137" ht="12.75">
      <c r="E137" s="84"/>
    </row>
    <row r="138" ht="12.75">
      <c r="E138" s="84"/>
    </row>
    <row r="139" ht="12.75">
      <c r="E139" s="84"/>
    </row>
    <row r="140" ht="12.75">
      <c r="E140" s="84"/>
    </row>
    <row r="141" ht="12.75">
      <c r="E141" s="84"/>
    </row>
    <row r="142" ht="12.75">
      <c r="E142" s="84"/>
    </row>
    <row r="143" ht="12.75">
      <c r="E143" s="84"/>
    </row>
    <row r="144" ht="12.75">
      <c r="E144" s="84"/>
    </row>
    <row r="145" ht="12.75">
      <c r="E145" s="84"/>
    </row>
    <row r="146" ht="12.75">
      <c r="E146" s="84"/>
    </row>
    <row r="147" ht="12.75">
      <c r="E147" s="84"/>
    </row>
    <row r="148" ht="12.75">
      <c r="E148" s="84"/>
    </row>
    <row r="149" ht="12.75">
      <c r="E149" s="84"/>
    </row>
    <row r="150" ht="12.75">
      <c r="E150" s="84"/>
    </row>
    <row r="151" ht="12.75">
      <c r="E151" s="84"/>
    </row>
    <row r="152" ht="12.75">
      <c r="E152" s="84"/>
    </row>
    <row r="153" ht="12.75">
      <c r="E153" s="84"/>
    </row>
    <row r="154" ht="12.75">
      <c r="E154" s="84"/>
    </row>
    <row r="155" ht="12.75">
      <c r="E155" s="84"/>
    </row>
    <row r="156" ht="12.75">
      <c r="E156" s="84"/>
    </row>
    <row r="157" ht="12.75">
      <c r="E157" s="84"/>
    </row>
    <row r="158" ht="12.75">
      <c r="E158" s="84"/>
    </row>
    <row r="159" ht="12.75">
      <c r="E159" s="84"/>
    </row>
    <row r="160" spans="1:7" ht="12.75">
      <c r="A160" s="110"/>
      <c r="B160" s="110"/>
      <c r="C160" s="110"/>
      <c r="D160" s="110"/>
      <c r="E160" s="110"/>
      <c r="F160" s="110"/>
      <c r="G160" s="110"/>
    </row>
    <row r="161" spans="1:7" ht="12.75">
      <c r="A161" s="110"/>
      <c r="B161" s="110"/>
      <c r="C161" s="110"/>
      <c r="D161" s="110"/>
      <c r="E161" s="110"/>
      <c r="F161" s="110"/>
      <c r="G161" s="110"/>
    </row>
    <row r="162" spans="1:7" ht="12.75">
      <c r="A162" s="110"/>
      <c r="B162" s="110"/>
      <c r="C162" s="110"/>
      <c r="D162" s="110"/>
      <c r="E162" s="110"/>
      <c r="F162" s="110"/>
      <c r="G162" s="110"/>
    </row>
    <row r="163" spans="1:7" ht="12.75">
      <c r="A163" s="110"/>
      <c r="B163" s="110"/>
      <c r="C163" s="110"/>
      <c r="D163" s="110"/>
      <c r="E163" s="110"/>
      <c r="F163" s="110"/>
      <c r="G163" s="110"/>
    </row>
    <row r="164" ht="12.75">
      <c r="E164" s="84"/>
    </row>
    <row r="165" ht="12.75">
      <c r="E165" s="84"/>
    </row>
    <row r="166" ht="12.75">
      <c r="E166" s="84"/>
    </row>
    <row r="167" ht="12.75">
      <c r="E167" s="84"/>
    </row>
    <row r="168" ht="12.75">
      <c r="E168" s="84"/>
    </row>
    <row r="169" ht="12.75">
      <c r="E169" s="84"/>
    </row>
    <row r="170" ht="12.75">
      <c r="E170" s="84"/>
    </row>
    <row r="171" ht="12.75">
      <c r="E171" s="84"/>
    </row>
    <row r="172" ht="12.75">
      <c r="E172" s="84"/>
    </row>
    <row r="173" ht="12.75">
      <c r="E173" s="84"/>
    </row>
    <row r="174" ht="12.75">
      <c r="E174" s="84"/>
    </row>
    <row r="175" ht="12.75">
      <c r="E175" s="84"/>
    </row>
    <row r="176" ht="12.75">
      <c r="E176" s="84"/>
    </row>
    <row r="177" ht="12.75">
      <c r="E177" s="84"/>
    </row>
    <row r="178" ht="12.75">
      <c r="E178" s="84"/>
    </row>
    <row r="179" ht="12.75">
      <c r="E179" s="84"/>
    </row>
    <row r="180" ht="12.75">
      <c r="E180" s="84"/>
    </row>
    <row r="181" ht="12.75">
      <c r="E181" s="84"/>
    </row>
    <row r="182" ht="12.75">
      <c r="E182" s="84"/>
    </row>
    <row r="183" ht="12.75">
      <c r="E183" s="84"/>
    </row>
    <row r="184" ht="12.75">
      <c r="E184" s="84"/>
    </row>
    <row r="185" ht="12.75">
      <c r="E185" s="84"/>
    </row>
    <row r="186" ht="12.75">
      <c r="E186" s="84"/>
    </row>
    <row r="187" ht="12.75">
      <c r="E187" s="84"/>
    </row>
    <row r="188" ht="12.75">
      <c r="E188" s="84"/>
    </row>
    <row r="189" spans="1:2" ht="12.75">
      <c r="A189" s="111"/>
      <c r="B189" s="111"/>
    </row>
    <row r="190" spans="1:7" ht="12.75">
      <c r="A190" s="110"/>
      <c r="B190" s="110"/>
      <c r="C190" s="113"/>
      <c r="D190" s="113"/>
      <c r="E190" s="114"/>
      <c r="F190" s="113"/>
      <c r="G190" s="115"/>
    </row>
    <row r="191" spans="1:7" ht="12.75">
      <c r="A191" s="116"/>
      <c r="B191" s="116"/>
      <c r="C191" s="110"/>
      <c r="D191" s="110"/>
      <c r="E191" s="117"/>
      <c r="F191" s="110"/>
      <c r="G191" s="110"/>
    </row>
    <row r="192" spans="1:7" ht="12.75">
      <c r="A192" s="110"/>
      <c r="B192" s="110"/>
      <c r="C192" s="110"/>
      <c r="D192" s="110"/>
      <c r="E192" s="117"/>
      <c r="F192" s="110"/>
      <c r="G192" s="110"/>
    </row>
    <row r="193" spans="1:7" ht="12.75">
      <c r="A193" s="110"/>
      <c r="B193" s="110"/>
      <c r="C193" s="110"/>
      <c r="D193" s="110"/>
      <c r="E193" s="117"/>
      <c r="F193" s="110"/>
      <c r="G193" s="110"/>
    </row>
    <row r="194" spans="1:7" ht="12.75">
      <c r="A194" s="110"/>
      <c r="B194" s="110"/>
      <c r="C194" s="110"/>
      <c r="D194" s="110"/>
      <c r="E194" s="117"/>
      <c r="F194" s="110"/>
      <c r="G194" s="110"/>
    </row>
    <row r="195" spans="1:7" ht="12.75">
      <c r="A195" s="110"/>
      <c r="B195" s="110"/>
      <c r="C195" s="110"/>
      <c r="D195" s="110"/>
      <c r="E195" s="117"/>
      <c r="F195" s="110"/>
      <c r="G195" s="110"/>
    </row>
    <row r="196" spans="1:7" ht="12.75">
      <c r="A196" s="110"/>
      <c r="B196" s="110"/>
      <c r="C196" s="110"/>
      <c r="D196" s="110"/>
      <c r="E196" s="117"/>
      <c r="F196" s="110"/>
      <c r="G196" s="110"/>
    </row>
    <row r="197" spans="1:7" ht="12.75">
      <c r="A197" s="110"/>
      <c r="B197" s="110"/>
      <c r="C197" s="110"/>
      <c r="D197" s="110"/>
      <c r="E197" s="117"/>
      <c r="F197" s="110"/>
      <c r="G197" s="110"/>
    </row>
    <row r="198" spans="1:7" ht="12.75">
      <c r="A198" s="110"/>
      <c r="B198" s="110"/>
      <c r="C198" s="110"/>
      <c r="D198" s="110"/>
      <c r="E198" s="117"/>
      <c r="F198" s="110"/>
      <c r="G198" s="110"/>
    </row>
    <row r="199" spans="1:7" ht="12.75">
      <c r="A199" s="110"/>
      <c r="B199" s="110"/>
      <c r="C199" s="110"/>
      <c r="D199" s="110"/>
      <c r="E199" s="117"/>
      <c r="F199" s="110"/>
      <c r="G199" s="110"/>
    </row>
    <row r="200" spans="1:7" ht="12.75">
      <c r="A200" s="110"/>
      <c r="B200" s="110"/>
      <c r="C200" s="110"/>
      <c r="D200" s="110"/>
      <c r="E200" s="117"/>
      <c r="F200" s="110"/>
      <c r="G200" s="110"/>
    </row>
    <row r="201" spans="1:7" ht="12.75">
      <c r="A201" s="110"/>
      <c r="B201" s="110"/>
      <c r="C201" s="110"/>
      <c r="D201" s="110"/>
      <c r="E201" s="117"/>
      <c r="F201" s="110"/>
      <c r="G201" s="110"/>
    </row>
    <row r="202" spans="1:7" ht="12.75">
      <c r="A202" s="110"/>
      <c r="B202" s="110"/>
      <c r="C202" s="110"/>
      <c r="D202" s="110"/>
      <c r="E202" s="117"/>
      <c r="F202" s="110"/>
      <c r="G202" s="110"/>
    </row>
    <row r="203" spans="1:7" ht="12.75">
      <c r="A203" s="110"/>
      <c r="B203" s="110"/>
      <c r="C203" s="110"/>
      <c r="D203" s="110"/>
      <c r="E203" s="117"/>
      <c r="F203" s="110"/>
      <c r="G203" s="110"/>
    </row>
  </sheetData>
  <sheetProtection/>
  <mergeCells count="3">
    <mergeCell ref="A2:B2"/>
    <mergeCell ref="A3:B3"/>
    <mergeCell ref="G3:I3"/>
  </mergeCells>
  <printOptions/>
  <pageMargins left="0.3937007874015748" right="0.1968503937007874" top="0.5905511811023623" bottom="0.3937007874015748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Projekční kancelář Rojt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Rojt</dc:creator>
  <cp:keywords/>
  <dc:description/>
  <cp:lastModifiedBy>Špilarová Eva</cp:lastModifiedBy>
  <cp:lastPrinted>2016-05-20T09:32:09Z</cp:lastPrinted>
  <dcterms:created xsi:type="dcterms:W3CDTF">2016-05-20T09:00:58Z</dcterms:created>
  <dcterms:modified xsi:type="dcterms:W3CDTF">2018-09-20T09:30:23Z</dcterms:modified>
  <cp:category/>
  <cp:version/>
  <cp:contentType/>
  <cp:contentStatus/>
</cp:coreProperties>
</file>