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 windowWidth="15960" windowHeight="18080" activeTab="0"/>
  </bookViews>
  <sheets>
    <sheet name="Souhrn exportu" sheetId="1" r:id="rId1"/>
    <sheet name="DOPRAVNI_SKOLA_PLZEN" sheetId="2" r:id="rId2"/>
  </sheets>
  <definedNames/>
  <calcPr fullCalcOnLoad="1"/>
</workbook>
</file>

<file path=xl/sharedStrings.xml><?xml version="1.0" encoding="utf-8"?>
<sst xmlns="http://schemas.openxmlformats.org/spreadsheetml/2006/main" count="586" uniqueCount="244">
  <si>
    <t>Tento dokument byl exportován z Numbers. Všechny tabulky byly převedeny do pracovních listů Excel. Všechny ostatní objekty ze všech listů Numbers byly umístěny na samostatné pracovní listy. Je možné, že výpočty vzorců budou v aplikaci Excel odlišné.</t>
  </si>
  <si>
    <t>Název listu Numbers</t>
  </si>
  <si>
    <t>Název tabulky Numbers</t>
  </si>
  <si>
    <t>Název pracovního listu Excel</t>
  </si>
  <si>
    <t>DOPRAVNI_SKOLA_PLZEN</t>
  </si>
  <si>
    <t>Tabulka 1</t>
  </si>
  <si>
    <t>poz.</t>
  </si>
  <si>
    <t>kategorie</t>
  </si>
  <si>
    <t>model</t>
  </si>
  <si>
    <t>stručný popis</t>
  </si>
  <si>
    <t>rozměry [ mm ]</t>
  </si>
  <si>
    <t>ks</t>
  </si>
  <si>
    <t>připojení elektro</t>
  </si>
  <si>
    <t>připojení plyn</t>
  </si>
  <si>
    <t>připojení ZTI</t>
  </si>
  <si>
    <t>změkčená voda</t>
  </si>
  <si>
    <t>Poznámka</t>
  </si>
  <si>
    <t>Cena</t>
  </si>
  <si>
    <t>š.</t>
  </si>
  <si>
    <t>hl.</t>
  </si>
  <si>
    <t>v.</t>
  </si>
  <si>
    <t>příkon kW/ks 230V</t>
  </si>
  <si>
    <t xml:space="preserve">příkon kW/ks 400V </t>
  </si>
  <si>
    <t>příkon kW celkem 230V</t>
  </si>
  <si>
    <t>příkon kW celkem 400V</t>
  </si>
  <si>
    <t>příkon kW/ks</t>
  </si>
  <si>
    <t>příkon kW celkem</t>
  </si>
  <si>
    <t>SV</t>
  </si>
  <si>
    <t>TV</t>
  </si>
  <si>
    <t>odpad DN</t>
  </si>
  <si>
    <t>za kus</t>
  </si>
  <si>
    <t>celkem</t>
  </si>
  <si>
    <t>G01. ÚSEK VARNY</t>
  </si>
  <si>
    <t>01.01.</t>
  </si>
  <si>
    <t>ostatní technologie</t>
  </si>
  <si>
    <t>Váha můstková</t>
  </si>
  <si>
    <t>-</t>
  </si>
  <si>
    <t>stávající technologie investora</t>
  </si>
  <si>
    <t>01.02.</t>
  </si>
  <si>
    <t>nerez</t>
  </si>
  <si>
    <t>Manipulační vozík na GN 1/1</t>
  </si>
  <si>
    <t>Manipulační vozík na GN 1/1, 4x otočná kolečka z toho 2x brzděná</t>
  </si>
  <si>
    <t>01.03</t>
  </si>
  <si>
    <t>Nerezový regál s pěti policemi</t>
  </si>
  <si>
    <t>Nerezový regál s pěti policemi, jeklové stojny 40x40mm, vymezovací nožičky, levé, zadní a pravé opláštění</t>
  </si>
  <si>
    <t>01.04.</t>
  </si>
  <si>
    <t>doměrek před sloupem</t>
  </si>
  <si>
    <t>01.05.</t>
  </si>
  <si>
    <t>01.06.</t>
  </si>
  <si>
    <t>Nerezový pracovní stůl s blokem neutrálních šuplíků</t>
  </si>
  <si>
    <t>Nerezový pracovní stůl s blokem neutrálních šuplíků bez možnosti uzamykání s plným výsuvem a plynulým dorazem šuplíků, zadní lem 50mm, výška stolové desky 50mm, síla nerezu horní stolové desky 1,5mm, provedení na nerezovém soklu 150mm, kazetové skládané nerezové boky - varianta na jeklových nohách není přípustná</t>
  </si>
  <si>
    <t>01.07.</t>
  </si>
  <si>
    <t>01.08.</t>
  </si>
  <si>
    <t>Nerezový pracovní stůl s blokem neutrálních šuplíků a umývátkem rukou</t>
  </si>
  <si>
    <t>Nerezový pracovní stůl s blokem neutrálních šuplíků bez možnosti uzamykání s plným výsuvem a plynulým dorazem šuplíků, vevařené umývátko rukou, otvor pro baterii 35mm, čelní blenda před dřezem, zadní lem 50mm, výška stolové desky 50mm, síla nerezu horní stolové desky 1,5mm, provedení na nerezovém soklu 150mm, kazetové skládané nerezové boky - varianta na jeklových nohách není přípustná</t>
  </si>
  <si>
    <t>●</t>
  </si>
  <si>
    <t>instalační materiál k dopojení dřezu a baterie je součástí dodávky gastro</t>
  </si>
  <si>
    <t>01.08a</t>
  </si>
  <si>
    <t>Profi páková baterie</t>
  </si>
  <si>
    <t>Profi páková baterie 5 let záruka</t>
  </si>
  <si>
    <t>01.09.</t>
  </si>
  <si>
    <t xml:space="preserve">Nerezový pracovní stůl s vevařeným dřezem a instalační šachtou s přístupovými dvířky pod dřezem </t>
  </si>
  <si>
    <t>Nerezový pracovní stůl s vevařeným dřezem 352x555mm, otvor pro baterii 35mm, pod stolovou deskou instalační šachta s revizními dvířky pro přístup k uzávěrům, výška stolové desky 50mm, síla nerezu horní stolové desky 1,5mm, provedení na nerezovém soklu 150mm, kazetové skládané nerezové boky - varianta na jeklových nohách není přípustná</t>
  </si>
  <si>
    <t>01.09a</t>
  </si>
  <si>
    <t>01.10.</t>
  </si>
  <si>
    <t>01.10a</t>
  </si>
  <si>
    <t>01.11.</t>
  </si>
  <si>
    <t>termika</t>
  </si>
  <si>
    <t>Modulární plynový sporák 4x hořák s výkonem 3x 6kW + 1x 10kW, určeno k instalaci na otevřenou podestavbu</t>
  </si>
  <si>
    <t>Konstrukce hořáků s vnitřním a vnějším hořením, 6kW hořák o průměru 60mm s plynuloz bezstupňovou regulací 1,5-6kW, 10kW hořák s průměrem 100mm s plynulou bezstupňovou regulací od 2,2-10kW, napojení na zemní plyn, litinové hořákové mříže, uzpůsobení na vaření malých a velkých nádobách, hořáky s optimalizovaným spalováním, IPX5  ochrana proti vodě, chráněný startovací plamen, bezpečnostní prvky proti zhašení plamene, horní deska vyrobená z nerezu o síle 2mm</t>
  </si>
  <si>
    <t>01.11a</t>
  </si>
  <si>
    <t>Nerezová otevřená podestavba pod varný aparát, kazetové skládané boky</t>
  </si>
  <si>
    <t>Nerezová otevřená podestavba pod varný aparát, kazetové skládané boky, provedení na stavebním soklu 150mm</t>
  </si>
  <si>
    <t>01.12.</t>
  </si>
  <si>
    <t xml:space="preserve">Nerezový pracovní stůl </t>
  </si>
  <si>
    <t>Nerezový pracovní stůl, zadní lem 50mm, výška stolové desky 50mm, síla nerezu horní stolové desky 1,5mm, provedení na stavebním soklu 150mm, kazetové skládané nerezové boky - varianta na jeklových nohách není přípustná</t>
  </si>
  <si>
    <t>Modulární tálový sporák 10,5kW, určeno k instalaci na otevřenou podestavbu</t>
  </si>
  <si>
    <t>Plynový tál s hlavním hořákem o výkonu 10,5kW, piezzo zapalování, servisní přístup skrze čelní panel, litinové čistitelné plotny, různé r’teplotní zóny, IPX5 ochrana proti vodě, teplotní rozsah tálu 500-200°C, konstrukce zabraňující průniku vody a vlhkosti</t>
  </si>
  <si>
    <t>Sklopná plynová pánev 100l, ocelolitinový povrch, motorové sklápění</t>
  </si>
  <si>
    <t>Sklopná plynová pánev 100l motorové sklápění, ocelovolitinový povrch vnitřní vany pánve, teplotní rozsah 120-300°C, dvojité opláštění vany a víka, dvojité izolovené víko z nerezu 20/10, regulace výkonu pomocí regulátoru, konstrukce proti průniku vody a vlhka, IPX5 ochrana proti vodě, automatické motorové sklápění, ocelolitina pro dokonalé smažení a grilování</t>
  </si>
  <si>
    <t>01.13.</t>
  </si>
  <si>
    <t>01.14.</t>
  </si>
  <si>
    <t>01.15.</t>
  </si>
  <si>
    <t>01.16.</t>
  </si>
  <si>
    <t>Sklopná plynová pánev 100l, nerezový povrch, motorové sklápění</t>
  </si>
  <si>
    <t>Sklopná plynová pánev 100l motorové sklápění, nerezový povrch vnitřní vany pánve, teplotní rozsah 120-300°C, dvojité opláštění vany a víka, dvojité izolovené víko z nerezu 20/10, regulace výkonu pomocí regulátoru, konstrukce proti průniku vody a vlhka, IPX5ochrana proti vodě, automatické motorové sklápění, ocelolitina pro dokonalé smažení a grilování</t>
  </si>
  <si>
    <t>01.17.</t>
  </si>
  <si>
    <t>01.18.</t>
  </si>
  <si>
    <t>Multifunkční pánev 150l</t>
  </si>
  <si>
    <t>Multifunkční pánev 150l, ruční modus se třemi druhy provozu manuálního provozu a 7 přednastavenými skupinami procesového vaření, stupňovitá intenzita varu, automatický zdvih košů, plnění vodou po 1 litru, integrovaný odtok vody s pevným napojením na odpad, sonda teploty jádra se šesti měřícími body, sprcha se samonavíjením, USB rozhraní</t>
  </si>
  <si>
    <t>připojení na Sicotronic | nebo jiný hlídač výkonové špičky</t>
  </si>
  <si>
    <t>01.19.</t>
  </si>
  <si>
    <t xml:space="preserve">Nerezová vpusť 400x600mm </t>
  </si>
  <si>
    <t>Nerezová vpusť 400x600mm se zápachovou uzávěrou</t>
  </si>
  <si>
    <t>01.20.</t>
  </si>
  <si>
    <t>termnika</t>
  </si>
  <si>
    <t>Plynový kotel 300l</t>
  </si>
  <si>
    <t>stávající technologie investora | úprava na soklové provedení</t>
  </si>
  <si>
    <t>01.21.</t>
  </si>
  <si>
    <t>01.22.</t>
  </si>
  <si>
    <t>01.23.</t>
  </si>
  <si>
    <t>01.24.</t>
  </si>
  <si>
    <t xml:space="preserve">Plynový varný kotel 250l </t>
  </si>
  <si>
    <t>Univerzální kotel pro vaření, dušení a napařování, IPX5 ochrana, přesné doléhavé víko, bezpečnostní termostat, nepřímý ohřev pomocí saturované páry o teplotě 110°C, tažená vložka a víko z kyselinovzdorné ocele AISI 316, odvzdušňovací ventil, uzavřený topný systém</t>
  </si>
  <si>
    <t>01.25.</t>
  </si>
  <si>
    <t>Nerezový pracovní stůl, zadní lem 50mm, výška stolové desky 50mm, síla nerezu horní stolové desky 1,5mm, provedení na  stavebním soklu 150mm, kazetové skládané nerezové boky - varianta na jeklových nohách není přípustná</t>
  </si>
  <si>
    <t>01.26</t>
  </si>
  <si>
    <t>01.27.</t>
  </si>
  <si>
    <t>01.28.</t>
  </si>
  <si>
    <t>Plynový varný kotel 150l</t>
  </si>
  <si>
    <t>01.28a</t>
  </si>
  <si>
    <t xml:space="preserve">Nerezová vpusť 300x300mm </t>
  </si>
  <si>
    <t>Nerezová vpusť 300x300mm se zápachovou uzávěrou</t>
  </si>
  <si>
    <t>01.29.</t>
  </si>
  <si>
    <t>01.29a</t>
  </si>
  <si>
    <t>01.30.</t>
  </si>
  <si>
    <t>Nerezový pracovní stůl s vevařeným dřezem 352x555mm, otvor pro baterii 35mm, pod stolovou deskou instalační šachta s revizními dvířky pro přístup k uzávěrům, výška stolové desky 50mm, síla nerezu horní stolové desky 1,5mm, provedení na stavebním soklu 150mm, kazetové skládané nerezové boky - varianta na jeklových nohách není přípustná</t>
  </si>
  <si>
    <t>01.30a</t>
  </si>
  <si>
    <t>01.31.</t>
  </si>
  <si>
    <t>Konvektomat 201</t>
  </si>
  <si>
    <t>El. konvektomat 20x GN 1/1Rozsah teplot: 30 - 300°C.  Konvektomat je možné provozovat ve třech režimech:•Manuální provoz•Provoz s přednastavenými kategoriemi•Provoz podle vlastníchprogramů Automatické tepelné úpravy s přednastavenými kategoriemi (využití samoobslužného obrázkového ovládacího panelu)•Maso•Noční úpravy vaření+pečení. Drůbež•Ryby•Pečivo•Přílohy/zelenina•Pokrmy z vajec / dezert Regenerace - regenerace s využitím regulace času úprav v jednotlivých vsuvech přístroje, s automatickým ohlášením jednotlivých vsuvů, základní provozní režimy•Pára 30°C - 130°C•Horký vzduch 30°C - 250°C•Kombinace horký vzduch a pára 30°C - 250°C Funkce / vybavení:Automatika měření teploty jádra - sonda s 6-ti měřícími zónami, pomocný držák na uchycení sondy. systém automatické měření a regulace vlhkosti, plynulé nastavení vlhkosti 0° - 100% 5 programovatelných rychlostí proudění vzduchu . HACCP-mezipaměť a výstup přes USB rozhraní, rychlé zchlazení varného prostoru, automatické mytí varného prostoru s použitím mycích a oplachových tablet . Automatická předvolba času spuštění přístroje
servisní diagnostický systém s automatickým indikátorem servisních hlášení. Veškerá komunikace v českém jazyce. Dveře varného prostoru s trojitým zasklením. Integrovaná ruční sprcha s automatickým navíjením bez zarážek a s plynulým dávkováním. Bezespárový hygienický varný prostor se zaoblenými rohy. Klika dveří s jednorukým ovládáním. Bojlerový vývin páry. Bezdotykový koncový spínač dveří. Integrovaná brzda ventilátoru.</t>
  </si>
  <si>
    <t>01.31a</t>
  </si>
  <si>
    <t>01.31b</t>
  </si>
  <si>
    <t>Zavážecí vozík ke konvektomatům 201</t>
  </si>
  <si>
    <t>Zavážecí vozík ke konvektomatům pro lepší plnění a vyprazdňování přístroje</t>
  </si>
  <si>
    <t>01.32.</t>
  </si>
  <si>
    <t>01.32b</t>
  </si>
  <si>
    <t>01.33.</t>
  </si>
  <si>
    <t>Konvektomat 202</t>
  </si>
  <si>
    <t>stávající technologie investora | připojení na Sicotronic | nebo jiný hlídač výkonové špičky</t>
  </si>
  <si>
    <t>01.33b</t>
  </si>
  <si>
    <t>01.34.</t>
  </si>
  <si>
    <t>Zavážecí vozík ke konvektomatům 202</t>
  </si>
  <si>
    <t>01.35.</t>
  </si>
  <si>
    <t>Konvektomat 101</t>
  </si>
  <si>
    <t>El. konvektomat 10x GN 1/1Rozsah teplot: 30 - 300°C.  Konvektomat je možné provozovat ve třech režimech:•Manuální provoz•Provoz s přednastavenými kategoriemi•Provoz podle vlastníchprogramů Automatické tepelné úpravy s přednastavenými kategoriemi (využití samoobslužného obrázkového ovládacího panelu)•Maso•Noční úpravy vaření+pečení. Drůbež•Ryby•Pečivo•Přílohy/zelenina•Pokrmy z vajec / dezert Regenerace - regenerace s využitím regulace času úprav v jednotlivých vsuvech přístroje, s automatickým ohlášením jednotlivých vsuvů, základní provozní režimy•Pára 30°C - 130°C•Horký vzduch 30°C - 250°C•Kombinace horký vzduch a pára 30°C - 250°C Funkce / vybavení:Automatika měření teploty jádra - sonda s 6-ti měřícími zónami, pomocný držák na uchycení sondy. systém automatické měření a regulace vlhkosti, plynulé nastavení vlhkosti 0° - 100% 5 programovatelných rychlostí proudění vzduchu . HACCP-mezipaměť a výstup přes USB rozhraní, rychlé zchlazení varného prostoru, automatické mytí varného prostoru s použitím mycích a oplachových tablet . Automatická předvolba času spuštění přístroje
servisní diagnostický systém s automatickým indikátorem servisních hlášení. Veškerá komunikace v českém jazyce. Dveře varného prostoru s trojitým zasklením. Integrovaná ruční sprcha s automatickým navíjením bez zarážek a s plynulým dávkováním. Bezespárový hygienický varný prostor se zaoblenými rohy. Klika dveří s jednorukým ovládáním. Bojlerový vývin páry. Bezdotykový koncový spínač dveří. Integrovaná brzda ventilátoru.</t>
  </si>
  <si>
    <t>01.35a</t>
  </si>
  <si>
    <t>Nerezový podstavec pod konvektomat s dvěma řadami vsunů</t>
  </si>
  <si>
    <t>01.36.</t>
  </si>
  <si>
    <t xml:space="preserve">Banketový vozík </t>
  </si>
  <si>
    <t>Banketový vozík 30xGN 1/1</t>
  </si>
  <si>
    <t>01.37.</t>
  </si>
  <si>
    <t>Neobsazená pozice</t>
  </si>
  <si>
    <t>01.38.</t>
  </si>
  <si>
    <t>01.39.</t>
  </si>
  <si>
    <t>Nerezový pracovní stůl</t>
  </si>
  <si>
    <t>Nerezový pracovní stůl, zadní lem 50mm, výška stolové desky 50mm, síla nerezu horní stolové desky 1,5mm, provedení na nerezovém soklu 150mm, kazetové skládané nerezové boky - varianta na jeklových nohách není přípustná</t>
  </si>
  <si>
    <t>DÍLČÍ CENOVÝ SOUČET</t>
  </si>
  <si>
    <t>G02. ÚSEK TĚSTA A CUKRÁRNY</t>
  </si>
  <si>
    <t>02.01.</t>
  </si>
  <si>
    <t>Robot ALBA RE 22 | kompletní generální repas stroje</t>
  </si>
  <si>
    <t>Generální repas zařízení, výměna opotřebených dílů, nerezové obložení stroje, nová povrchová úprava zbytku zařízení</t>
  </si>
  <si>
    <t>02.02.</t>
  </si>
  <si>
    <t>Nerezový pracovní stůl s umývátkem rukou</t>
  </si>
  <si>
    <t>Nerezový pracovní stůl s vevařeným  umývátkem rukou, otvor pro baterii 35mm, čelní blenda před dřezem, zadní lem 50mm, výška stolové desky 50mm, síla nerezu horní stolové desky 1,5mm, provedení na nerezovém soklu 150mm, kazetové skládané nerezové boky - varianta na jeklových nohách není přípustná</t>
  </si>
  <si>
    <t>02.02a</t>
  </si>
  <si>
    <t>02.03.</t>
  </si>
  <si>
    <t>Nerezový pracovní stůl s dvěma vevařenými dřezy</t>
  </si>
  <si>
    <t>Nerezový pracovní stůl s vevařeným dřezem 352x555mm a dřezem 450x450mm, čelní blenda před dřezy, otvor pro baterii 35mm, otvor pro tlakovou sprchu 32mm,  výška stolové desky 50mm, síla nerezu horní stolové desky 1,5mm, provedení na nerezovém soklu 150mm, kazetové skládané nerezové boky - varianta na jeklových nohách není přípustná</t>
  </si>
  <si>
    <t>02.03a</t>
  </si>
  <si>
    <t>02.03b</t>
  </si>
  <si>
    <t>Předoplachová tlaková sprcha</t>
  </si>
  <si>
    <t>02.04.</t>
  </si>
  <si>
    <t>Nerezový pracovní stůl s bukovou pracovní deskou</t>
  </si>
  <si>
    <t>Nerezový pracovní stůl s bukovou pracovní deskou, výška stolové desky 50mm, provedení na nerezovém soklu 150mm, kazetové skládané nerezové boky - varianta na jeklových nohách není přípustná</t>
  </si>
  <si>
    <t>02.05.</t>
  </si>
  <si>
    <t>Nerezový pracovní stůl s bukovou pracovní deskou, nerezový zadní a levý lem 50mm, výška stolové desky 50mm, provedení na nerezovém soklu 150mm, kazetové skládané nerezové boky - varianta na jeklových nohách není přípustná</t>
  </si>
  <si>
    <t>02.06.</t>
  </si>
  <si>
    <t>02.07.</t>
  </si>
  <si>
    <t>02.08.</t>
  </si>
  <si>
    <t xml:space="preserve">Míchací robot </t>
  </si>
  <si>
    <t>G03. ÚSEK PŘÍPRAVNY ZELENINY</t>
  </si>
  <si>
    <t>03.01.</t>
  </si>
  <si>
    <t>Kombinovaná nerezová výlevka s umývátkem rukou</t>
  </si>
  <si>
    <t>Kombinovaná nerezová výlevka s umývátkem rukou, provedení na nerezovém soklu 150mm, kazetové skládané nerezové boky - varianta na jeklových nohách není přípustná</t>
  </si>
  <si>
    <t>03.01a</t>
  </si>
  <si>
    <t>03.02.</t>
  </si>
  <si>
    <t>Nerezový pracovní stůl s dvěma vevařeným dřezem</t>
  </si>
  <si>
    <t>Nerezový pracovní stůl s vevařeným dřezem 352x555mm, čelní blenda před dřezem, otvor pro baterii 35mm, výška stolové desky 50mm, síla nerezu horní stolové desky 1,5mm, zadní lem 50mm, provedení na nerezovém soklu 150mm, kazetové skládané nerezové boky - varianta na jeklových nohách není přípustná</t>
  </si>
  <si>
    <t>03.02a</t>
  </si>
  <si>
    <t>03.03.</t>
  </si>
  <si>
    <t>Nerezový pracovní stůl s posuvnými dveřmi</t>
  </si>
  <si>
    <t>03.04.</t>
  </si>
  <si>
    <t>Nerezový pracovní stůl s vevařeným dřezem</t>
  </si>
  <si>
    <t>03.04a</t>
  </si>
  <si>
    <t>03.05.</t>
  </si>
  <si>
    <t>03.06.</t>
  </si>
  <si>
    <t>03.07.</t>
  </si>
  <si>
    <t>G04. ÚSEK PŘÍPRAVNY MASA</t>
  </si>
  <si>
    <t>04.01.</t>
  </si>
  <si>
    <t>Nerezový pracovní stůl s vevařené umývátko rukou, otvor pro baterii 35mm, čelní blenda před dřezem, zadní lem 50mm, výška stolové desky 50mm, síla nerezu horní stolové desky 1,5mm, provedení na nerezovém soklu 150mm, kazetové skládané nerezové boky - varianta na jeklových nohách není přípustná</t>
  </si>
  <si>
    <t>04.02.</t>
  </si>
  <si>
    <t>04.03.</t>
  </si>
  <si>
    <t>04.04.</t>
  </si>
  <si>
    <t xml:space="preserve">Nerezový pracovní stůl s blokem neutrálních šuplíků a vevařeným dřezem </t>
  </si>
  <si>
    <t>Nerezový pracovní stůl s blokem neutrálních šuplíků bez možnosti uzamykání s plným výsuvem a plynulým dorazem šuplíků, vevařený dřez 352x555mm, otvor pro baterii 35mm, čelní blenda před dřezem, zadní lem 50mm, výška stolové desky 50mm, síla nerezu horní stolové desky 1,5mm, provedení na nerezovém soklu 150mm, kazetové skládané nerezové boky - varianta na jeklových nohách není přípustná</t>
  </si>
  <si>
    <t>04.05.</t>
  </si>
  <si>
    <t>04.06.</t>
  </si>
  <si>
    <t xml:space="preserve">Dřevěný špalek řeznický </t>
  </si>
  <si>
    <t>04.07.</t>
  </si>
  <si>
    <t xml:space="preserve">Nerezový pracovní stůl vevařeným dřezem </t>
  </si>
  <si>
    <t>Nerezový pracovní stůl, vevařený dřez 352x555mm, otvor pro baterii 35mm, čelní blenda před dřezem, zadní lem 50mm, výška stolové desky 50mm, síla nerezu horní stolové desky 1,5mm, provedení na nerezovém soklu 150mm, kazetové skládané nerezové boky - varianta na jeklových nohách není přípustná</t>
  </si>
  <si>
    <t>04.07a</t>
  </si>
  <si>
    <t>04.08.</t>
  </si>
  <si>
    <t>Nerezový pracovní stůl, vevařený dřez 450x450mm, otvor pro tlakovou sprchu 32mm, čelní blenda před dřezem, zadní lem 50mm, výška stolové desky 50mm, síla nerezu horní stolové desky 1,5mm, provedení na nerezovém soklu 150mm, kazetové skládané nerezové boky - varianta na jeklových nohách není přípustná</t>
  </si>
  <si>
    <t>04.08a</t>
  </si>
  <si>
    <t>04.09.</t>
  </si>
  <si>
    <t>Kutr Robot Coupe</t>
  </si>
  <si>
    <t>04.10.</t>
  </si>
  <si>
    <t>G05. ÚSEK SKLADU</t>
  </si>
  <si>
    <t>05.01.</t>
  </si>
  <si>
    <t>G06. ÚSEK MYTÍ PROVOZNÍHO NÁDOBÍ</t>
  </si>
  <si>
    <t>06.01.</t>
  </si>
  <si>
    <t>Nerezový pracovní stůl, zadní lem 150mm, výška stolové desky 50mm, síla nerezu horní stolové desky 1,5mm, provedení na nerezovém soklu 150mm, kazetové skládané nerezové boky - varianta na jeklových nohách není přípustná</t>
  </si>
  <si>
    <t>06.02.</t>
  </si>
  <si>
    <t xml:space="preserve">Nerezový pracovní stůl s vevařeným dřezem </t>
  </si>
  <si>
    <t>Nerezový pracovní stůl s vevařeným dřezem, celoplošný prolam stolové desky 10mm, otvor pro tlakovou sprchu 32mm, zadní lem 150mm, výška stolové desky 50mm, síla nerezu horní stolové desky 1,5mm, provedení na nerezovém soklu 150mm, kazetové skládané nerezové boky - varianta na jeklových nohách není přípustná</t>
  </si>
  <si>
    <t>06.02a</t>
  </si>
  <si>
    <t>06.03.</t>
  </si>
  <si>
    <t>mytí</t>
  </si>
  <si>
    <t>Myčka provozního nádobí s použitím enzymů</t>
  </si>
  <si>
    <t>Myčka provozního nádobí s dvěma koši, 3 základní programy +  doplňkové, dávkovač mycího prosředku, dávkovač oplachového prostředku, dávkovač enzymů, celkové sklopné dveře</t>
  </si>
  <si>
    <t>06.04.</t>
  </si>
  <si>
    <t xml:space="preserve">Nerezová vpusť 1000x450mm </t>
  </si>
  <si>
    <t>Nerezová vpusť 1000x4500mm se zápachovou uzávěrou</t>
  </si>
  <si>
    <t>06.05.</t>
  </si>
  <si>
    <t>Nerezový pracovní stůl odkapový s mřížkovou perforací</t>
  </si>
  <si>
    <t>Nerezový pracovní stůl odkapový s mřížkovou perforací a odtokem, zadní lem 150mm, výška stolové desky 50mm, síla nerezu horní stolové desky 1,5mm, provedení na nerezovém soklu 150mm, kazetové skládané nerezové boky - varianta na jeklových nohách není přípustná</t>
  </si>
  <si>
    <t>06.06.</t>
  </si>
  <si>
    <t>STANDARDY PROVEDENÍ NEREZU A TECHNOLOGIE</t>
  </si>
  <si>
    <t>PŘÍKON CELKEM</t>
  </si>
  <si>
    <t>elektro:</t>
  </si>
  <si>
    <t>230V</t>
  </si>
  <si>
    <t>Cena celkem</t>
  </si>
  <si>
    <t>- síla nerezového plechu 1,5 mm</t>
  </si>
  <si>
    <t>400V</t>
  </si>
  <si>
    <t>Montáž technologie</t>
  </si>
  <si>
    <t>- prolomení plechu skládané svařované 10mm</t>
  </si>
  <si>
    <t>plyn:</t>
  </si>
  <si>
    <t>- skládané boky z jednoho kusu bez použití jeklové stojny</t>
  </si>
  <si>
    <t>Celkem</t>
  </si>
  <si>
    <t>- povolená odchylka v rozměrech jsou 2%</t>
  </si>
  <si>
    <t>PŘEDPOKLÁDANÁ SOUČASNOST:</t>
  </si>
  <si>
    <t>Celkem s DPH 21%</t>
  </si>
</sst>
</file>

<file path=xl/styles.xml><?xml version="1.0" encoding="utf-8"?>
<styleSheet xmlns="http://schemas.openxmlformats.org/spreadsheetml/2006/main">
  <numFmts count="6">
    <numFmt numFmtId="0" formatCode="General"/>
    <numFmt numFmtId="59" formatCode="#,##0&quot; Kč&quot;"/>
    <numFmt numFmtId="60" formatCode="0;0"/>
    <numFmt numFmtId="61" formatCode="0.0"/>
    <numFmt numFmtId="62" formatCode="#,##0.0&quot; kW&quot;"/>
    <numFmt numFmtId="63" formatCode="#,##0 [$Kč-405]"/>
  </numFmts>
  <fonts count="34">
    <font>
      <sz val="10"/>
      <color indexed="8"/>
      <name val="Arial"/>
      <family val="2"/>
    </font>
    <font>
      <sz val="10"/>
      <name val="Arial"/>
      <family val="2"/>
    </font>
    <font>
      <sz val="12"/>
      <color indexed="8"/>
      <name val="Arial"/>
      <family val="2"/>
    </font>
    <font>
      <sz val="14"/>
      <color indexed="8"/>
      <name val="Arial"/>
      <family val="2"/>
    </font>
    <font>
      <b/>
      <sz val="10"/>
      <color indexed="8"/>
      <name val="Arial"/>
      <family val="2"/>
    </font>
    <font>
      <sz val="9"/>
      <color indexed="8"/>
      <name val="Arial"/>
      <family val="2"/>
    </font>
    <font>
      <u val="single"/>
      <sz val="12"/>
      <color indexed="11"/>
      <name val="Arial"/>
      <family val="2"/>
    </font>
    <font>
      <sz val="13"/>
      <color indexed="8"/>
      <name val="Arial"/>
      <family val="2"/>
    </font>
    <font>
      <b/>
      <sz val="11"/>
      <color indexed="8"/>
      <name val="Arial"/>
      <family val="2"/>
    </font>
    <font>
      <b/>
      <sz val="12"/>
      <color indexed="8"/>
      <name val="Arial"/>
      <family val="2"/>
    </font>
    <font>
      <sz val="10"/>
      <color indexed="14"/>
      <name val="Arial"/>
      <family val="2"/>
    </font>
    <font>
      <b/>
      <sz val="11"/>
      <color indexed="14"/>
      <name val="Arial"/>
      <family val="2"/>
    </font>
    <font>
      <b/>
      <sz val="10"/>
      <color indexed="14"/>
      <name val="Arial"/>
      <family val="2"/>
    </font>
    <font>
      <sz val="16"/>
      <color indexed="14"/>
      <name val="Arial"/>
      <family val="2"/>
    </font>
    <font>
      <b/>
      <i/>
      <sz val="11"/>
      <color indexed="17"/>
      <name val="Arial"/>
      <family val="2"/>
    </font>
    <font>
      <sz val="11"/>
      <color indexed="8"/>
      <name val="Arial"/>
      <family val="2"/>
    </font>
    <font>
      <sz val="16"/>
      <color indexed="18"/>
      <name val="Arial"/>
      <family val="2"/>
    </font>
    <font>
      <sz val="10"/>
      <color indexed="19"/>
      <name val="Arial"/>
      <family val="2"/>
    </font>
    <font>
      <sz val="16"/>
      <color indexed="20"/>
      <name val="Arial"/>
      <family val="2"/>
    </font>
    <font>
      <sz val="10"/>
      <color indexed="20"/>
      <name val="Arial"/>
      <family val="2"/>
    </font>
    <font>
      <sz val="16"/>
      <color indexed="19"/>
      <name val="Arial"/>
      <family val="2"/>
    </font>
    <font>
      <i/>
      <sz val="16"/>
      <color indexed="14"/>
      <name val="Arial"/>
      <family val="2"/>
    </font>
    <font>
      <i/>
      <sz val="10"/>
      <color indexed="14"/>
      <name val="Arial"/>
      <family val="2"/>
    </font>
    <font>
      <b/>
      <i/>
      <sz val="10"/>
      <color indexed="17"/>
      <name val="Arial"/>
      <family val="2"/>
    </font>
    <font>
      <b/>
      <i/>
      <sz val="11"/>
      <color indexed="14"/>
      <name val="Arial"/>
      <family val="2"/>
    </font>
    <font>
      <b/>
      <i/>
      <sz val="10"/>
      <color indexed="14"/>
      <name val="Arial"/>
      <family val="2"/>
    </font>
    <font>
      <b/>
      <i/>
      <sz val="12"/>
      <color indexed="14"/>
      <name val="Arial"/>
      <family val="2"/>
    </font>
    <font>
      <sz val="10"/>
      <color indexed="21"/>
      <name val="Arial"/>
      <family val="2"/>
    </font>
    <font>
      <sz val="10"/>
      <color indexed="18"/>
      <name val="Arial"/>
      <family val="2"/>
    </font>
    <font>
      <sz val="16"/>
      <color indexed="8"/>
      <name val="Arial"/>
      <family val="2"/>
    </font>
    <font>
      <b/>
      <sz val="13"/>
      <color indexed="8"/>
      <name val="Arial"/>
      <family val="2"/>
    </font>
    <font>
      <b/>
      <sz val="14"/>
      <color indexed="8"/>
      <name val="Arial"/>
      <family val="2"/>
    </font>
    <font>
      <b/>
      <sz val="12"/>
      <color indexed="19"/>
      <name val="Arial"/>
      <family val="2"/>
    </font>
    <font>
      <b/>
      <sz val="16"/>
      <color indexed="8"/>
      <name val="Arial"/>
      <family val="2"/>
    </font>
  </fonts>
  <fills count="8">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2"/>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s>
  <borders count="77">
    <border>
      <left/>
      <right/>
      <top/>
      <bottom/>
      <diagonal/>
    </border>
    <border>
      <left style="medium">
        <color indexed="8"/>
      </left>
      <right style="dotted">
        <color indexed="8"/>
      </right>
      <top style="medium">
        <color indexed="8"/>
      </top>
      <bottom/>
    </border>
    <border>
      <left style="dotted">
        <color indexed="8"/>
      </left>
      <right style="dotted">
        <color indexed="8"/>
      </right>
      <top style="medium">
        <color indexed="8"/>
      </top>
      <bottom/>
    </border>
    <border>
      <left style="dotted">
        <color indexed="8"/>
      </left>
      <right/>
      <top style="medium">
        <color indexed="8"/>
      </top>
      <bottom style="dotted">
        <color indexed="8"/>
      </bottom>
    </border>
    <border>
      <left/>
      <right/>
      <top style="medium">
        <color indexed="8"/>
      </top>
      <bottom style="dotted">
        <color indexed="8"/>
      </bottom>
    </border>
    <border>
      <left/>
      <right style="dotted">
        <color indexed="8"/>
      </right>
      <top style="medium">
        <color indexed="8"/>
      </top>
      <bottom style="dotted">
        <color indexed="8"/>
      </bottom>
    </border>
    <border>
      <left/>
      <right style="medium">
        <color indexed="8"/>
      </right>
      <top style="medium">
        <color indexed="8"/>
      </top>
      <bottom style="dotted">
        <color indexed="8"/>
      </bottom>
    </border>
    <border>
      <left style="medium">
        <color indexed="8"/>
      </left>
      <right style="dotted">
        <color indexed="8"/>
      </right>
      <top/>
      <bottom style="medium">
        <color indexed="8"/>
      </bottom>
    </border>
    <border>
      <left style="dotted">
        <color indexed="8"/>
      </left>
      <right style="dotted">
        <color indexed="8"/>
      </right>
      <top/>
      <bottom style="medium">
        <color indexed="8"/>
      </bottom>
    </border>
    <border>
      <left style="dotted">
        <color indexed="8"/>
      </left>
      <right style="dotted">
        <color indexed="8"/>
      </right>
      <top style="dotted">
        <color indexed="8"/>
      </top>
      <bottom style="medium">
        <color indexed="8"/>
      </bottom>
    </border>
    <border>
      <left style="dotted">
        <color indexed="8"/>
      </left>
      <right style="medium">
        <color indexed="8"/>
      </right>
      <top style="dotted">
        <color indexed="8"/>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16"/>
      </left>
      <right style="dotted">
        <color indexed="8"/>
      </right>
      <top style="medium">
        <color indexed="8"/>
      </top>
      <bottom style="dotted">
        <color indexed="8"/>
      </bottom>
    </border>
    <border>
      <left style="dotted">
        <color indexed="8"/>
      </left>
      <right style="dotted">
        <color indexed="8"/>
      </right>
      <top style="medium">
        <color indexed="8"/>
      </top>
      <bottom style="dotted">
        <color indexed="8"/>
      </bottom>
    </border>
    <border>
      <left style="dotted">
        <color indexed="8"/>
      </left>
      <right style="medium">
        <color indexed="16"/>
      </right>
      <top style="medium">
        <color indexed="8"/>
      </top>
      <bottom style="dotted">
        <color indexed="8"/>
      </bottom>
    </border>
    <border>
      <left style="medium">
        <color indexed="16"/>
      </left>
      <right style="dotted">
        <color indexed="8"/>
      </right>
      <top style="dotted">
        <color indexed="8"/>
      </top>
      <bottom style="dotted">
        <color indexed="8"/>
      </bottom>
    </border>
    <border>
      <left style="dotted">
        <color indexed="8"/>
      </left>
      <right style="dotted">
        <color indexed="8"/>
      </right>
      <top style="dotted">
        <color indexed="8"/>
      </top>
      <bottom style="dotted">
        <color indexed="8"/>
      </bottom>
    </border>
    <border>
      <left style="dotted">
        <color indexed="8"/>
      </left>
      <right style="medium">
        <color indexed="16"/>
      </right>
      <top style="dotted">
        <color indexed="8"/>
      </top>
      <bottom style="dotted">
        <color indexed="8"/>
      </bottom>
    </border>
    <border>
      <left style="medium">
        <color indexed="16"/>
      </left>
      <right style="dotted">
        <color indexed="8"/>
      </right>
      <top style="dotted">
        <color indexed="8"/>
      </top>
      <bottom style="medium">
        <color indexed="8"/>
      </bottom>
    </border>
    <border>
      <left style="dotted">
        <color indexed="8"/>
      </left>
      <right style="medium">
        <color indexed="16"/>
      </right>
      <top style="dotted">
        <color indexed="8"/>
      </top>
      <bottom style="medium">
        <color indexed="8"/>
      </bottom>
    </border>
    <border>
      <left style="medium">
        <color indexed="8"/>
      </left>
      <right style="medium">
        <color indexed="8"/>
      </right>
      <top style="medium">
        <color indexed="8"/>
      </top>
      <bottom style="medium">
        <color indexed="8"/>
      </bottom>
    </border>
    <border>
      <left style="dotted">
        <color indexed="8"/>
      </left>
      <right style="medium">
        <color indexed="8"/>
      </right>
      <top style="dotted">
        <color indexed="8"/>
      </top>
      <bottom style="dotted">
        <color indexed="8"/>
      </bottom>
    </border>
    <border>
      <left style="medium">
        <color indexed="16"/>
      </left>
      <right style="dotted">
        <color indexed="8"/>
      </right>
      <top style="medium">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16"/>
      </right>
      <top style="medium">
        <color indexed="8"/>
      </top>
      <bottom style="medium">
        <color indexed="8"/>
      </bottom>
    </border>
    <border>
      <left style="medium">
        <color indexed="16"/>
      </left>
      <right style="medium">
        <color indexed="16"/>
      </right>
      <top style="medium">
        <color indexed="8"/>
      </top>
      <bottom style="medium">
        <color indexed="8"/>
      </bottom>
    </border>
    <border>
      <left style="medium">
        <color indexed="16"/>
      </left>
      <right style="dotted">
        <color indexed="16"/>
      </right>
      <top style="medium">
        <color indexed="8"/>
      </top>
      <bottom style="dotted">
        <color indexed="16"/>
      </bottom>
    </border>
    <border>
      <left style="dotted">
        <color indexed="16"/>
      </left>
      <right style="dotted">
        <color indexed="16"/>
      </right>
      <top style="medium">
        <color indexed="8"/>
      </top>
      <bottom style="dotted">
        <color indexed="16"/>
      </bottom>
    </border>
    <border>
      <left style="dotted">
        <color indexed="16"/>
      </left>
      <right style="medium">
        <color indexed="16"/>
      </right>
      <top style="medium">
        <color indexed="8"/>
      </top>
      <bottom style="dotted">
        <color indexed="16"/>
      </bottom>
    </border>
    <border>
      <left style="medium">
        <color indexed="16"/>
      </left>
      <right/>
      <top style="medium">
        <color indexed="8"/>
      </top>
      <bottom/>
    </border>
    <border>
      <left/>
      <right/>
      <top style="medium">
        <color indexed="8"/>
      </top>
      <bottom/>
    </border>
    <border>
      <left/>
      <right style="medium">
        <color indexed="16"/>
      </right>
      <top style="medium">
        <color indexed="8"/>
      </top>
      <bottom/>
    </border>
    <border>
      <left style="medium">
        <color indexed="16"/>
      </left>
      <right style="hair">
        <color indexed="8"/>
      </right>
      <top style="medium">
        <color indexed="8"/>
      </top>
      <bottom style="hair">
        <color indexed="8"/>
      </bottom>
    </border>
    <border>
      <left style="hair">
        <color indexed="8"/>
      </left>
      <right style="medium">
        <color indexed="16"/>
      </right>
      <top style="medium">
        <color indexed="8"/>
      </top>
      <bottom style="hair">
        <color indexed="8"/>
      </bottom>
    </border>
    <border>
      <left style="medium">
        <color indexed="8"/>
      </left>
      <right style="hair">
        <color indexed="16"/>
      </right>
      <top style="medium">
        <color indexed="8"/>
      </top>
      <bottom style="hair">
        <color indexed="16"/>
      </bottom>
    </border>
    <border>
      <left style="hair">
        <color indexed="16"/>
      </left>
      <right style="hair">
        <color indexed="16"/>
      </right>
      <top style="medium">
        <color indexed="8"/>
      </top>
      <bottom style="hair">
        <color indexed="16"/>
      </bottom>
    </border>
    <border>
      <left style="hair">
        <color indexed="16"/>
      </left>
      <right style="medium">
        <color indexed="8"/>
      </right>
      <top style="medium">
        <color indexed="8"/>
      </top>
      <bottom style="hair">
        <color indexed="16"/>
      </bottom>
    </border>
    <border>
      <left style="medium">
        <color indexed="8"/>
      </left>
      <right style="dotted">
        <color indexed="16"/>
      </right>
      <top style="dotted">
        <color indexed="16"/>
      </top>
      <bottom style="dotted">
        <color indexed="16"/>
      </bottom>
    </border>
    <border>
      <left style="dotted">
        <color indexed="16"/>
      </left>
      <right style="dotted">
        <color indexed="16"/>
      </right>
      <top style="dotted">
        <color indexed="16"/>
      </top>
      <bottom style="dotted">
        <color indexed="16"/>
      </bottom>
    </border>
    <border>
      <left style="dotted">
        <color indexed="16"/>
      </left>
      <right style="medium">
        <color indexed="16"/>
      </right>
      <top style="dotted">
        <color indexed="16"/>
      </top>
      <bottom style="dotted">
        <color indexed="16"/>
      </bottom>
    </border>
    <border>
      <left style="medium">
        <color indexed="16"/>
      </left>
      <right/>
      <top/>
      <bottom/>
    </border>
    <border>
      <left/>
      <right style="medium">
        <color indexed="16"/>
      </right>
      <top/>
      <bottom/>
    </border>
    <border>
      <left style="medium">
        <color indexed="16"/>
      </left>
      <right style="hair">
        <color indexed="8"/>
      </right>
      <top style="hair">
        <color indexed="8"/>
      </top>
      <bottom style="hair">
        <color indexed="8"/>
      </bottom>
    </border>
    <border>
      <left style="hair">
        <color indexed="8"/>
      </left>
      <right style="medium">
        <color indexed="16"/>
      </right>
      <top style="hair">
        <color indexed="8"/>
      </top>
      <bottom style="hair">
        <color indexed="8"/>
      </bottom>
    </border>
    <border>
      <left style="medium">
        <color indexed="8"/>
      </left>
      <right style="hair">
        <color indexed="16"/>
      </right>
      <top style="hair">
        <color indexed="16"/>
      </top>
      <bottom style="hair">
        <color indexed="16"/>
      </bottom>
    </border>
    <border>
      <left style="hair">
        <color indexed="16"/>
      </left>
      <right style="hair">
        <color indexed="16"/>
      </right>
      <top style="hair">
        <color indexed="16"/>
      </top>
      <bottom style="hair">
        <color indexed="16"/>
      </bottom>
    </border>
    <border>
      <left style="hair">
        <color indexed="16"/>
      </left>
      <right style="medium">
        <color indexed="8"/>
      </right>
      <top style="hair">
        <color indexed="16"/>
      </top>
      <bottom style="hair">
        <color indexed="16"/>
      </bottom>
    </border>
    <border>
      <left style="medium">
        <color indexed="8"/>
      </left>
      <right style="dotted">
        <color indexed="16"/>
      </right>
      <top style="dotted">
        <color indexed="16"/>
      </top>
      <bottom style="medium">
        <color indexed="16"/>
      </bottom>
    </border>
    <border>
      <left style="dotted">
        <color indexed="16"/>
      </left>
      <right style="dotted">
        <color indexed="16"/>
      </right>
      <top style="dotted">
        <color indexed="16"/>
      </top>
      <bottom style="medium">
        <color indexed="16"/>
      </bottom>
    </border>
    <border>
      <left style="dotted">
        <color indexed="16"/>
      </left>
      <right style="medium">
        <color indexed="16"/>
      </right>
      <top style="dotted">
        <color indexed="16"/>
      </top>
      <bottom style="medium">
        <color indexed="16"/>
      </bottom>
    </border>
    <border>
      <left style="medium">
        <color indexed="8"/>
      </left>
      <right/>
      <top style="medium">
        <color indexed="16"/>
      </top>
      <bottom>
        <color indexed="8"/>
      </bottom>
    </border>
    <border>
      <left/>
      <right/>
      <top style="medium">
        <color indexed="16"/>
      </top>
      <bottom>
        <color indexed="8"/>
      </bottom>
    </border>
    <border>
      <left style="medium">
        <color indexed="8"/>
      </left>
      <right style="hair">
        <color indexed="16"/>
      </right>
      <top style="hair">
        <color indexed="16"/>
      </top>
      <bottom style="medium">
        <color indexed="8"/>
      </bottom>
    </border>
    <border>
      <left style="hair">
        <color indexed="16"/>
      </left>
      <right style="hair">
        <color indexed="16"/>
      </right>
      <top style="hair">
        <color indexed="16"/>
      </top>
      <bottom style="medium">
        <color indexed="8"/>
      </bottom>
    </border>
    <border>
      <left style="hair">
        <color indexed="16"/>
      </left>
      <right style="medium">
        <color indexed="8"/>
      </right>
      <top style="hair">
        <color indexed="16"/>
      </top>
      <bottom style="medium">
        <color indexed="8"/>
      </bottom>
    </border>
    <border>
      <left style="medium">
        <color indexed="8"/>
      </left>
      <right/>
      <top>
        <color indexed="8"/>
      </top>
      <bottom>
        <color indexed="8"/>
      </bottom>
    </border>
    <border>
      <left style="medium">
        <color indexed="8"/>
      </left>
      <right style="hair">
        <color indexed="16"/>
      </right>
      <top style="medium">
        <color indexed="8"/>
      </top>
      <bottom>
        <color indexed="8"/>
      </bottom>
    </border>
    <border>
      <left style="hair">
        <color indexed="16"/>
      </left>
      <right style="hair">
        <color indexed="16"/>
      </right>
      <top style="medium">
        <color indexed="8"/>
      </top>
      <bottom>
        <color indexed="8"/>
      </bottom>
    </border>
    <border>
      <left style="hair">
        <color indexed="16"/>
      </left>
      <right>
        <color indexed="8"/>
      </right>
      <top style="medium">
        <color indexed="8"/>
      </top>
      <bottom>
        <color indexed="8"/>
      </bottom>
    </border>
    <border>
      <left/>
      <right/>
      <top>
        <color indexed="8"/>
      </top>
      <bottom style="medium">
        <color indexed="16"/>
      </bottom>
    </border>
    <border>
      <left style="medium">
        <color indexed="8"/>
      </left>
      <right/>
      <top>
        <color indexed="8"/>
      </top>
      <bottom/>
    </border>
    <border>
      <left style="medium">
        <color indexed="16"/>
      </left>
      <right style="medium">
        <color indexed="16"/>
      </right>
      <top style="medium">
        <color indexed="16"/>
      </top>
      <bottom style="medium">
        <color indexed="16"/>
      </bottom>
    </border>
    <border>
      <left style="medium">
        <color indexed="16"/>
      </left>
      <right style="dotted">
        <color indexed="16"/>
      </right>
      <top style="medium">
        <color indexed="16"/>
      </top>
      <bottom style="medium">
        <color indexed="16"/>
      </bottom>
    </border>
    <border>
      <left style="dotted">
        <color indexed="16"/>
      </left>
      <right style="medium">
        <color indexed="16"/>
      </right>
      <top style="medium">
        <color indexed="16"/>
      </top>
      <bottom style="medium">
        <color indexed="16"/>
      </bottom>
    </border>
    <border>
      <left style="medium">
        <color indexed="16"/>
      </left>
      <right style="hair">
        <color indexed="8"/>
      </right>
      <top style="hair">
        <color indexed="8"/>
      </top>
      <bottom/>
    </border>
    <border>
      <left style="hair">
        <color indexed="8"/>
      </left>
      <right style="medium">
        <color indexed="16"/>
      </right>
      <top style="hair">
        <color indexed="8"/>
      </top>
      <bottom/>
    </border>
    <border>
      <left style="medium">
        <color indexed="8"/>
      </left>
      <right/>
      <top/>
      <bottom style="medium">
        <color indexed="8"/>
      </bottom>
    </border>
    <border>
      <left/>
      <right/>
      <top/>
      <bottom style="medium">
        <color indexed="8"/>
      </bottom>
    </border>
    <border>
      <left/>
      <right>
        <color indexed="8"/>
      </right>
      <top/>
      <bottom style="medium">
        <color indexed="8"/>
      </bottom>
    </border>
    <border>
      <left>
        <color indexed="8"/>
      </left>
      <right/>
      <top/>
      <bottom style="medium">
        <color indexed="16"/>
      </bottom>
    </border>
    <border>
      <left/>
      <right/>
      <top/>
      <bottom style="medium">
        <color indexed="16"/>
      </bottom>
    </border>
    <border>
      <left/>
      <right/>
      <top style="medium">
        <color indexed="16"/>
      </top>
      <bottom style="medium">
        <color indexed="16"/>
      </bottom>
    </border>
    <border>
      <left/>
      <right style="medium">
        <color indexed="16"/>
      </right>
      <top/>
      <bottom style="medium">
        <color indexed="16"/>
      </bottom>
    </border>
    <border>
      <left style="medium">
        <color indexed="16"/>
      </left>
      <right style="hair">
        <color indexed="8"/>
      </right>
      <top/>
      <bottom style="medium">
        <color indexed="16"/>
      </bottom>
    </border>
    <border>
      <left style="hair">
        <color indexed="8"/>
      </left>
      <right style="medium">
        <color indexed="16"/>
      </right>
      <top/>
      <bottom style="medium">
        <color indexed="16"/>
      </bottom>
    </border>
  </borders>
  <cellStyleXfs count="20">
    <xf numFmtId="0" fontId="0" fillId="0" borderId="0" applyNumberFormat="0" applyFill="0" applyBorder="0" applyProtection="0">
      <alignment horizontal="lef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1">
    <xf numFmtId="0" fontId="0" fillId="0" borderId="0" xfId="0" applyFont="1" applyAlignment="1">
      <alignment horizontal="left"/>
    </xf>
    <xf numFmtId="0" fontId="2" fillId="0" borderId="0" xfId="0" applyFont="1" applyAlignment="1">
      <alignment horizontal="left" wrapText="1"/>
    </xf>
    <xf numFmtId="0" fontId="3" fillId="0" borderId="0" xfId="0" applyFont="1" applyAlignment="1">
      <alignment horizontal="left"/>
    </xf>
    <xf numFmtId="0" fontId="2" fillId="2" borderId="0" xfId="0" applyFont="1" applyFill="1" applyAlignment="1">
      <alignment horizontal="left"/>
    </xf>
    <xf numFmtId="0" fontId="2" fillId="3" borderId="0" xfId="0" applyFont="1" applyFill="1" applyAlignment="1">
      <alignment horizontal="left"/>
    </xf>
    <xf numFmtId="0" fontId="6" fillId="3" borderId="0" xfId="0" applyFont="1" applyFill="1" applyAlignment="1">
      <alignment horizontal="left"/>
    </xf>
    <xf numFmtId="0" fontId="0" fillId="0" borderId="0" xfId="0" applyNumberFormat="1" applyFont="1" applyAlignment="1">
      <alignment horizontal="left"/>
    </xf>
    <xf numFmtId="49" fontId="4" fillId="4" borderId="1"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top"/>
    </xf>
    <xf numFmtId="1" fontId="4" fillId="4" borderId="4" xfId="0" applyNumberFormat="1" applyFont="1" applyFill="1" applyBorder="1" applyAlignment="1">
      <alignment horizontal="center" vertical="top"/>
    </xf>
    <xf numFmtId="1" fontId="4" fillId="4" borderId="5" xfId="0" applyNumberFormat="1" applyFont="1" applyFill="1" applyBorder="1" applyAlignment="1">
      <alignment horizontal="center" vertical="top"/>
    </xf>
    <xf numFmtId="49" fontId="4" fillId="4" borderId="3" xfId="0" applyNumberFormat="1" applyFont="1" applyFill="1" applyBorder="1" applyAlignment="1">
      <alignment horizontal="center"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center" vertical="top" wrapText="1"/>
    </xf>
    <xf numFmtId="49" fontId="0" fillId="4" borderId="2" xfId="0" applyNumberFormat="1" applyFont="1" applyFill="1" applyBorder="1" applyAlignment="1">
      <alignment horizontal="center" vertical="center" wrapText="1"/>
    </xf>
    <xf numFmtId="49" fontId="8" fillId="4" borderId="3" xfId="0" applyNumberFormat="1" applyFont="1" applyFill="1" applyBorder="1" applyAlignment="1">
      <alignment horizontal="center" vertical="center"/>
    </xf>
    <xf numFmtId="59" fontId="8" fillId="4" borderId="6"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49" fontId="4" fillId="4" borderId="8" xfId="0" applyNumberFormat="1" applyFont="1" applyFill="1" applyBorder="1" applyAlignment="1">
      <alignment horizontal="center" vertical="center"/>
    </xf>
    <xf numFmtId="0" fontId="4" fillId="4" borderId="8" xfId="0"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xf>
    <xf numFmtId="0" fontId="4" fillId="4" borderId="8" xfId="0" applyFont="1" applyFill="1" applyBorder="1" applyAlignment="1">
      <alignment horizontal="center" vertical="center"/>
    </xf>
    <xf numFmtId="49" fontId="5" fillId="4" borderId="9" xfId="0" applyNumberFormat="1" applyFont="1" applyFill="1" applyBorder="1" applyAlignment="1">
      <alignment horizontal="center" vertical="center" wrapText="1"/>
    </xf>
    <xf numFmtId="0" fontId="0" fillId="4" borderId="8" xfId="0" applyFont="1" applyFill="1" applyBorder="1" applyAlignment="1">
      <alignment horizontal="center" vertical="center" wrapText="1"/>
    </xf>
    <xf numFmtId="49" fontId="8" fillId="4" borderId="9" xfId="0" applyNumberFormat="1" applyFont="1" applyFill="1" applyBorder="1" applyAlignment="1">
      <alignment horizontal="center" vertical="top" wrapText="1"/>
    </xf>
    <xf numFmtId="49" fontId="8" fillId="4" borderId="10" xfId="0" applyNumberFormat="1" applyFont="1" applyFill="1" applyBorder="1" applyAlignment="1">
      <alignment horizontal="center" vertical="top" wrapText="1"/>
    </xf>
    <xf numFmtId="49" fontId="9" fillId="5" borderId="11" xfId="0" applyNumberFormat="1" applyFont="1" applyFill="1" applyBorder="1" applyAlignment="1">
      <alignment horizontal="center" vertical="center" wrapText="1"/>
    </xf>
    <xf numFmtId="49" fontId="9" fillId="5" borderId="12" xfId="0" applyNumberFormat="1" applyFont="1" applyFill="1" applyBorder="1" applyAlignment="1">
      <alignment horizontal="center" vertical="center" wrapText="1"/>
    </xf>
    <xf numFmtId="49" fontId="9" fillId="5" borderId="13" xfId="0" applyNumberFormat="1" applyFont="1" applyFill="1" applyBorder="1" applyAlignment="1">
      <alignment horizontal="center" vertical="center" wrapText="1"/>
    </xf>
    <xf numFmtId="49" fontId="10" fillId="6" borderId="14" xfId="0" applyNumberFormat="1" applyFont="1" applyFill="1" applyBorder="1" applyAlignment="1">
      <alignment horizontal="left" vertical="center"/>
    </xf>
    <xf numFmtId="49" fontId="10" fillId="6" borderId="15" xfId="0" applyNumberFormat="1" applyFont="1" applyFill="1" applyBorder="1" applyAlignment="1">
      <alignment horizontal="left" vertical="center" wrapText="1"/>
    </xf>
    <xf numFmtId="0" fontId="10" fillId="6" borderId="15" xfId="0" applyFont="1" applyFill="1" applyBorder="1" applyAlignment="1">
      <alignment horizontal="center" vertical="center" wrapText="1"/>
    </xf>
    <xf numFmtId="60" fontId="10" fillId="6" borderId="15" xfId="0" applyNumberFormat="1" applyFont="1" applyFill="1" applyBorder="1" applyAlignment="1">
      <alignment horizontal="center" vertical="center" wrapText="1"/>
    </xf>
    <xf numFmtId="0" fontId="10" fillId="6" borderId="15" xfId="0" applyFont="1" applyFill="1" applyBorder="1" applyAlignment="1">
      <alignment horizontal="center" vertical="center"/>
    </xf>
    <xf numFmtId="49" fontId="11" fillId="6" borderId="15" xfId="0" applyNumberFormat="1" applyFont="1" applyFill="1" applyBorder="1" applyAlignment="1">
      <alignment horizontal="center" vertical="center"/>
    </xf>
    <xf numFmtId="0" fontId="12" fillId="6" borderId="15" xfId="0" applyFont="1" applyFill="1" applyBorder="1" applyAlignment="1">
      <alignment horizontal="center" vertical="center"/>
    </xf>
    <xf numFmtId="61" fontId="12" fillId="6" borderId="15" xfId="0" applyNumberFormat="1" applyFont="1" applyFill="1" applyBorder="1" applyAlignment="1">
      <alignment horizontal="center" vertical="center" wrapText="1"/>
    </xf>
    <xf numFmtId="49" fontId="13" fillId="6" borderId="15" xfId="0" applyNumberFormat="1" applyFont="1" applyFill="1" applyBorder="1" applyAlignment="1">
      <alignment horizontal="center" vertical="center"/>
    </xf>
    <xf numFmtId="49" fontId="10" fillId="6" borderId="15" xfId="0" applyNumberFormat="1" applyFont="1" applyFill="1" applyBorder="1" applyAlignment="1">
      <alignment horizontal="center" vertical="center"/>
    </xf>
    <xf numFmtId="49" fontId="14" fillId="6" borderId="15" xfId="0" applyNumberFormat="1" applyFont="1" applyFill="1" applyBorder="1" applyAlignment="1">
      <alignment horizontal="center" vertical="center" wrapText="1"/>
    </xf>
    <xf numFmtId="59" fontId="0" fillId="6" borderId="15" xfId="0" applyNumberFormat="1" applyFont="1" applyFill="1" applyBorder="1" applyAlignment="1">
      <alignment horizontal="right" vertical="center"/>
    </xf>
    <xf numFmtId="59" fontId="15" fillId="6" borderId="16" xfId="0" applyNumberFormat="1" applyFont="1" applyFill="1" applyBorder="1" applyAlignment="1">
      <alignment horizontal="right" vertical="center"/>
    </xf>
    <xf numFmtId="49" fontId="0" fillId="6" borderId="17" xfId="0" applyNumberFormat="1" applyFont="1" applyFill="1" applyBorder="1" applyAlignment="1">
      <alignment horizontal="left" vertical="center"/>
    </xf>
    <xf numFmtId="49" fontId="0" fillId="6" borderId="18" xfId="0" applyNumberFormat="1" applyFont="1" applyFill="1" applyBorder="1" applyAlignment="1">
      <alignment horizontal="left" vertical="center" wrapText="1"/>
    </xf>
    <xf numFmtId="0" fontId="0" fillId="6" borderId="18" xfId="0" applyFont="1" applyFill="1" applyBorder="1" applyAlignment="1">
      <alignment horizontal="center" vertical="center" wrapText="1"/>
    </xf>
    <xf numFmtId="60" fontId="0" fillId="6" borderId="18" xfId="0" applyNumberFormat="1" applyFont="1" applyFill="1" applyBorder="1" applyAlignment="1">
      <alignment horizontal="center" vertical="center" wrapText="1"/>
    </xf>
    <xf numFmtId="0" fontId="0" fillId="6" borderId="18" xfId="0" applyFont="1" applyFill="1" applyBorder="1" applyAlignment="1">
      <alignment horizontal="center" vertical="center"/>
    </xf>
    <xf numFmtId="0" fontId="8" fillId="6" borderId="18" xfId="0" applyFont="1" applyFill="1" applyBorder="1" applyAlignment="1">
      <alignment horizontal="center" vertical="center"/>
    </xf>
    <xf numFmtId="0" fontId="4" fillId="6" borderId="18" xfId="0" applyFont="1" applyFill="1" applyBorder="1" applyAlignment="1">
      <alignment horizontal="center" vertical="center"/>
    </xf>
    <xf numFmtId="61" fontId="4" fillId="6" borderId="18" xfId="0" applyNumberFormat="1" applyFont="1" applyFill="1" applyBorder="1" applyAlignment="1">
      <alignment horizontal="center" vertical="center" wrapText="1"/>
    </xf>
    <xf numFmtId="49" fontId="16" fillId="6" borderId="18" xfId="0" applyNumberFormat="1" applyFont="1" applyFill="1" applyBorder="1" applyAlignment="1">
      <alignment horizontal="center" vertical="center"/>
    </xf>
    <xf numFmtId="49" fontId="17" fillId="6" borderId="18" xfId="0" applyNumberFormat="1" applyFont="1" applyFill="1" applyBorder="1" applyAlignment="1">
      <alignment horizontal="center" vertical="center"/>
    </xf>
    <xf numFmtId="49" fontId="18" fillId="6" borderId="18" xfId="0" applyNumberFormat="1" applyFont="1" applyFill="1" applyBorder="1" applyAlignment="1">
      <alignment horizontal="center" vertical="center"/>
    </xf>
    <xf numFmtId="0" fontId="19" fillId="6" borderId="18" xfId="0" applyFont="1" applyFill="1" applyBorder="1" applyAlignment="1">
      <alignment horizontal="center" vertical="center"/>
    </xf>
    <xf numFmtId="0" fontId="14" fillId="6" borderId="18" xfId="0" applyFont="1" applyFill="1" applyBorder="1" applyAlignment="1">
      <alignment horizontal="center" vertical="center" wrapText="1"/>
    </xf>
    <xf numFmtId="59" fontId="0" fillId="6" borderId="18" xfId="0" applyNumberFormat="1" applyFont="1" applyFill="1" applyBorder="1" applyAlignment="1">
      <alignment horizontal="right" vertical="center"/>
    </xf>
    <xf numFmtId="59" fontId="15" fillId="6" borderId="19" xfId="0" applyNumberFormat="1" applyFont="1" applyFill="1" applyBorder="1" applyAlignment="1">
      <alignment horizontal="right" vertical="center"/>
    </xf>
    <xf numFmtId="0" fontId="0" fillId="6" borderId="18" xfId="0" applyNumberFormat="1" applyFont="1" applyFill="1" applyBorder="1" applyAlignment="1">
      <alignment horizontal="center" vertical="center" wrapText="1"/>
    </xf>
    <xf numFmtId="49" fontId="14" fillId="6" borderId="18" xfId="0" applyNumberFormat="1" applyFont="1" applyFill="1" applyBorder="1" applyAlignment="1">
      <alignment horizontal="center" vertical="center" wrapText="1"/>
    </xf>
    <xf numFmtId="49" fontId="8" fillId="6" borderId="18" xfId="0" applyNumberFormat="1" applyFont="1" applyFill="1" applyBorder="1" applyAlignment="1">
      <alignment horizontal="center" vertical="center"/>
    </xf>
    <xf numFmtId="0" fontId="0" fillId="6" borderId="18" xfId="0" applyFont="1" applyFill="1" applyBorder="1" applyAlignment="1">
      <alignment horizontal="left" vertical="center" wrapText="1"/>
    </xf>
    <xf numFmtId="49" fontId="20" fillId="6" borderId="18" xfId="0" applyNumberFormat="1" applyFont="1" applyFill="1" applyBorder="1" applyAlignment="1">
      <alignment horizontal="center" vertical="center"/>
    </xf>
    <xf numFmtId="0" fontId="18" fillId="6" borderId="18" xfId="0" applyFont="1" applyFill="1" applyBorder="1" applyAlignment="1">
      <alignment horizontal="center" vertical="center"/>
    </xf>
    <xf numFmtId="0" fontId="0" fillId="6" borderId="18" xfId="0" applyNumberFormat="1" applyFont="1" applyFill="1" applyBorder="1" applyAlignment="1">
      <alignment horizontal="center" vertical="center"/>
    </xf>
    <xf numFmtId="1" fontId="9" fillId="6" borderId="18" xfId="0" applyNumberFormat="1" applyFont="1" applyFill="1" applyBorder="1" applyAlignment="1">
      <alignment horizontal="center" vertical="center" wrapText="1"/>
    </xf>
    <xf numFmtId="0" fontId="9" fillId="6" borderId="18" xfId="0" applyNumberFormat="1" applyFont="1" applyFill="1" applyBorder="1" applyAlignment="1">
      <alignment horizontal="center" vertical="center"/>
    </xf>
    <xf numFmtId="0" fontId="8" fillId="6" borderId="18" xfId="0" applyNumberFormat="1" applyFont="1" applyFill="1" applyBorder="1" applyAlignment="1">
      <alignment horizontal="center" vertical="center"/>
    </xf>
    <xf numFmtId="49" fontId="0" fillId="6" borderId="18" xfId="0" applyNumberFormat="1" applyFont="1" applyFill="1" applyBorder="1" applyAlignment="1">
      <alignment horizontal="center" vertical="center"/>
    </xf>
    <xf numFmtId="49" fontId="21" fillId="6" borderId="18" xfId="0" applyNumberFormat="1" applyFont="1" applyFill="1" applyBorder="1" applyAlignment="1">
      <alignment horizontal="center" vertical="center"/>
    </xf>
    <xf numFmtId="0" fontId="22" fillId="6" borderId="18" xfId="0" applyFont="1" applyFill="1" applyBorder="1" applyAlignment="1">
      <alignment horizontal="center" vertical="center"/>
    </xf>
    <xf numFmtId="49" fontId="23" fillId="6" borderId="18" xfId="0" applyNumberFormat="1" applyFont="1" applyFill="1" applyBorder="1" applyAlignment="1">
      <alignment horizontal="center" vertical="center" wrapText="1"/>
    </xf>
    <xf numFmtId="49" fontId="22" fillId="6" borderId="17" xfId="0" applyNumberFormat="1" applyFont="1" applyFill="1" applyBorder="1" applyAlignment="1">
      <alignment horizontal="left" vertical="center"/>
    </xf>
    <xf numFmtId="49" fontId="22" fillId="6" borderId="18" xfId="0" applyNumberFormat="1" applyFont="1" applyFill="1" applyBorder="1" applyAlignment="1">
      <alignment horizontal="left" vertical="center" wrapText="1"/>
    </xf>
    <xf numFmtId="0" fontId="22" fillId="6" borderId="18" xfId="0" applyNumberFormat="1" applyFont="1" applyFill="1" applyBorder="1" applyAlignment="1">
      <alignment horizontal="center" vertical="center" wrapText="1"/>
    </xf>
    <xf numFmtId="60" fontId="22" fillId="6" borderId="18" xfId="0" applyNumberFormat="1" applyFont="1" applyFill="1" applyBorder="1" applyAlignment="1">
      <alignment horizontal="center" vertical="center" wrapText="1"/>
    </xf>
    <xf numFmtId="0" fontId="24" fillId="6" borderId="18" xfId="0" applyNumberFormat="1" applyFont="1" applyFill="1" applyBorder="1" applyAlignment="1">
      <alignment horizontal="center" vertical="center"/>
    </xf>
    <xf numFmtId="0" fontId="25" fillId="6" borderId="18" xfId="0" applyFont="1" applyFill="1" applyBorder="1" applyAlignment="1">
      <alignment horizontal="center" vertical="center"/>
    </xf>
    <xf numFmtId="0" fontId="22" fillId="6" borderId="18" xfId="0" applyNumberFormat="1" applyFont="1" applyFill="1" applyBorder="1" applyAlignment="1">
      <alignment horizontal="center" vertical="center"/>
    </xf>
    <xf numFmtId="1" fontId="26" fillId="6" borderId="18" xfId="0" applyNumberFormat="1" applyFont="1" applyFill="1" applyBorder="1" applyAlignment="1">
      <alignment horizontal="center" vertical="center" wrapText="1"/>
    </xf>
    <xf numFmtId="49" fontId="22" fillId="6" borderId="18" xfId="0" applyNumberFormat="1" applyFont="1" applyFill="1" applyBorder="1" applyAlignment="1">
      <alignment horizontal="center" vertical="center"/>
    </xf>
    <xf numFmtId="61" fontId="0" fillId="6" borderId="18" xfId="0" applyNumberFormat="1" applyFont="1" applyFill="1" applyBorder="1" applyAlignment="1">
      <alignment horizontal="center" vertical="center" wrapText="1"/>
    </xf>
    <xf numFmtId="49" fontId="27" fillId="6" borderId="18" xfId="0" applyNumberFormat="1" applyFont="1" applyFill="1" applyBorder="1" applyAlignment="1">
      <alignment horizontal="center" vertical="center"/>
    </xf>
    <xf numFmtId="49" fontId="28" fillId="6" borderId="18" xfId="0" applyNumberFormat="1" applyFont="1" applyFill="1" applyBorder="1" applyAlignment="1">
      <alignment horizontal="center" vertical="center"/>
    </xf>
    <xf numFmtId="49" fontId="10" fillId="6" borderId="18" xfId="0" applyNumberFormat="1" applyFont="1" applyFill="1" applyBorder="1" applyAlignment="1">
      <alignment horizontal="left" vertical="center" wrapText="1"/>
    </xf>
    <xf numFmtId="0" fontId="22" fillId="6" borderId="18" xfId="0" applyFont="1" applyFill="1" applyBorder="1" applyAlignment="1">
      <alignment horizontal="center" vertical="center" wrapText="1"/>
    </xf>
    <xf numFmtId="0" fontId="26" fillId="6" borderId="18" xfId="0" applyNumberFormat="1" applyFont="1" applyFill="1" applyBorder="1" applyAlignment="1">
      <alignment horizontal="center" vertical="center"/>
    </xf>
    <xf numFmtId="61" fontId="22" fillId="6" borderId="18" xfId="0" applyNumberFormat="1" applyFont="1" applyFill="1" applyBorder="1" applyAlignment="1">
      <alignment horizontal="center" vertical="center" wrapText="1"/>
    </xf>
    <xf numFmtId="49" fontId="24" fillId="6" borderId="18" xfId="0" applyNumberFormat="1" applyFont="1" applyFill="1" applyBorder="1" applyAlignment="1">
      <alignment horizontal="center" vertical="center"/>
    </xf>
    <xf numFmtId="61" fontId="25" fillId="6" borderId="18" xfId="0" applyNumberFormat="1" applyFont="1" applyFill="1" applyBorder="1" applyAlignment="1">
      <alignment horizontal="center" vertical="center" wrapText="1"/>
    </xf>
    <xf numFmtId="0" fontId="24" fillId="6" borderId="18" xfId="0" applyFont="1" applyFill="1" applyBorder="1" applyAlignment="1">
      <alignment horizontal="center" vertical="center"/>
    </xf>
    <xf numFmtId="49" fontId="0" fillId="6" borderId="20" xfId="0" applyNumberFormat="1" applyFont="1" applyFill="1" applyBorder="1" applyAlignment="1">
      <alignment horizontal="left" vertical="center"/>
    </xf>
    <xf numFmtId="49" fontId="0" fillId="6" borderId="9" xfId="0" applyNumberFormat="1" applyFont="1" applyFill="1" applyBorder="1" applyAlignment="1">
      <alignment horizontal="left" vertical="center" wrapText="1"/>
    </xf>
    <xf numFmtId="0" fontId="0" fillId="6" borderId="9" xfId="0" applyNumberFormat="1" applyFont="1" applyFill="1" applyBorder="1" applyAlignment="1">
      <alignment horizontal="center" vertical="center" wrapText="1"/>
    </xf>
    <xf numFmtId="60" fontId="0" fillId="6" borderId="9" xfId="0" applyNumberFormat="1"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49" fontId="8" fillId="6" borderId="9" xfId="0" applyNumberFormat="1" applyFont="1" applyFill="1" applyBorder="1" applyAlignment="1">
      <alignment horizontal="center" vertical="center"/>
    </xf>
    <xf numFmtId="0" fontId="4" fillId="6" borderId="9" xfId="0" applyFont="1" applyFill="1" applyBorder="1" applyAlignment="1">
      <alignment horizontal="center" vertical="center"/>
    </xf>
    <xf numFmtId="61" fontId="4" fillId="6" borderId="9" xfId="0" applyNumberFormat="1" applyFont="1" applyFill="1" applyBorder="1" applyAlignment="1">
      <alignment horizontal="center" vertical="center" wrapText="1"/>
    </xf>
    <xf numFmtId="49" fontId="16" fillId="6" borderId="9" xfId="0" applyNumberFormat="1" applyFont="1" applyFill="1" applyBorder="1" applyAlignment="1">
      <alignment horizontal="center" vertical="center"/>
    </xf>
    <xf numFmtId="49" fontId="17" fillId="6" borderId="9" xfId="0" applyNumberFormat="1" applyFont="1" applyFill="1" applyBorder="1" applyAlignment="1">
      <alignment horizontal="center" vertical="center"/>
    </xf>
    <xf numFmtId="49" fontId="18" fillId="6" borderId="9" xfId="0" applyNumberFormat="1" applyFont="1" applyFill="1" applyBorder="1" applyAlignment="1">
      <alignment horizontal="center" vertical="center"/>
    </xf>
    <xf numFmtId="0" fontId="19" fillId="6" borderId="9" xfId="0" applyFont="1" applyFill="1" applyBorder="1" applyAlignment="1">
      <alignment horizontal="center" vertical="center"/>
    </xf>
    <xf numFmtId="0" fontId="14" fillId="6" borderId="9" xfId="0" applyFont="1" applyFill="1" applyBorder="1" applyAlignment="1">
      <alignment horizontal="center" vertical="center" wrapText="1"/>
    </xf>
    <xf numFmtId="59" fontId="0" fillId="6" borderId="9" xfId="0" applyNumberFormat="1" applyFont="1" applyFill="1" applyBorder="1" applyAlignment="1">
      <alignment horizontal="right" vertical="center"/>
    </xf>
    <xf numFmtId="59" fontId="15" fillId="6" borderId="21" xfId="0" applyNumberFormat="1" applyFont="1" applyFill="1" applyBorder="1" applyAlignment="1">
      <alignment horizontal="right" vertical="center"/>
    </xf>
    <xf numFmtId="49" fontId="9" fillId="7" borderId="22" xfId="0" applyNumberFormat="1" applyFont="1" applyFill="1" applyBorder="1" applyAlignment="1">
      <alignment horizontal="left" vertical="center" wrapText="1"/>
    </xf>
    <xf numFmtId="49" fontId="9" fillId="5" borderId="22" xfId="0" applyNumberFormat="1" applyFont="1" applyFill="1" applyBorder="1" applyAlignment="1">
      <alignment horizontal="left" vertical="center" wrapText="1"/>
    </xf>
    <xf numFmtId="59" fontId="9" fillId="7" borderId="22" xfId="0" applyNumberFormat="1" applyFont="1" applyFill="1" applyBorder="1" applyAlignment="1">
      <alignment horizontal="right" vertical="center" wrapText="1"/>
    </xf>
    <xf numFmtId="49" fontId="0" fillId="6" borderId="14" xfId="0" applyNumberFormat="1" applyFont="1" applyFill="1" applyBorder="1" applyAlignment="1">
      <alignment horizontal="left" vertical="center"/>
    </xf>
    <xf numFmtId="49" fontId="0" fillId="6" borderId="15" xfId="0" applyNumberFormat="1" applyFont="1" applyFill="1" applyBorder="1" applyAlignment="1">
      <alignment horizontal="left" vertical="center" wrapText="1"/>
    </xf>
    <xf numFmtId="0" fontId="0" fillId="6" borderId="15" xfId="0" applyFont="1" applyFill="1" applyBorder="1" applyAlignment="1">
      <alignment horizontal="center" vertical="center" wrapText="1"/>
    </xf>
    <xf numFmtId="60" fontId="0" fillId="6" borderId="15" xfId="0" applyNumberFormat="1" applyFont="1" applyFill="1" applyBorder="1" applyAlignment="1">
      <alignment horizontal="center" vertical="center" wrapText="1"/>
    </xf>
    <xf numFmtId="0" fontId="0" fillId="6" borderId="15" xfId="0" applyNumberFormat="1" applyFont="1" applyFill="1" applyBorder="1" applyAlignment="1">
      <alignment horizontal="center" vertical="center"/>
    </xf>
    <xf numFmtId="0" fontId="8" fillId="6" borderId="15" xfId="0" applyFont="1" applyFill="1" applyBorder="1" applyAlignment="1">
      <alignment horizontal="center" vertical="center"/>
    </xf>
    <xf numFmtId="0" fontId="9" fillId="6" borderId="15" xfId="0" applyNumberFormat="1" applyFont="1" applyFill="1" applyBorder="1" applyAlignment="1">
      <alignment horizontal="center" vertical="center"/>
    </xf>
    <xf numFmtId="0" fontId="0" fillId="6" borderId="15" xfId="0" applyFont="1" applyFill="1" applyBorder="1" applyAlignment="1">
      <alignment horizontal="center" vertical="center"/>
    </xf>
    <xf numFmtId="61" fontId="4" fillId="6" borderId="15" xfId="0" applyNumberFormat="1" applyFont="1" applyFill="1" applyBorder="1" applyAlignment="1">
      <alignment horizontal="center" vertical="center" wrapText="1"/>
    </xf>
    <xf numFmtId="49" fontId="16" fillId="6" borderId="15" xfId="0" applyNumberFormat="1" applyFont="1" applyFill="1" applyBorder="1" applyAlignment="1">
      <alignment horizontal="center" vertical="center"/>
    </xf>
    <xf numFmtId="49" fontId="17" fillId="6" borderId="15" xfId="0" applyNumberFormat="1" applyFont="1" applyFill="1" applyBorder="1" applyAlignment="1">
      <alignment horizontal="center" vertical="center"/>
    </xf>
    <xf numFmtId="49" fontId="18" fillId="6" borderId="15" xfId="0" applyNumberFormat="1" applyFont="1" applyFill="1" applyBorder="1" applyAlignment="1">
      <alignment horizontal="center" vertical="center"/>
    </xf>
    <xf numFmtId="0" fontId="19" fillId="6" borderId="15" xfId="0" applyFont="1" applyFill="1" applyBorder="1" applyAlignment="1">
      <alignment horizontal="center" vertical="center"/>
    </xf>
    <xf numFmtId="0" fontId="14" fillId="6" borderId="15" xfId="0" applyFont="1" applyFill="1" applyBorder="1" applyAlignment="1">
      <alignment horizontal="center" vertical="center" wrapText="1"/>
    </xf>
    <xf numFmtId="49" fontId="0" fillId="6" borderId="18" xfId="0" applyNumberFormat="1" applyFont="1" applyFill="1" applyBorder="1" applyAlignment="1">
      <alignment horizontal="left" vertical="center"/>
    </xf>
    <xf numFmtId="0" fontId="29" fillId="6" borderId="18" xfId="0" applyFont="1" applyFill="1" applyBorder="1" applyAlignment="1">
      <alignment horizontal="center" vertical="center"/>
    </xf>
    <xf numFmtId="49" fontId="22" fillId="6" borderId="20" xfId="0" applyNumberFormat="1" applyFont="1" applyFill="1" applyBorder="1" applyAlignment="1">
      <alignment horizontal="left" vertical="center"/>
    </xf>
    <xf numFmtId="49" fontId="22" fillId="6" borderId="9" xfId="0" applyNumberFormat="1" applyFont="1" applyFill="1" applyBorder="1" applyAlignment="1">
      <alignment horizontal="left" vertical="center" wrapText="1"/>
    </xf>
    <xf numFmtId="0" fontId="22" fillId="6" borderId="9" xfId="0" applyFont="1" applyFill="1" applyBorder="1" applyAlignment="1">
      <alignment horizontal="center" vertical="center" wrapText="1"/>
    </xf>
    <xf numFmtId="60" fontId="22" fillId="6" borderId="9" xfId="0" applyNumberFormat="1" applyFont="1" applyFill="1" applyBorder="1" applyAlignment="1">
      <alignment horizontal="center" vertical="center" wrapText="1"/>
    </xf>
    <xf numFmtId="0" fontId="22" fillId="6" borderId="9" xfId="0" applyNumberFormat="1" applyFont="1" applyFill="1" applyBorder="1" applyAlignment="1">
      <alignment horizontal="center" vertical="center"/>
    </xf>
    <xf numFmtId="0" fontId="24" fillId="6" borderId="9" xfId="0" applyFont="1" applyFill="1" applyBorder="1" applyAlignment="1">
      <alignment horizontal="center" vertical="center"/>
    </xf>
    <xf numFmtId="0" fontId="9" fillId="6" borderId="9" xfId="0" applyNumberFormat="1" applyFont="1" applyFill="1" applyBorder="1" applyAlignment="1">
      <alignment horizontal="center" vertical="center"/>
    </xf>
    <xf numFmtId="0" fontId="22" fillId="6" borderId="9" xfId="0" applyFont="1" applyFill="1" applyBorder="1" applyAlignment="1">
      <alignment horizontal="center" vertical="center"/>
    </xf>
    <xf numFmtId="61" fontId="25" fillId="6" borderId="9" xfId="0" applyNumberFormat="1" applyFont="1" applyFill="1" applyBorder="1" applyAlignment="1">
      <alignment horizontal="center" vertical="center" wrapText="1"/>
    </xf>
    <xf numFmtId="49" fontId="21" fillId="6" borderId="9" xfId="0" applyNumberFormat="1" applyFont="1" applyFill="1" applyBorder="1" applyAlignment="1">
      <alignment horizontal="center" vertical="center"/>
    </xf>
    <xf numFmtId="49" fontId="22" fillId="6" borderId="9" xfId="0" applyNumberFormat="1" applyFont="1" applyFill="1" applyBorder="1" applyAlignment="1">
      <alignment horizontal="center" vertical="center"/>
    </xf>
    <xf numFmtId="49" fontId="14" fillId="6" borderId="9" xfId="0" applyNumberFormat="1" applyFont="1" applyFill="1" applyBorder="1" applyAlignment="1">
      <alignment horizontal="center" vertical="center" wrapText="1"/>
    </xf>
    <xf numFmtId="0" fontId="0" fillId="6" borderId="15" xfId="0" applyNumberFormat="1" applyFont="1" applyFill="1" applyBorder="1" applyAlignment="1">
      <alignment horizontal="center" vertical="center" wrapText="1"/>
    </xf>
    <xf numFmtId="0" fontId="4" fillId="6" borderId="15" xfId="0" applyFont="1" applyFill="1" applyBorder="1" applyAlignment="1">
      <alignment horizontal="center" vertical="center"/>
    </xf>
    <xf numFmtId="49" fontId="28" fillId="6" borderId="15" xfId="0" applyNumberFormat="1" applyFont="1" applyFill="1" applyBorder="1" applyAlignment="1">
      <alignment horizontal="center" vertical="center"/>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49" fontId="8" fillId="6" borderId="15" xfId="0" applyNumberFormat="1" applyFont="1" applyFill="1" applyBorder="1" applyAlignment="1">
      <alignment horizontal="center" vertical="center"/>
    </xf>
    <xf numFmtId="59" fontId="15" fillId="6" borderId="23" xfId="0" applyNumberFormat="1" applyFont="1" applyFill="1" applyBorder="1" applyAlignment="1">
      <alignment horizontal="right" vertical="center"/>
    </xf>
    <xf numFmtId="0" fontId="0" fillId="6" borderId="9" xfId="0" applyNumberFormat="1" applyFont="1" applyFill="1" applyBorder="1" applyAlignment="1">
      <alignment horizontal="center" vertical="center"/>
    </xf>
    <xf numFmtId="0" fontId="8" fillId="6" borderId="9" xfId="0" applyFont="1" applyFill="1" applyBorder="1" applyAlignment="1">
      <alignment horizontal="center" vertical="center"/>
    </xf>
    <xf numFmtId="49" fontId="0" fillId="6" borderId="24" xfId="0" applyNumberFormat="1" applyFont="1" applyFill="1" applyBorder="1" applyAlignment="1">
      <alignment horizontal="left" vertical="center"/>
    </xf>
    <xf numFmtId="49" fontId="0" fillId="6" borderId="25" xfId="0" applyNumberFormat="1" applyFont="1" applyFill="1" applyBorder="1" applyAlignment="1">
      <alignment horizontal="left" vertical="center" wrapText="1"/>
    </xf>
    <xf numFmtId="0" fontId="0" fillId="6" borderId="25" xfId="0" applyNumberFormat="1" applyFont="1" applyFill="1" applyBorder="1" applyAlignment="1">
      <alignment horizontal="center" vertical="center" wrapText="1"/>
    </xf>
    <xf numFmtId="60" fontId="0" fillId="6" borderId="25" xfId="0" applyNumberFormat="1"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6" borderId="25" xfId="0" applyFont="1" applyFill="1" applyBorder="1" applyAlignment="1">
      <alignment horizontal="center" vertical="center"/>
    </xf>
    <xf numFmtId="0" fontId="8" fillId="6" borderId="25" xfId="0" applyFont="1" applyFill="1" applyBorder="1" applyAlignment="1">
      <alignment horizontal="center" vertical="center"/>
    </xf>
    <xf numFmtId="0" fontId="4" fillId="6" borderId="25" xfId="0" applyFont="1" applyFill="1" applyBorder="1" applyAlignment="1">
      <alignment horizontal="center" vertical="center"/>
    </xf>
    <xf numFmtId="61" fontId="4" fillId="6" borderId="25" xfId="0" applyNumberFormat="1" applyFont="1" applyFill="1" applyBorder="1" applyAlignment="1">
      <alignment horizontal="center" vertical="center" wrapText="1"/>
    </xf>
    <xf numFmtId="49" fontId="16" fillId="6" borderId="25" xfId="0" applyNumberFormat="1" applyFont="1" applyFill="1" applyBorder="1" applyAlignment="1">
      <alignment horizontal="center" vertical="center"/>
    </xf>
    <xf numFmtId="49" fontId="17" fillId="6" borderId="25" xfId="0" applyNumberFormat="1" applyFont="1" applyFill="1" applyBorder="1" applyAlignment="1">
      <alignment horizontal="center" vertical="center"/>
    </xf>
    <xf numFmtId="49" fontId="18" fillId="6" borderId="25" xfId="0" applyNumberFormat="1" applyFont="1" applyFill="1" applyBorder="1" applyAlignment="1">
      <alignment horizontal="center" vertical="center"/>
    </xf>
    <xf numFmtId="0" fontId="19" fillId="6" borderId="25" xfId="0" applyFont="1" applyFill="1" applyBorder="1" applyAlignment="1">
      <alignment horizontal="center" vertical="center"/>
    </xf>
    <xf numFmtId="0" fontId="14" fillId="6" borderId="25" xfId="0" applyFont="1" applyFill="1" applyBorder="1" applyAlignment="1">
      <alignment horizontal="center" vertical="center" wrapText="1"/>
    </xf>
    <xf numFmtId="59" fontId="0" fillId="6" borderId="25" xfId="0" applyNumberFormat="1" applyFont="1" applyFill="1" applyBorder="1" applyAlignment="1">
      <alignment horizontal="right" vertical="center"/>
    </xf>
    <xf numFmtId="59" fontId="15" fillId="6" borderId="26" xfId="0" applyNumberFormat="1" applyFont="1" applyFill="1" applyBorder="1" applyAlignment="1">
      <alignment horizontal="right" vertical="center"/>
    </xf>
    <xf numFmtId="49" fontId="5" fillId="6" borderId="18" xfId="0" applyNumberFormat="1" applyFont="1" applyFill="1" applyBorder="1" applyAlignment="1">
      <alignment horizontal="left" vertical="center" wrapText="1"/>
    </xf>
    <xf numFmtId="0" fontId="15" fillId="6" borderId="18" xfId="0" applyNumberFormat="1" applyFont="1" applyFill="1" applyBorder="1" applyAlignment="1">
      <alignment horizontal="center" vertical="center" wrapText="1"/>
    </xf>
    <xf numFmtId="60" fontId="15" fillId="6" borderId="18" xfId="0" applyNumberFormat="1"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18" xfId="0" applyNumberFormat="1" applyFont="1" applyFill="1" applyBorder="1" applyAlignment="1">
      <alignment horizontal="center" vertical="center"/>
    </xf>
    <xf numFmtId="0" fontId="15" fillId="6" borderId="18" xfId="0" applyFont="1" applyFill="1" applyBorder="1" applyAlignment="1">
      <alignment horizontal="center" vertical="center"/>
    </xf>
    <xf numFmtId="61" fontId="15" fillId="6" borderId="18" xfId="0" applyNumberFormat="1" applyFont="1" applyFill="1" applyBorder="1" applyAlignment="1">
      <alignment horizontal="center" vertical="center" wrapText="1"/>
    </xf>
    <xf numFmtId="49" fontId="8" fillId="4" borderId="27" xfId="0" applyNumberFormat="1" applyFont="1" applyFill="1" applyBorder="1" applyAlignment="1">
      <alignment horizontal="center" vertical="center" wrapText="1"/>
    </xf>
    <xf numFmtId="0" fontId="0" fillId="6" borderId="27" xfId="0" applyFont="1" applyFill="1" applyBorder="1" applyAlignment="1">
      <alignment horizontal="left"/>
    </xf>
    <xf numFmtId="49" fontId="30" fillId="4" borderId="28" xfId="0" applyNumberFormat="1" applyFont="1" applyFill="1" applyBorder="1" applyAlignment="1">
      <alignment horizontal="center" vertical="center" wrapText="1"/>
    </xf>
    <xf numFmtId="0" fontId="0" fillId="6" borderId="29" xfId="0" applyFont="1" applyFill="1" applyBorder="1" applyAlignment="1">
      <alignment horizontal="left"/>
    </xf>
    <xf numFmtId="49" fontId="7" fillId="4" borderId="29" xfId="0" applyNumberFormat="1" applyFont="1" applyFill="1" applyBorder="1" applyAlignment="1">
      <alignment horizontal="center" vertical="center"/>
    </xf>
    <xf numFmtId="60" fontId="0" fillId="4" borderId="29" xfId="0" applyNumberFormat="1" applyFont="1" applyFill="1" applyBorder="1" applyAlignment="1">
      <alignment horizontal="center" vertical="center"/>
    </xf>
    <xf numFmtId="49" fontId="7" fillId="4" borderId="29" xfId="0" applyNumberFormat="1" applyFont="1" applyFill="1" applyBorder="1" applyAlignment="1">
      <alignment horizontal="center" vertical="center" wrapText="1"/>
    </xf>
    <xf numFmtId="62" fontId="30" fillId="4" borderId="29" xfId="0" applyNumberFormat="1" applyFont="1" applyFill="1" applyBorder="1" applyAlignment="1">
      <alignment horizontal="center" vertical="center"/>
    </xf>
    <xf numFmtId="62" fontId="8" fillId="4" borderId="29" xfId="0" applyNumberFormat="1" applyFont="1" applyFill="1" applyBorder="1" applyAlignment="1">
      <alignment horizontal="center" vertical="top"/>
    </xf>
    <xf numFmtId="62" fontId="8" fillId="4" borderId="30" xfId="0" applyNumberFormat="1" applyFont="1" applyFill="1" applyBorder="1" applyAlignment="1">
      <alignment horizontal="center" vertical="top"/>
    </xf>
    <xf numFmtId="0" fontId="0" fillId="4" borderId="31" xfId="0" applyFont="1" applyFill="1" applyBorder="1" applyAlignment="1">
      <alignment horizontal="left" vertical="top"/>
    </xf>
    <xf numFmtId="0" fontId="0" fillId="4" borderId="32" xfId="0" applyFont="1" applyFill="1" applyBorder="1" applyAlignment="1">
      <alignment horizontal="left" vertical="top"/>
    </xf>
    <xf numFmtId="0" fontId="0" fillId="4" borderId="33" xfId="0" applyFont="1" applyFill="1" applyBorder="1" applyAlignment="1">
      <alignment horizontal="left" vertical="top"/>
    </xf>
    <xf numFmtId="49" fontId="4" fillId="4" borderId="34" xfId="0" applyNumberFormat="1" applyFont="1" applyFill="1" applyBorder="1" applyAlignment="1">
      <alignment horizontal="left" vertical="center" wrapText="1"/>
    </xf>
    <xf numFmtId="59" fontId="31" fillId="4" borderId="35" xfId="0" applyNumberFormat="1" applyFont="1" applyFill="1" applyBorder="1" applyAlignment="1">
      <alignment horizontal="right" vertical="center"/>
    </xf>
    <xf numFmtId="49" fontId="8" fillId="4" borderId="36" xfId="0" applyNumberFormat="1" applyFont="1" applyFill="1" applyBorder="1" applyAlignment="1">
      <alignment horizontal="left" vertical="center" wrapText="1"/>
    </xf>
    <xf numFmtId="0" fontId="0" fillId="6" borderId="37" xfId="0" applyFont="1" applyFill="1" applyBorder="1" applyAlignment="1">
      <alignment horizontal="left"/>
    </xf>
    <xf numFmtId="0" fontId="0" fillId="6" borderId="38" xfId="0" applyFont="1" applyFill="1" applyBorder="1" applyAlignment="1">
      <alignment horizontal="left"/>
    </xf>
    <xf numFmtId="0" fontId="0" fillId="6" borderId="39" xfId="0" applyFont="1" applyFill="1" applyBorder="1" applyAlignment="1">
      <alignment horizontal="left"/>
    </xf>
    <xf numFmtId="0" fontId="0" fillId="6" borderId="40" xfId="0" applyFont="1" applyFill="1" applyBorder="1" applyAlignment="1">
      <alignment horizontal="left"/>
    </xf>
    <xf numFmtId="60" fontId="0" fillId="4" borderId="40" xfId="0" applyNumberFormat="1" applyFont="1" applyFill="1" applyBorder="1" applyAlignment="1">
      <alignment horizontal="center" vertical="center"/>
    </xf>
    <xf numFmtId="49" fontId="7" fillId="4" borderId="40" xfId="0" applyNumberFormat="1" applyFont="1" applyFill="1" applyBorder="1" applyAlignment="1">
      <alignment horizontal="center" vertical="center" wrapText="1"/>
    </xf>
    <xf numFmtId="62" fontId="30" fillId="4" borderId="40" xfId="0" applyNumberFormat="1" applyFont="1" applyFill="1" applyBorder="1" applyAlignment="1">
      <alignment horizontal="center" vertical="center"/>
    </xf>
    <xf numFmtId="62" fontId="8" fillId="4" borderId="40" xfId="0" applyNumberFormat="1" applyFont="1" applyFill="1" applyBorder="1" applyAlignment="1">
      <alignment horizontal="center" vertical="top"/>
    </xf>
    <xf numFmtId="62" fontId="8" fillId="4" borderId="41" xfId="0" applyNumberFormat="1" applyFont="1" applyFill="1" applyBorder="1" applyAlignment="1">
      <alignment horizontal="center" vertical="top"/>
    </xf>
    <xf numFmtId="0" fontId="0" fillId="4" borderId="42" xfId="0" applyFont="1" applyFill="1" applyBorder="1" applyAlignment="1">
      <alignment horizontal="left" vertical="top"/>
    </xf>
    <xf numFmtId="0" fontId="0" fillId="4" borderId="0" xfId="0" applyFont="1" applyFill="1" applyBorder="1" applyAlignment="1">
      <alignment horizontal="left" vertical="top"/>
    </xf>
    <xf numFmtId="0" fontId="0" fillId="4" borderId="43" xfId="0" applyFont="1" applyFill="1" applyBorder="1" applyAlignment="1">
      <alignment horizontal="left" vertical="top"/>
    </xf>
    <xf numFmtId="49" fontId="4" fillId="4" borderId="44" xfId="0" applyNumberFormat="1" applyFont="1" applyFill="1" applyBorder="1" applyAlignment="1">
      <alignment horizontal="left" vertical="center" wrapText="1"/>
    </xf>
    <xf numFmtId="59" fontId="31" fillId="4" borderId="45" xfId="0" applyNumberFormat="1" applyFont="1" applyFill="1" applyBorder="1" applyAlignment="1">
      <alignment horizontal="right" vertical="center"/>
    </xf>
    <xf numFmtId="49" fontId="8" fillId="4" borderId="46" xfId="0" applyNumberFormat="1" applyFont="1" applyFill="1" applyBorder="1" applyAlignment="1">
      <alignment horizontal="left" vertical="center"/>
    </xf>
    <xf numFmtId="0" fontId="0" fillId="6" borderId="47" xfId="0" applyFont="1" applyFill="1" applyBorder="1" applyAlignment="1">
      <alignment horizontal="left"/>
    </xf>
    <xf numFmtId="0" fontId="0" fillId="6" borderId="48" xfId="0" applyFont="1" applyFill="1" applyBorder="1" applyAlignment="1">
      <alignment horizontal="left"/>
    </xf>
    <xf numFmtId="0" fontId="0" fillId="6" borderId="49" xfId="0" applyFont="1" applyFill="1" applyBorder="1" applyAlignment="1">
      <alignment horizontal="left"/>
    </xf>
    <xf numFmtId="0" fontId="0" fillId="6" borderId="50" xfId="0" applyFont="1" applyFill="1" applyBorder="1" applyAlignment="1">
      <alignment horizontal="left"/>
    </xf>
    <xf numFmtId="49" fontId="7" fillId="4" borderId="50" xfId="0" applyNumberFormat="1" applyFont="1" applyFill="1" applyBorder="1" applyAlignment="1">
      <alignment horizontal="center" vertical="center"/>
    </xf>
    <xf numFmtId="0" fontId="0" fillId="4" borderId="50" xfId="0" applyFont="1" applyFill="1" applyBorder="1" applyAlignment="1">
      <alignment horizontal="center" vertical="center"/>
    </xf>
    <xf numFmtId="0" fontId="7" fillId="4" borderId="50" xfId="0" applyFont="1" applyFill="1" applyBorder="1" applyAlignment="1">
      <alignment horizontal="left" vertical="center"/>
    </xf>
    <xf numFmtId="62" fontId="30" fillId="4" borderId="50" xfId="0" applyNumberFormat="1" applyFont="1" applyFill="1" applyBorder="1" applyAlignment="1">
      <alignment horizontal="center" vertical="center"/>
    </xf>
    <xf numFmtId="62" fontId="8" fillId="4" borderId="50" xfId="0" applyNumberFormat="1" applyFont="1" applyFill="1" applyBorder="1" applyAlignment="1">
      <alignment horizontal="center" vertical="top"/>
    </xf>
    <xf numFmtId="62" fontId="8" fillId="4" borderId="51" xfId="0" applyNumberFormat="1" applyFont="1" applyFill="1" applyBorder="1" applyAlignment="1">
      <alignment horizontal="center" vertical="top"/>
    </xf>
    <xf numFmtId="0" fontId="4" fillId="4" borderId="44" xfId="0" applyFont="1" applyFill="1" applyBorder="1" applyAlignment="1">
      <alignment horizontal="left" vertical="center" wrapText="1"/>
    </xf>
    <xf numFmtId="63" fontId="31" fillId="4" borderId="45" xfId="0" applyNumberFormat="1" applyFont="1" applyFill="1" applyBorder="1" applyAlignment="1">
      <alignment horizontal="right" vertical="center"/>
    </xf>
    <xf numFmtId="0" fontId="0" fillId="4" borderId="52" xfId="0" applyFont="1" applyFill="1" applyBorder="1" applyAlignment="1">
      <alignment horizontal="center" vertical="top" wrapText="1"/>
    </xf>
    <xf numFmtId="0" fontId="0" fillId="4" borderId="53" xfId="0" applyFont="1" applyFill="1" applyBorder="1" applyAlignment="1">
      <alignment horizontal="center" vertical="top" wrapText="1"/>
    </xf>
    <xf numFmtId="0" fontId="0" fillId="4" borderId="53" xfId="0" applyFont="1" applyFill="1" applyBorder="1" applyAlignment="1">
      <alignment horizontal="center" vertical="top"/>
    </xf>
    <xf numFmtId="0" fontId="0" fillId="4" borderId="53" xfId="0" applyFont="1" applyFill="1" applyBorder="1" applyAlignment="1">
      <alignment horizontal="left" vertical="top"/>
    </xf>
    <xf numFmtId="0" fontId="8" fillId="4" borderId="53" xfId="0" applyFont="1" applyFill="1" applyBorder="1" applyAlignment="1">
      <alignment horizontal="left" vertical="center"/>
    </xf>
    <xf numFmtId="49" fontId="4" fillId="4" borderId="44" xfId="0" applyNumberFormat="1" applyFont="1" applyFill="1" applyBorder="1" applyAlignment="1">
      <alignment horizontal="left" vertical="center"/>
    </xf>
    <xf numFmtId="49" fontId="8" fillId="4" borderId="54" xfId="0" applyNumberFormat="1" applyFont="1" applyFill="1" applyBorder="1" applyAlignment="1">
      <alignment horizontal="left" vertical="center"/>
    </xf>
    <xf numFmtId="0" fontId="0" fillId="6" borderId="55" xfId="0" applyFont="1" applyFill="1" applyBorder="1" applyAlignment="1">
      <alignment horizontal="left"/>
    </xf>
    <xf numFmtId="0" fontId="0" fillId="6" borderId="56" xfId="0" applyFont="1" applyFill="1" applyBorder="1" applyAlignment="1">
      <alignment horizontal="left"/>
    </xf>
    <xf numFmtId="0" fontId="0" fillId="4" borderId="57"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0" xfId="0" applyFont="1" applyFill="1" applyBorder="1" applyAlignment="1">
      <alignment horizontal="center" vertical="top"/>
    </xf>
    <xf numFmtId="0" fontId="0" fillId="4" borderId="0" xfId="0" applyFont="1" applyFill="1" applyBorder="1" applyAlignment="1">
      <alignment horizontal="left" vertical="top"/>
    </xf>
    <xf numFmtId="0" fontId="8" fillId="4" borderId="0" xfId="0" applyFont="1" applyFill="1" applyBorder="1" applyAlignment="1">
      <alignment horizontal="left" vertical="center"/>
    </xf>
    <xf numFmtId="0" fontId="9" fillId="4" borderId="58" xfId="0" applyFont="1" applyFill="1" applyBorder="1" applyAlignment="1">
      <alignment horizontal="left" vertical="center"/>
    </xf>
    <xf numFmtId="0" fontId="0" fillId="6" borderId="59" xfId="0" applyFont="1" applyFill="1" applyBorder="1" applyAlignment="1">
      <alignment horizontal="left"/>
    </xf>
    <xf numFmtId="0" fontId="0" fillId="6" borderId="60" xfId="0" applyFont="1" applyFill="1" applyBorder="1" applyAlignment="1">
      <alignment horizontal="left"/>
    </xf>
    <xf numFmtId="0" fontId="0" fillId="4" borderId="0"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0" xfId="0" applyFont="1" applyFill="1" applyBorder="1" applyAlignment="1">
      <alignment horizontal="center" vertical="top"/>
    </xf>
    <xf numFmtId="0" fontId="0" fillId="4" borderId="61" xfId="0" applyFont="1" applyFill="1" applyBorder="1" applyAlignment="1">
      <alignment horizontal="left" vertical="top"/>
    </xf>
    <xf numFmtId="0" fontId="8" fillId="4" borderId="61" xfId="0" applyFont="1" applyFill="1" applyBorder="1" applyAlignment="1">
      <alignment horizontal="left" vertical="center"/>
    </xf>
    <xf numFmtId="0" fontId="32" fillId="4" borderId="62" xfId="0" applyFont="1" applyFill="1" applyBorder="1" applyAlignment="1">
      <alignment horizontal="left" vertical="center"/>
    </xf>
    <xf numFmtId="0" fontId="32" fillId="4" borderId="0" xfId="0" applyFont="1" applyFill="1" applyBorder="1" applyAlignment="1">
      <alignment horizontal="left" vertical="center"/>
    </xf>
    <xf numFmtId="0" fontId="32" fillId="4" borderId="0" xfId="0" applyFont="1" applyFill="1" applyBorder="1" applyAlignment="1">
      <alignment horizontal="left" vertical="center"/>
    </xf>
    <xf numFmtId="0" fontId="0" fillId="4" borderId="0"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0" xfId="0" applyFont="1" applyFill="1" applyBorder="1" applyAlignment="1">
      <alignment horizontal="center" vertical="top"/>
    </xf>
    <xf numFmtId="0" fontId="0" fillId="4" borderId="43" xfId="0" applyFont="1" applyFill="1" applyBorder="1" applyAlignment="1">
      <alignment horizontal="center" vertical="top"/>
    </xf>
    <xf numFmtId="49" fontId="33" fillId="4" borderId="63" xfId="0" applyNumberFormat="1" applyFont="1" applyFill="1" applyBorder="1" applyAlignment="1">
      <alignment horizontal="center" vertical="center" wrapText="1"/>
    </xf>
    <xf numFmtId="0" fontId="0" fillId="4" borderId="63" xfId="0" applyFont="1" applyFill="1" applyBorder="1" applyAlignment="1">
      <alignment horizontal="center" vertical="center"/>
    </xf>
    <xf numFmtId="0" fontId="0" fillId="4" borderId="64" xfId="0" applyFont="1" applyFill="1" applyBorder="1" applyAlignment="1">
      <alignment horizontal="center" vertical="center"/>
    </xf>
    <xf numFmtId="0" fontId="33" fillId="4" borderId="65" xfId="0" applyNumberFormat="1" applyFont="1" applyFill="1" applyBorder="1" applyAlignment="1">
      <alignment horizontal="center" vertical="center"/>
    </xf>
    <xf numFmtId="0" fontId="8" fillId="4" borderId="63" xfId="0" applyFont="1" applyFill="1" applyBorder="1" applyAlignment="1">
      <alignment horizontal="center" vertical="center"/>
    </xf>
    <xf numFmtId="49" fontId="4" fillId="4" borderId="66" xfId="0" applyNumberFormat="1" applyFont="1" applyFill="1" applyBorder="1" applyAlignment="1">
      <alignment horizontal="left" vertical="center" wrapText="1"/>
    </xf>
    <xf numFmtId="59" fontId="31" fillId="4" borderId="67" xfId="0" applyNumberFormat="1" applyFont="1" applyFill="1" applyBorder="1" applyAlignment="1">
      <alignment horizontal="right" vertical="center"/>
    </xf>
    <xf numFmtId="0" fontId="32" fillId="4" borderId="68" xfId="0" applyFont="1" applyFill="1" applyBorder="1" applyAlignment="1">
      <alignment horizontal="left" vertical="center"/>
    </xf>
    <xf numFmtId="0" fontId="32" fillId="4" borderId="69" xfId="0" applyFont="1" applyFill="1" applyBorder="1" applyAlignment="1">
      <alignment horizontal="left" vertical="center"/>
    </xf>
    <xf numFmtId="0" fontId="32" fillId="4" borderId="70" xfId="0" applyFont="1" applyFill="1" applyBorder="1" applyAlignment="1">
      <alignment horizontal="left" vertical="center"/>
    </xf>
    <xf numFmtId="0" fontId="0" fillId="4" borderId="71" xfId="0" applyFont="1" applyFill="1" applyBorder="1" applyAlignment="1">
      <alignment horizontal="left"/>
    </xf>
    <xf numFmtId="0" fontId="0" fillId="4" borderId="72" xfId="0" applyFont="1" applyFill="1" applyBorder="1" applyAlignment="1">
      <alignment horizontal="left"/>
    </xf>
    <xf numFmtId="0" fontId="0" fillId="4" borderId="73" xfId="0" applyFont="1" applyFill="1" applyBorder="1" applyAlignment="1">
      <alignment horizontal="left" vertical="top"/>
    </xf>
    <xf numFmtId="0" fontId="0" fillId="4" borderId="72" xfId="0" applyFont="1" applyFill="1" applyBorder="1" applyAlignment="1">
      <alignment horizontal="left" vertical="top"/>
    </xf>
    <xf numFmtId="0" fontId="0" fillId="4" borderId="74" xfId="0" applyFont="1" applyFill="1" applyBorder="1" applyAlignment="1">
      <alignment horizontal="left" vertical="top"/>
    </xf>
    <xf numFmtId="0" fontId="4" fillId="4" borderId="75" xfId="0" applyFont="1" applyFill="1" applyBorder="1" applyAlignment="1">
      <alignment horizontal="left" vertical="center" wrapText="1"/>
    </xf>
    <xf numFmtId="0" fontId="9" fillId="4" borderId="76"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1">
    <dxf>
      <font>
        <color rgb="FFFF0000"/>
      </font>
      <border/>
    </dxf>
  </dxf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99"/>
      <rgbColor rgb="00C0C0C0"/>
      <rgbColor rgb="00757575"/>
      <rgbColor rgb="00FFFFFF"/>
      <rgbColor rgb="00515151"/>
      <rgbColor rgb="00FF0000"/>
      <rgbColor rgb="000000D4"/>
      <rgbColor rgb="00DD0806"/>
      <rgbColor rgb="00969696"/>
      <rgbColor rgb="00EF48DC"/>
      <rgbColor rgb="00A5D5E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http://schemas.openxmlformats.org/spreadsheetml/2006/main" xmlns:r="http://schemas.openxmlformats.org/officeDocument/2006/relationships">
  <dimension ref="B3:D10"/>
  <sheetViews>
    <sheetView showGridLines="0" tabSelected="1" workbookViewId="0" topLeftCell="A1"/>
  </sheetViews>
  <sheetFormatPr defaultColWidth="10.00390625" defaultRowHeight="12.75" customHeight="1"/>
  <cols>
    <col min="1" max="1" width="2.00390625" style="0" customWidth="1"/>
    <col min="2" max="4" width="33.57421875" style="0" customWidth="1"/>
  </cols>
  <sheetData>
    <row r="3" spans="2:4" ht="50" customHeight="1">
      <c r="B3" s="1" t="s">
        <v>0</v>
      </c>
    </row>
    <row r="7" spans="2:4" ht="12.75">
      <c r="B7" s="2" t="s">
        <v>1</v>
      </c>
      <c r="C7" s="2" t="s">
        <v>2</v>
      </c>
      <c r="D7" s="2" t="s">
        <v>3</v>
      </c>
    </row>
    <row r="9" spans="2:4" ht="12.75">
      <c r="B9" s="3" t="s">
        <v>4</v>
      </c>
      <c r="C9" s="3"/>
      <c r="D9" s="3"/>
    </row>
    <row r="10" spans="2:4" ht="12.75">
      <c r="B10" s="4"/>
      <c r="C10" s="4" t="s">
        <v>5</v>
      </c>
      <c r="D10" s="5" t="s">
        <v>4</v>
      </c>
    </row>
  </sheetData>
  <mergeCells count="1">
    <mergeCell ref="B3:D3"/>
  </mergeCells>
  <hyperlinks>
    <hyperlink ref="D10" location="'DOPRAVNI_SKOLA_PLZEN'!R1C1" display="DOPRAVNI_SKOLA_PLZEN"/>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117"/>
  <sheetViews>
    <sheetView showGridLines="0" workbookViewId="0" topLeftCell="A1"/>
  </sheetViews>
  <sheetFormatPr defaultColWidth="9.00390625" defaultRowHeight="13.5" customHeight="1"/>
  <cols>
    <col min="1" max="1" width="7.8515625" style="6" customWidth="1"/>
    <col min="2" max="2" width="13.00390625" style="6" customWidth="1"/>
    <col min="3" max="3" width="25.7109375" style="6" customWidth="1"/>
    <col min="4" max="4" width="43.28125" style="6" customWidth="1"/>
    <col min="5" max="6" width="6.421875" style="6" customWidth="1"/>
    <col min="7" max="7" width="6.7109375" style="6" customWidth="1"/>
    <col min="8" max="8" width="3.8515625" style="6" customWidth="1"/>
    <col min="9" max="9" width="6.421875" style="6" customWidth="1"/>
    <col min="10" max="10" width="7.28125" style="6" customWidth="1"/>
    <col min="11" max="11" width="9.00390625" style="6" customWidth="1"/>
    <col min="12" max="12" width="8.421875" style="6" customWidth="1"/>
    <col min="13" max="13" width="6.140625" style="6" customWidth="1"/>
    <col min="14" max="14" width="7.140625" style="6" customWidth="1"/>
    <col min="15" max="16" width="8.28125" style="6" customWidth="1"/>
    <col min="17" max="17" width="9.28125" style="6" customWidth="1"/>
    <col min="18" max="18" width="9.8515625" style="6" customWidth="1"/>
    <col min="19" max="19" width="23.00390625" style="6" customWidth="1"/>
    <col min="20" max="20" width="12.7109375" style="6" customWidth="1"/>
    <col min="21" max="21" width="20.28125" style="6" customWidth="1"/>
    <col min="22" max="256" width="9.00390625" style="6" customWidth="1"/>
  </cols>
  <sheetData>
    <row r="1" spans="1:21" ht="12.75" customHeight="1">
      <c r="A1" s="7" t="s">
        <v>6</v>
      </c>
      <c r="B1" s="8" t="s">
        <v>7</v>
      </c>
      <c r="C1" s="8" t="s">
        <v>8</v>
      </c>
      <c r="D1" s="9" t="s">
        <v>9</v>
      </c>
      <c r="E1" s="10" t="s">
        <v>10</v>
      </c>
      <c r="F1" s="11"/>
      <c r="G1" s="12"/>
      <c r="H1" s="8" t="s">
        <v>11</v>
      </c>
      <c r="I1" s="13" t="s">
        <v>12</v>
      </c>
      <c r="J1" s="14"/>
      <c r="K1" s="14"/>
      <c r="L1" s="15"/>
      <c r="M1" s="13" t="s">
        <v>13</v>
      </c>
      <c r="N1" s="15"/>
      <c r="O1" s="13" t="s">
        <v>14</v>
      </c>
      <c r="P1" s="14"/>
      <c r="Q1" s="15"/>
      <c r="R1" s="16" t="s">
        <v>15</v>
      </c>
      <c r="S1" s="9" t="s">
        <v>16</v>
      </c>
      <c r="T1" s="17" t="s">
        <v>17</v>
      </c>
      <c r="U1" s="18"/>
    </row>
    <row r="2" spans="1:21" ht="44.25" customHeight="1">
      <c r="A2" s="19"/>
      <c r="B2" s="20"/>
      <c r="C2" s="20"/>
      <c r="D2" s="21"/>
      <c r="E2" s="22" t="s">
        <v>18</v>
      </c>
      <c r="F2" s="22" t="s">
        <v>19</v>
      </c>
      <c r="G2" s="23" t="s">
        <v>20</v>
      </c>
      <c r="H2" s="24"/>
      <c r="I2" s="25" t="s">
        <v>21</v>
      </c>
      <c r="J2" s="25" t="s">
        <v>22</v>
      </c>
      <c r="K2" s="25" t="s">
        <v>23</v>
      </c>
      <c r="L2" s="25" t="s">
        <v>24</v>
      </c>
      <c r="M2" s="25" t="s">
        <v>25</v>
      </c>
      <c r="N2" s="25" t="s">
        <v>26</v>
      </c>
      <c r="O2" s="25" t="s">
        <v>27</v>
      </c>
      <c r="P2" s="25" t="s">
        <v>28</v>
      </c>
      <c r="Q2" s="25" t="s">
        <v>29</v>
      </c>
      <c r="R2" s="26"/>
      <c r="S2" s="21"/>
      <c r="T2" s="27" t="s">
        <v>30</v>
      </c>
      <c r="U2" s="28" t="s">
        <v>31</v>
      </c>
    </row>
    <row r="3" spans="1:21" ht="26.8" customHeight="1">
      <c r="A3" s="29" t="s">
        <v>32</v>
      </c>
      <c r="B3" s="30"/>
      <c r="C3" s="30"/>
      <c r="D3" s="30"/>
      <c r="E3" s="30"/>
      <c r="F3" s="30"/>
      <c r="G3" s="30"/>
      <c r="H3" s="30"/>
      <c r="I3" s="30"/>
      <c r="J3" s="30"/>
      <c r="K3" s="30"/>
      <c r="L3" s="30"/>
      <c r="M3" s="30"/>
      <c r="N3" s="30"/>
      <c r="O3" s="30"/>
      <c r="P3" s="30"/>
      <c r="Q3" s="30"/>
      <c r="R3" s="30"/>
      <c r="S3" s="30"/>
      <c r="T3" s="30"/>
      <c r="U3" s="31"/>
    </row>
    <row r="4" spans="1:21" ht="49.7" customHeight="1">
      <c r="A4" s="32" t="s">
        <v>33</v>
      </c>
      <c r="B4" s="33" t="s">
        <v>34</v>
      </c>
      <c r="C4" s="33" t="s">
        <v>35</v>
      </c>
      <c r="D4" s="33" t="s">
        <v>35</v>
      </c>
      <c r="E4" s="34"/>
      <c r="F4" s="34"/>
      <c r="G4" s="34"/>
      <c r="H4" s="35">
        <v>1</v>
      </c>
      <c r="I4" s="34"/>
      <c r="J4" s="36"/>
      <c r="K4" s="37" t="s">
        <f>IF((H4*I4)&lt;&gt;0,H4*I4,"-")</f>
        <v>36</v>
      </c>
      <c r="L4" s="38"/>
      <c r="M4" s="36"/>
      <c r="N4" s="39"/>
      <c r="O4" s="40"/>
      <c r="P4" s="41"/>
      <c r="Q4" s="40"/>
      <c r="R4" s="36"/>
      <c r="S4" s="42" t="s">
        <v>37</v>
      </c>
      <c r="T4" s="43"/>
      <c r="U4" s="44"/>
    </row>
    <row r="5" spans="1:21" ht="41.05" customHeight="1">
      <c r="A5" s="45" t="s">
        <v>38</v>
      </c>
      <c r="B5" s="46" t="s">
        <v>39</v>
      </c>
      <c r="C5" s="46" t="s">
        <v>40</v>
      </c>
      <c r="D5" s="46" t="s">
        <v>41</v>
      </c>
      <c r="E5" s="47"/>
      <c r="F5" s="47"/>
      <c r="G5" s="47"/>
      <c r="H5" s="48">
        <v>3</v>
      </c>
      <c r="I5" s="47"/>
      <c r="J5" s="49"/>
      <c r="K5" s="50"/>
      <c r="L5" s="51"/>
      <c r="M5" s="49"/>
      <c r="N5" s="52"/>
      <c r="O5" s="53"/>
      <c r="P5" s="54"/>
      <c r="Q5" s="55"/>
      <c r="R5" s="56"/>
      <c r="S5" s="57"/>
      <c r="T5" s="58"/>
      <c r="U5" s="59"/>
    </row>
    <row r="6" spans="1:21" ht="46.35" customHeight="1">
      <c r="A6" s="45" t="s">
        <v>42</v>
      </c>
      <c r="B6" s="46" t="s">
        <v>39</v>
      </c>
      <c r="C6" s="46" t="s">
        <v>43</v>
      </c>
      <c r="D6" s="46" t="s">
        <v>44</v>
      </c>
      <c r="E6" s="60">
        <v>2500</v>
      </c>
      <c r="F6" s="60">
        <v>700</v>
      </c>
      <c r="G6" s="60">
        <v>1800</v>
      </c>
      <c r="H6" s="48">
        <v>1</v>
      </c>
      <c r="I6" s="47"/>
      <c r="J6" s="49"/>
      <c r="K6" s="50"/>
      <c r="L6" s="51"/>
      <c r="M6" s="49"/>
      <c r="N6" s="52"/>
      <c r="O6" s="53"/>
      <c r="P6" s="54"/>
      <c r="Q6" s="55"/>
      <c r="R6" s="56"/>
      <c r="S6" s="57"/>
      <c r="T6" s="58"/>
      <c r="U6" s="59"/>
    </row>
    <row r="7" spans="1:21" ht="49" customHeight="1">
      <c r="A7" s="45" t="s">
        <v>45</v>
      </c>
      <c r="B7" s="46" t="s">
        <v>39</v>
      </c>
      <c r="C7" s="46" t="s">
        <v>43</v>
      </c>
      <c r="D7" s="46" t="s">
        <v>44</v>
      </c>
      <c r="E7" s="60">
        <v>800</v>
      </c>
      <c r="F7" s="60">
        <v>390</v>
      </c>
      <c r="G7" s="60">
        <v>1800</v>
      </c>
      <c r="H7" s="48">
        <v>1</v>
      </c>
      <c r="I7" s="47"/>
      <c r="J7" s="49"/>
      <c r="K7" s="50"/>
      <c r="L7" s="51"/>
      <c r="M7" s="49"/>
      <c r="N7" s="52"/>
      <c r="O7" s="53"/>
      <c r="P7" s="54"/>
      <c r="Q7" s="55"/>
      <c r="R7" s="56"/>
      <c r="S7" s="61" t="s">
        <v>46</v>
      </c>
      <c r="T7" s="58"/>
      <c r="U7" s="59"/>
    </row>
    <row r="8" spans="1:21" ht="53.45" customHeight="1">
      <c r="A8" s="45" t="s">
        <v>47</v>
      </c>
      <c r="B8" s="46" t="s">
        <v>39</v>
      </c>
      <c r="C8" s="46" t="s">
        <v>43</v>
      </c>
      <c r="D8" s="46" t="s">
        <v>44</v>
      </c>
      <c r="E8" s="60">
        <v>3200</v>
      </c>
      <c r="F8" s="60">
        <v>700</v>
      </c>
      <c r="G8" s="60">
        <v>1800</v>
      </c>
      <c r="H8" s="48">
        <v>1</v>
      </c>
      <c r="I8" s="47"/>
      <c r="J8" s="49"/>
      <c r="K8" s="50"/>
      <c r="L8" s="51"/>
      <c r="M8" s="49"/>
      <c r="N8" s="52"/>
      <c r="O8" s="53"/>
      <c r="P8" s="54"/>
      <c r="Q8" s="55"/>
      <c r="R8" s="56"/>
      <c r="S8" s="57"/>
      <c r="T8" s="58"/>
      <c r="U8" s="59"/>
    </row>
    <row r="9" spans="1:21" ht="91.65" customHeight="1">
      <c r="A9" s="45" t="s">
        <v>48</v>
      </c>
      <c r="B9" s="46" t="s">
        <v>39</v>
      </c>
      <c r="C9" s="46" t="s">
        <v>49</v>
      </c>
      <c r="D9" s="46" t="s">
        <v>50</v>
      </c>
      <c r="E9" s="60">
        <v>2800</v>
      </c>
      <c r="F9" s="60">
        <v>700</v>
      </c>
      <c r="G9" s="60">
        <v>750</v>
      </c>
      <c r="H9" s="48">
        <v>1</v>
      </c>
      <c r="I9" s="47"/>
      <c r="J9" s="49"/>
      <c r="K9" s="62" t="s">
        <f>IF((H9*I9)&lt;&gt;0,H9*I9,"-")</f>
        <v>36</v>
      </c>
      <c r="L9" s="51"/>
      <c r="M9" s="49"/>
      <c r="N9" s="52"/>
      <c r="O9" s="53"/>
      <c r="P9" s="54"/>
      <c r="Q9" s="55"/>
      <c r="R9" s="56"/>
      <c r="S9" s="57"/>
      <c r="T9" s="58"/>
      <c r="U9" s="59"/>
    </row>
    <row r="10" spans="1:21" ht="49.15" customHeight="1">
      <c r="A10" s="45" t="s">
        <v>51</v>
      </c>
      <c r="B10" s="46" t="s">
        <v>39</v>
      </c>
      <c r="C10" s="46" t="s">
        <v>40</v>
      </c>
      <c r="D10" s="46" t="s">
        <v>41</v>
      </c>
      <c r="E10" s="47"/>
      <c r="F10" s="47"/>
      <c r="G10" s="47"/>
      <c r="H10" s="48">
        <v>3</v>
      </c>
      <c r="I10" s="47"/>
      <c r="J10" s="49"/>
      <c r="K10" s="50"/>
      <c r="L10" s="51"/>
      <c r="M10" s="49"/>
      <c r="N10" s="52"/>
      <c r="O10" s="53"/>
      <c r="P10" s="54"/>
      <c r="Q10" s="55"/>
      <c r="R10" s="56"/>
      <c r="S10" s="57"/>
      <c r="T10" s="58"/>
      <c r="U10" s="59"/>
    </row>
    <row r="11" spans="1:21" ht="109.1" customHeight="1">
      <c r="A11" s="45" t="s">
        <v>52</v>
      </c>
      <c r="B11" s="46" t="s">
        <v>39</v>
      </c>
      <c r="C11" s="46" t="s">
        <v>53</v>
      </c>
      <c r="D11" s="46" t="s">
        <v>54</v>
      </c>
      <c r="E11" s="60">
        <v>1830</v>
      </c>
      <c r="F11" s="60">
        <v>700</v>
      </c>
      <c r="G11" s="60">
        <v>750</v>
      </c>
      <c r="H11" s="48">
        <v>1</v>
      </c>
      <c r="I11" s="47"/>
      <c r="J11" s="49"/>
      <c r="K11" s="62" t="s">
        <f>IF((H11*I11)&lt;&gt;0,H11*I11,"-")</f>
        <v>36</v>
      </c>
      <c r="L11" s="51"/>
      <c r="M11" s="49"/>
      <c r="N11" s="52"/>
      <c r="O11" s="53"/>
      <c r="P11" s="54"/>
      <c r="Q11" s="55" t="s">
        <v>55</v>
      </c>
      <c r="R11" s="56"/>
      <c r="S11" s="46" t="s">
        <v>56</v>
      </c>
      <c r="T11" s="58"/>
      <c r="U11" s="59"/>
    </row>
    <row r="12" spans="1:21" ht="67.1" customHeight="1">
      <c r="A12" s="45" t="s">
        <v>57</v>
      </c>
      <c r="B12" s="46" t="s">
        <v>34</v>
      </c>
      <c r="C12" s="46" t="s">
        <v>58</v>
      </c>
      <c r="D12" s="46" t="s">
        <v>59</v>
      </c>
      <c r="E12" s="63"/>
      <c r="F12" s="47"/>
      <c r="G12" s="47"/>
      <c r="H12" s="60">
        <v>2</v>
      </c>
      <c r="I12" s="48"/>
      <c r="J12" s="47"/>
      <c r="K12" s="51"/>
      <c r="L12" s="51"/>
      <c r="M12" s="49"/>
      <c r="N12" s="52"/>
      <c r="O12" s="53" t="s">
        <v>55</v>
      </c>
      <c r="P12" s="64" t="s">
        <v>55</v>
      </c>
      <c r="Q12" s="65"/>
      <c r="R12" s="65"/>
      <c r="S12" s="46" t="s">
        <v>56</v>
      </c>
      <c r="T12" s="58"/>
      <c r="U12" s="59"/>
    </row>
    <row r="13" spans="1:21" ht="95.55" customHeight="1">
      <c r="A13" s="45" t="s">
        <v>60</v>
      </c>
      <c r="B13" s="46" t="s">
        <v>39</v>
      </c>
      <c r="C13" s="46" t="s">
        <v>61</v>
      </c>
      <c r="D13" s="46" t="s">
        <v>62</v>
      </c>
      <c r="E13" s="60">
        <v>2850</v>
      </c>
      <c r="F13" s="60">
        <v>800</v>
      </c>
      <c r="G13" s="60">
        <v>750</v>
      </c>
      <c r="H13" s="48">
        <v>1</v>
      </c>
      <c r="I13" s="47"/>
      <c r="J13" s="49"/>
      <c r="K13" s="62" t="s">
        <f>IF((H13*I13)&lt;&gt;0,H13*I13,"-")</f>
        <v>36</v>
      </c>
      <c r="L13" s="51"/>
      <c r="M13" s="49"/>
      <c r="N13" s="52"/>
      <c r="O13" s="53"/>
      <c r="P13" s="54"/>
      <c r="Q13" s="55" t="s">
        <v>55</v>
      </c>
      <c r="R13" s="56"/>
      <c r="S13" s="46" t="s">
        <v>56</v>
      </c>
      <c r="T13" s="58"/>
      <c r="U13" s="59"/>
    </row>
    <row r="14" spans="1:21" ht="67.1" customHeight="1">
      <c r="A14" s="45" t="s">
        <v>63</v>
      </c>
      <c r="B14" s="46" t="s">
        <v>34</v>
      </c>
      <c r="C14" s="46" t="s">
        <v>58</v>
      </c>
      <c r="D14" s="46" t="s">
        <v>59</v>
      </c>
      <c r="E14" s="63"/>
      <c r="F14" s="47"/>
      <c r="G14" s="47"/>
      <c r="H14" s="60">
        <v>1</v>
      </c>
      <c r="I14" s="48"/>
      <c r="J14" s="47"/>
      <c r="K14" s="51"/>
      <c r="L14" s="51"/>
      <c r="M14" s="49"/>
      <c r="N14" s="52"/>
      <c r="O14" s="53" t="s">
        <v>55</v>
      </c>
      <c r="P14" s="64" t="s">
        <v>55</v>
      </c>
      <c r="Q14" s="65"/>
      <c r="R14" s="65"/>
      <c r="S14" s="46" t="s">
        <v>56</v>
      </c>
      <c r="T14" s="58"/>
      <c r="U14" s="59"/>
    </row>
    <row r="15" spans="1:21" ht="94.5" customHeight="1">
      <c r="A15" s="45" t="s">
        <v>64</v>
      </c>
      <c r="B15" s="46" t="s">
        <v>39</v>
      </c>
      <c r="C15" s="46" t="s">
        <v>61</v>
      </c>
      <c r="D15" s="46" t="s">
        <v>62</v>
      </c>
      <c r="E15" s="60">
        <v>2850</v>
      </c>
      <c r="F15" s="60">
        <v>800</v>
      </c>
      <c r="G15" s="60">
        <v>750</v>
      </c>
      <c r="H15" s="48">
        <v>1</v>
      </c>
      <c r="I15" s="47"/>
      <c r="J15" s="49"/>
      <c r="K15" s="62" t="s">
        <f>IF((H15*I15)&lt;&gt;0,H15*I15,"-")</f>
        <v>36</v>
      </c>
      <c r="L15" s="51"/>
      <c r="M15" s="49"/>
      <c r="N15" s="52"/>
      <c r="O15" s="53"/>
      <c r="P15" s="54"/>
      <c r="Q15" s="55" t="s">
        <v>55</v>
      </c>
      <c r="R15" s="56"/>
      <c r="S15" s="46" t="s">
        <v>56</v>
      </c>
      <c r="T15" s="58"/>
      <c r="U15" s="59"/>
    </row>
    <row r="16" spans="1:21" ht="67.1" customHeight="1">
      <c r="A16" s="45" t="s">
        <v>65</v>
      </c>
      <c r="B16" s="46" t="s">
        <v>34</v>
      </c>
      <c r="C16" s="46" t="s">
        <v>58</v>
      </c>
      <c r="D16" s="46" t="s">
        <v>59</v>
      </c>
      <c r="E16" s="47"/>
      <c r="F16" s="47"/>
      <c r="G16" s="47"/>
      <c r="H16" s="60">
        <v>1</v>
      </c>
      <c r="I16" s="48"/>
      <c r="J16" s="47"/>
      <c r="K16" s="51"/>
      <c r="L16" s="51"/>
      <c r="M16" s="49"/>
      <c r="N16" s="52"/>
      <c r="O16" s="53" t="s">
        <v>55</v>
      </c>
      <c r="P16" s="64" t="s">
        <v>55</v>
      </c>
      <c r="Q16" s="65"/>
      <c r="R16" s="65"/>
      <c r="S16" s="46" t="s">
        <v>56</v>
      </c>
      <c r="T16" s="58"/>
      <c r="U16" s="59"/>
    </row>
    <row r="17" spans="1:21" ht="125.25" customHeight="1">
      <c r="A17" s="45" t="s">
        <v>66</v>
      </c>
      <c r="B17" s="46" t="s">
        <v>67</v>
      </c>
      <c r="C17" s="46" t="s">
        <v>68</v>
      </c>
      <c r="D17" s="46" t="s">
        <v>69</v>
      </c>
      <c r="E17" s="60">
        <v>800</v>
      </c>
      <c r="F17" s="60">
        <v>930</v>
      </c>
      <c r="G17" s="60">
        <v>250</v>
      </c>
      <c r="H17" s="48">
        <v>1</v>
      </c>
      <c r="I17" s="47"/>
      <c r="J17" s="49"/>
      <c r="K17" s="62" t="s">
        <f>IF((H17*I17)&lt;&gt;0,H17*I17,"-")</f>
        <v>36</v>
      </c>
      <c r="L17" s="51"/>
      <c r="M17" s="66">
        <v>28</v>
      </c>
      <c r="N17" s="67">
        <v>28</v>
      </c>
      <c r="O17" s="53"/>
      <c r="P17" s="54"/>
      <c r="Q17" s="55"/>
      <c r="R17" s="56"/>
      <c r="S17" s="57"/>
      <c r="T17" s="58"/>
      <c r="U17" s="59"/>
    </row>
    <row r="18" spans="1:21" ht="67.1" customHeight="1">
      <c r="A18" s="45" t="s">
        <v>70</v>
      </c>
      <c r="B18" s="46" t="s">
        <v>39</v>
      </c>
      <c r="C18" s="46" t="s">
        <v>71</v>
      </c>
      <c r="D18" s="46" t="s">
        <v>72</v>
      </c>
      <c r="E18" s="60">
        <v>800</v>
      </c>
      <c r="F18" s="60">
        <v>930</v>
      </c>
      <c r="G18" s="60">
        <v>500</v>
      </c>
      <c r="H18" s="48">
        <v>1</v>
      </c>
      <c r="I18" s="47"/>
      <c r="J18" s="49"/>
      <c r="K18" s="62" t="s">
        <f>IF((H18*I18)&lt;&gt;0,H18*I18,"-")</f>
        <v>36</v>
      </c>
      <c r="L18" s="51"/>
      <c r="M18" s="49"/>
      <c r="N18" s="52"/>
      <c r="O18" s="53"/>
      <c r="P18" s="54"/>
      <c r="Q18" s="55"/>
      <c r="R18" s="56"/>
      <c r="S18" s="57"/>
      <c r="T18" s="58"/>
      <c r="U18" s="59"/>
    </row>
    <row r="19" spans="1:21" ht="67.1" customHeight="1">
      <c r="A19" s="45" t="s">
        <v>73</v>
      </c>
      <c r="B19" s="46" t="s">
        <v>39</v>
      </c>
      <c r="C19" s="46" t="s">
        <v>74</v>
      </c>
      <c r="D19" s="46" t="s">
        <v>75</v>
      </c>
      <c r="E19" s="60">
        <v>470</v>
      </c>
      <c r="F19" s="60">
        <v>930</v>
      </c>
      <c r="G19" s="60">
        <v>750</v>
      </c>
      <c r="H19" s="48">
        <v>1</v>
      </c>
      <c r="I19" s="47"/>
      <c r="J19" s="49"/>
      <c r="K19" s="62" t="s">
        <f>IF((H19*I19)&lt;&gt;0,H19*I19,"-")</f>
        <v>36</v>
      </c>
      <c r="L19" s="51"/>
      <c r="M19" s="49"/>
      <c r="N19" s="52"/>
      <c r="O19" s="53"/>
      <c r="P19" s="54"/>
      <c r="Q19" s="55"/>
      <c r="R19" s="56"/>
      <c r="S19" s="57"/>
      <c r="T19" s="58"/>
      <c r="U19" s="59"/>
    </row>
    <row r="20" spans="1:21" ht="90.3" customHeight="1">
      <c r="A20" s="45" t="s">
        <v>66</v>
      </c>
      <c r="B20" s="46" t="s">
        <v>67</v>
      </c>
      <c r="C20" s="46" t="s">
        <v>76</v>
      </c>
      <c r="D20" s="46" t="s">
        <v>77</v>
      </c>
      <c r="E20" s="60">
        <v>800</v>
      </c>
      <c r="F20" s="60">
        <v>930</v>
      </c>
      <c r="G20" s="60">
        <v>250</v>
      </c>
      <c r="H20" s="48">
        <v>1</v>
      </c>
      <c r="I20" s="47"/>
      <c r="J20" s="49"/>
      <c r="K20" s="62" t="s">
        <f>IF((H20*I20)&lt;&gt;0,H20*I20,"-")</f>
        <v>36</v>
      </c>
      <c r="L20" s="51"/>
      <c r="M20" s="66">
        <v>10.5</v>
      </c>
      <c r="N20" s="67">
        <v>10.5</v>
      </c>
      <c r="O20" s="53"/>
      <c r="P20" s="54"/>
      <c r="Q20" s="55"/>
      <c r="R20" s="56"/>
      <c r="S20" s="57"/>
      <c r="T20" s="58"/>
      <c r="U20" s="59"/>
    </row>
    <row r="21" spans="1:21" ht="67.1" customHeight="1">
      <c r="A21" s="45" t="s">
        <v>70</v>
      </c>
      <c r="B21" s="46" t="s">
        <v>39</v>
      </c>
      <c r="C21" s="46" t="s">
        <v>71</v>
      </c>
      <c r="D21" s="46" t="s">
        <v>72</v>
      </c>
      <c r="E21" s="60">
        <v>800</v>
      </c>
      <c r="F21" s="60">
        <v>930</v>
      </c>
      <c r="G21" s="60">
        <v>500</v>
      </c>
      <c r="H21" s="48">
        <v>1</v>
      </c>
      <c r="I21" s="47"/>
      <c r="J21" s="49"/>
      <c r="K21" s="62" t="s">
        <f>IF((H21*I21)&lt;&gt;0,H21*I21,"-")</f>
        <v>36</v>
      </c>
      <c r="L21" s="51"/>
      <c r="M21" s="49"/>
      <c r="N21" s="52"/>
      <c r="O21" s="53"/>
      <c r="P21" s="54"/>
      <c r="Q21" s="55"/>
      <c r="R21" s="56"/>
      <c r="S21" s="57"/>
      <c r="T21" s="58"/>
      <c r="U21" s="59"/>
    </row>
    <row r="22" spans="1:21" ht="97.9" customHeight="1">
      <c r="A22" s="45" t="s">
        <v>73</v>
      </c>
      <c r="B22" s="46" t="s">
        <v>67</v>
      </c>
      <c r="C22" s="46" t="s">
        <v>78</v>
      </c>
      <c r="D22" s="46" t="s">
        <v>79</v>
      </c>
      <c r="E22" s="60">
        <v>1000</v>
      </c>
      <c r="F22" s="60">
        <v>930</v>
      </c>
      <c r="G22" s="60">
        <v>750</v>
      </c>
      <c r="H22" s="48">
        <v>1</v>
      </c>
      <c r="I22" s="60">
        <v>0.1</v>
      </c>
      <c r="J22" s="49"/>
      <c r="K22" s="68">
        <f>IF((H22*I22)&lt;&gt;0,H22*I22,"-")</f>
        <v>0.1</v>
      </c>
      <c r="L22" s="51"/>
      <c r="M22" s="66">
        <v>27</v>
      </c>
      <c r="N22" s="67">
        <v>27</v>
      </c>
      <c r="O22" s="53"/>
      <c r="P22" s="54"/>
      <c r="Q22" s="55"/>
      <c r="R22" s="56"/>
      <c r="S22" s="57"/>
      <c r="T22" s="58"/>
      <c r="U22" s="59"/>
    </row>
    <row r="23" spans="1:21" ht="67.1" customHeight="1">
      <c r="A23" s="45" t="s">
        <v>80</v>
      </c>
      <c r="B23" s="46" t="s">
        <v>39</v>
      </c>
      <c r="C23" s="46" t="s">
        <v>74</v>
      </c>
      <c r="D23" s="46" t="s">
        <v>75</v>
      </c>
      <c r="E23" s="60">
        <v>900</v>
      </c>
      <c r="F23" s="60">
        <v>930</v>
      </c>
      <c r="G23" s="60">
        <v>750</v>
      </c>
      <c r="H23" s="48">
        <v>1</v>
      </c>
      <c r="I23" s="47"/>
      <c r="J23" s="49"/>
      <c r="K23" s="62" t="s">
        <f>IF((H23*I23)&lt;&gt;0,H23*I23,"-")</f>
        <v>36</v>
      </c>
      <c r="L23" s="51"/>
      <c r="M23" s="49"/>
      <c r="N23" s="52"/>
      <c r="O23" s="53"/>
      <c r="P23" s="54"/>
      <c r="Q23" s="55"/>
      <c r="R23" s="56"/>
      <c r="S23" s="57"/>
      <c r="T23" s="58"/>
      <c r="U23" s="59"/>
    </row>
    <row r="24" spans="1:21" ht="93.8" customHeight="1">
      <c r="A24" s="45" t="s">
        <v>81</v>
      </c>
      <c r="B24" s="46" t="s">
        <v>67</v>
      </c>
      <c r="C24" s="46" t="s">
        <v>78</v>
      </c>
      <c r="D24" s="46" t="s">
        <v>79</v>
      </c>
      <c r="E24" s="60">
        <v>1000</v>
      </c>
      <c r="F24" s="60">
        <v>930</v>
      </c>
      <c r="G24" s="60">
        <v>750</v>
      </c>
      <c r="H24" s="48">
        <v>1</v>
      </c>
      <c r="I24" s="60">
        <v>0.1</v>
      </c>
      <c r="J24" s="49"/>
      <c r="K24" s="68">
        <f>IF((H24*I24)&lt;&gt;0,H24*I24,"-")</f>
        <v>0.1</v>
      </c>
      <c r="L24" s="51"/>
      <c r="M24" s="66">
        <v>27</v>
      </c>
      <c r="N24" s="67">
        <v>27</v>
      </c>
      <c r="O24" s="53"/>
      <c r="P24" s="54"/>
      <c r="Q24" s="55"/>
      <c r="R24" s="56"/>
      <c r="S24" s="57"/>
      <c r="T24" s="58"/>
      <c r="U24" s="59"/>
    </row>
    <row r="25" spans="1:21" ht="67.1" customHeight="1">
      <c r="A25" s="45" t="s">
        <v>82</v>
      </c>
      <c r="B25" s="46" t="s">
        <v>39</v>
      </c>
      <c r="C25" s="46" t="s">
        <v>74</v>
      </c>
      <c r="D25" s="46" t="s">
        <v>75</v>
      </c>
      <c r="E25" s="60">
        <v>900</v>
      </c>
      <c r="F25" s="60">
        <v>930</v>
      </c>
      <c r="G25" s="60">
        <v>750</v>
      </c>
      <c r="H25" s="48">
        <v>1</v>
      </c>
      <c r="I25" s="47"/>
      <c r="J25" s="49"/>
      <c r="K25" s="62" t="s">
        <f>IF((H25*I25)&lt;&gt;0,H25*I25,"-")</f>
        <v>36</v>
      </c>
      <c r="L25" s="51"/>
      <c r="M25" s="49"/>
      <c r="N25" s="52"/>
      <c r="O25" s="53"/>
      <c r="P25" s="54"/>
      <c r="Q25" s="55"/>
      <c r="R25" s="56"/>
      <c r="S25" s="57"/>
      <c r="T25" s="58"/>
      <c r="U25" s="59"/>
    </row>
    <row r="26" spans="1:21" ht="99.4" customHeight="1">
      <c r="A26" s="45" t="s">
        <v>83</v>
      </c>
      <c r="B26" s="46" t="s">
        <v>67</v>
      </c>
      <c r="C26" s="46" t="s">
        <v>84</v>
      </c>
      <c r="D26" s="46" t="s">
        <v>85</v>
      </c>
      <c r="E26" s="60">
        <v>1000</v>
      </c>
      <c r="F26" s="60">
        <v>930</v>
      </c>
      <c r="G26" s="60">
        <v>750</v>
      </c>
      <c r="H26" s="48">
        <v>1</v>
      </c>
      <c r="I26" s="60">
        <v>0.1</v>
      </c>
      <c r="J26" s="49"/>
      <c r="K26" s="68">
        <f>IF((H26*I26)&lt;&gt;0,H26*I26,"-")</f>
        <v>0.1</v>
      </c>
      <c r="L26" s="51"/>
      <c r="M26" s="66">
        <v>27</v>
      </c>
      <c r="N26" s="67">
        <v>27</v>
      </c>
      <c r="O26" s="53"/>
      <c r="P26" s="54"/>
      <c r="Q26" s="55"/>
      <c r="R26" s="56"/>
      <c r="S26" s="57"/>
      <c r="T26" s="58"/>
      <c r="U26" s="59"/>
    </row>
    <row r="27" spans="1:21" ht="67.1" customHeight="1">
      <c r="A27" s="45" t="s">
        <v>86</v>
      </c>
      <c r="B27" s="46" t="s">
        <v>39</v>
      </c>
      <c r="C27" s="46" t="s">
        <v>74</v>
      </c>
      <c r="D27" s="46" t="s">
        <v>75</v>
      </c>
      <c r="E27" s="60">
        <v>900</v>
      </c>
      <c r="F27" s="60">
        <v>930</v>
      </c>
      <c r="G27" s="60">
        <v>750</v>
      </c>
      <c r="H27" s="48">
        <v>1</v>
      </c>
      <c r="I27" s="47"/>
      <c r="J27" s="49"/>
      <c r="K27" s="62" t="s">
        <f>IF((H27*I27)&lt;&gt;0,H27*I27,"-")</f>
        <v>36</v>
      </c>
      <c r="L27" s="51"/>
      <c r="M27" s="49"/>
      <c r="N27" s="52"/>
      <c r="O27" s="53"/>
      <c r="P27" s="54"/>
      <c r="Q27" s="55"/>
      <c r="R27" s="56"/>
      <c r="S27" s="57"/>
      <c r="T27" s="58"/>
      <c r="U27" s="59"/>
    </row>
    <row r="28" spans="1:21" ht="98.1" customHeight="1">
      <c r="A28" s="45" t="s">
        <v>87</v>
      </c>
      <c r="B28" s="46" t="s">
        <v>67</v>
      </c>
      <c r="C28" s="46" t="s">
        <v>88</v>
      </c>
      <c r="D28" s="46" t="s">
        <v>89</v>
      </c>
      <c r="E28" s="60">
        <v>1542</v>
      </c>
      <c r="F28" s="60">
        <v>914</v>
      </c>
      <c r="G28" s="60">
        <v>950</v>
      </c>
      <c r="H28" s="60">
        <v>1</v>
      </c>
      <c r="I28" s="48"/>
      <c r="J28" s="60">
        <v>35</v>
      </c>
      <c r="K28" s="51"/>
      <c r="L28" s="69">
        <f>IF((H28*J28)&lt;&gt;0,H28*J28,"-")</f>
        <v>35</v>
      </c>
      <c r="M28" s="49"/>
      <c r="N28" s="52"/>
      <c r="O28" s="53" t="s">
        <v>55</v>
      </c>
      <c r="P28" s="64"/>
      <c r="Q28" s="55" t="s">
        <v>55</v>
      </c>
      <c r="R28" s="65"/>
      <c r="S28" s="61" t="s">
        <v>90</v>
      </c>
      <c r="T28" s="58"/>
      <c r="U28" s="59"/>
    </row>
    <row r="29" spans="1:21" ht="67.1" customHeight="1">
      <c r="A29" s="45" t="s">
        <v>91</v>
      </c>
      <c r="B29" s="46" t="s">
        <v>39</v>
      </c>
      <c r="C29" s="46" t="s">
        <v>92</v>
      </c>
      <c r="D29" s="46" t="s">
        <v>93</v>
      </c>
      <c r="E29" s="60">
        <v>400</v>
      </c>
      <c r="F29" s="60">
        <v>600</v>
      </c>
      <c r="G29" s="60">
        <v>200</v>
      </c>
      <c r="H29" s="48">
        <v>4</v>
      </c>
      <c r="I29" s="47"/>
      <c r="J29" s="49"/>
      <c r="K29" s="62" t="s">
        <f>IF((H29*I29)&lt;&gt;0,H29*I29,"-")</f>
        <v>36</v>
      </c>
      <c r="L29" s="51"/>
      <c r="M29" s="49"/>
      <c r="N29" s="52"/>
      <c r="O29" s="70"/>
      <c r="P29" s="70"/>
      <c r="Q29" s="71" t="s">
        <v>55</v>
      </c>
      <c r="R29" s="72"/>
      <c r="S29" s="73"/>
      <c r="T29" s="58"/>
      <c r="U29" s="59"/>
    </row>
    <row r="30" spans="1:21" ht="67.1" customHeight="1">
      <c r="A30" s="74" t="s">
        <v>94</v>
      </c>
      <c r="B30" s="75" t="s">
        <v>95</v>
      </c>
      <c r="C30" s="75" t="s">
        <v>96</v>
      </c>
      <c r="D30" s="75" t="s">
        <v>96</v>
      </c>
      <c r="E30" s="76">
        <v>1300</v>
      </c>
      <c r="F30" s="76">
        <v>900</v>
      </c>
      <c r="G30" s="76">
        <v>900</v>
      </c>
      <c r="H30" s="77">
        <v>1</v>
      </c>
      <c r="I30" s="76">
        <v>0.1</v>
      </c>
      <c r="J30" s="72"/>
      <c r="K30" s="78">
        <f>IF((H30*I30)&lt;&gt;0,H30*I30,"-")</f>
        <v>0.1</v>
      </c>
      <c r="L30" s="79"/>
      <c r="M30" s="80">
        <v>35</v>
      </c>
      <c r="N30" s="81">
        <v>35</v>
      </c>
      <c r="O30" s="71"/>
      <c r="P30" s="82"/>
      <c r="Q30" s="71"/>
      <c r="R30" s="72"/>
      <c r="S30" s="61" t="s">
        <v>97</v>
      </c>
      <c r="T30" s="58"/>
      <c r="U30" s="59"/>
    </row>
    <row r="31" spans="1:21" ht="67.1" customHeight="1">
      <c r="A31" s="45" t="s">
        <v>98</v>
      </c>
      <c r="B31" s="46" t="s">
        <v>39</v>
      </c>
      <c r="C31" s="46" t="s">
        <v>74</v>
      </c>
      <c r="D31" s="46" t="s">
        <v>75</v>
      </c>
      <c r="E31" s="60">
        <v>300</v>
      </c>
      <c r="F31" s="60">
        <v>930</v>
      </c>
      <c r="G31" s="60">
        <v>750</v>
      </c>
      <c r="H31" s="48">
        <v>1</v>
      </c>
      <c r="I31" s="47"/>
      <c r="J31" s="49"/>
      <c r="K31" s="62" t="s">
        <f>IF((H31*I31)&lt;&gt;0,H31*I31,"-")</f>
        <v>36</v>
      </c>
      <c r="L31" s="51"/>
      <c r="M31" s="49"/>
      <c r="N31" s="52"/>
      <c r="O31" s="53"/>
      <c r="P31" s="54"/>
      <c r="Q31" s="55"/>
      <c r="R31" s="56"/>
      <c r="S31" s="57"/>
      <c r="T31" s="58"/>
      <c r="U31" s="59"/>
    </row>
    <row r="32" spans="1:21" ht="67.1" customHeight="1">
      <c r="A32" s="74" t="s">
        <v>99</v>
      </c>
      <c r="B32" s="75" t="s">
        <v>95</v>
      </c>
      <c r="C32" s="75" t="s">
        <v>96</v>
      </c>
      <c r="D32" s="75" t="s">
        <v>96</v>
      </c>
      <c r="E32" s="76">
        <v>1300</v>
      </c>
      <c r="F32" s="76">
        <v>900</v>
      </c>
      <c r="G32" s="76">
        <v>900</v>
      </c>
      <c r="H32" s="77">
        <v>1</v>
      </c>
      <c r="I32" s="76">
        <v>0.1</v>
      </c>
      <c r="J32" s="72"/>
      <c r="K32" s="78">
        <f>IF((H32*I32)&lt;&gt;0,H32*I32,"-")</f>
        <v>0.1</v>
      </c>
      <c r="L32" s="79"/>
      <c r="M32" s="80">
        <v>35</v>
      </c>
      <c r="N32" s="81">
        <v>35</v>
      </c>
      <c r="O32" s="71"/>
      <c r="P32" s="54"/>
      <c r="Q32" s="55"/>
      <c r="R32" s="56"/>
      <c r="S32" s="61" t="s">
        <v>97</v>
      </c>
      <c r="T32" s="58"/>
      <c r="U32" s="59"/>
    </row>
    <row r="33" spans="1:21" ht="84.4" customHeight="1">
      <c r="A33" s="45" t="s">
        <v>100</v>
      </c>
      <c r="B33" s="46" t="s">
        <v>39</v>
      </c>
      <c r="C33" s="46" t="s">
        <v>74</v>
      </c>
      <c r="D33" s="46" t="s">
        <v>75</v>
      </c>
      <c r="E33" s="60">
        <v>300</v>
      </c>
      <c r="F33" s="60">
        <v>930</v>
      </c>
      <c r="G33" s="60">
        <v>750</v>
      </c>
      <c r="H33" s="48">
        <v>1</v>
      </c>
      <c r="I33" s="47"/>
      <c r="J33" s="49"/>
      <c r="K33" s="62" t="s">
        <f>IF((H33*I33)&lt;&gt;0,H33*I33,"-")</f>
        <v>36</v>
      </c>
      <c r="L33" s="51"/>
      <c r="M33" s="49"/>
      <c r="N33" s="52"/>
      <c r="O33" s="53"/>
      <c r="P33" s="54"/>
      <c r="Q33" s="55"/>
      <c r="R33" s="56"/>
      <c r="S33" s="57"/>
      <c r="T33" s="58"/>
      <c r="U33" s="59"/>
    </row>
    <row r="34" spans="1:21" ht="77" customHeight="1">
      <c r="A34" s="45" t="s">
        <v>101</v>
      </c>
      <c r="B34" s="46" t="s">
        <v>67</v>
      </c>
      <c r="C34" s="46" t="s">
        <v>102</v>
      </c>
      <c r="D34" s="46" t="s">
        <v>103</v>
      </c>
      <c r="E34" s="60">
        <v>1200</v>
      </c>
      <c r="F34" s="60">
        <v>930</v>
      </c>
      <c r="G34" s="60">
        <v>750</v>
      </c>
      <c r="H34" s="48">
        <v>1</v>
      </c>
      <c r="I34" s="60">
        <v>0.1</v>
      </c>
      <c r="J34" s="49"/>
      <c r="K34" s="69">
        <f>IF((H34*I34)&lt;&gt;0,H34*I34,"-")</f>
        <v>0.1</v>
      </c>
      <c r="L34" s="51"/>
      <c r="M34" s="66">
        <v>35</v>
      </c>
      <c r="N34" s="67">
        <v>35</v>
      </c>
      <c r="O34" s="53"/>
      <c r="P34" s="54"/>
      <c r="Q34" s="55"/>
      <c r="R34" s="56"/>
      <c r="S34" s="57"/>
      <c r="T34" s="58"/>
      <c r="U34" s="59"/>
    </row>
    <row r="35" spans="1:21" ht="67.1" customHeight="1">
      <c r="A35" s="45" t="s">
        <v>104</v>
      </c>
      <c r="B35" s="46" t="s">
        <v>39</v>
      </c>
      <c r="C35" s="46" t="s">
        <v>74</v>
      </c>
      <c r="D35" s="46" t="s">
        <v>105</v>
      </c>
      <c r="E35" s="60">
        <v>300</v>
      </c>
      <c r="F35" s="60">
        <v>930</v>
      </c>
      <c r="G35" s="60">
        <v>750</v>
      </c>
      <c r="H35" s="48">
        <v>1</v>
      </c>
      <c r="I35" s="47"/>
      <c r="J35" s="49"/>
      <c r="K35" s="62" t="s">
        <f>IF((H35*I35)&lt;&gt;0,H35*I35,"-")</f>
        <v>36</v>
      </c>
      <c r="L35" s="51"/>
      <c r="M35" s="49"/>
      <c r="N35" s="52"/>
      <c r="O35" s="53"/>
      <c r="P35" s="54"/>
      <c r="Q35" s="55"/>
      <c r="R35" s="56"/>
      <c r="S35" s="57"/>
      <c r="T35" s="58"/>
      <c r="U35" s="59"/>
    </row>
    <row r="36" spans="1:21" ht="67.1" customHeight="1">
      <c r="A36" s="45" t="s">
        <v>106</v>
      </c>
      <c r="B36" s="46" t="s">
        <v>67</v>
      </c>
      <c r="C36" s="46" t="s">
        <v>102</v>
      </c>
      <c r="D36" s="46" t="s">
        <v>103</v>
      </c>
      <c r="E36" s="60">
        <v>1200</v>
      </c>
      <c r="F36" s="60">
        <v>930</v>
      </c>
      <c r="G36" s="60">
        <v>750</v>
      </c>
      <c r="H36" s="48">
        <v>1</v>
      </c>
      <c r="I36" s="60">
        <v>0.1</v>
      </c>
      <c r="J36" s="49"/>
      <c r="K36" s="69">
        <f>IF((H36*I36)&lt;&gt;0,H36*I36,"-")</f>
        <v>0.1</v>
      </c>
      <c r="L36" s="51"/>
      <c r="M36" s="66">
        <v>35</v>
      </c>
      <c r="N36" s="67">
        <v>35</v>
      </c>
      <c r="O36" s="53"/>
      <c r="P36" s="54"/>
      <c r="Q36" s="55"/>
      <c r="R36" s="56"/>
      <c r="S36" s="57"/>
      <c r="T36" s="58"/>
      <c r="U36" s="59"/>
    </row>
    <row r="37" spans="1:21" ht="67.1" customHeight="1">
      <c r="A37" s="45" t="s">
        <v>107</v>
      </c>
      <c r="B37" s="46" t="s">
        <v>39</v>
      </c>
      <c r="C37" s="46" t="s">
        <v>74</v>
      </c>
      <c r="D37" s="46" t="s">
        <v>75</v>
      </c>
      <c r="E37" s="60">
        <v>300</v>
      </c>
      <c r="F37" s="60">
        <v>930</v>
      </c>
      <c r="G37" s="60">
        <v>750</v>
      </c>
      <c r="H37" s="48">
        <v>1</v>
      </c>
      <c r="I37" s="47"/>
      <c r="J37" s="49"/>
      <c r="K37" s="62" t="s">
        <f>IF((H37*I37)&lt;&gt;0,H37*I37,"-")</f>
        <v>36</v>
      </c>
      <c r="L37" s="51"/>
      <c r="M37" s="49"/>
      <c r="N37" s="52"/>
      <c r="O37" s="53"/>
      <c r="P37" s="54"/>
      <c r="Q37" s="55"/>
      <c r="R37" s="56"/>
      <c r="S37" s="57"/>
      <c r="T37" s="58"/>
      <c r="U37" s="59"/>
    </row>
    <row r="38" spans="1:21" ht="67.1" customHeight="1">
      <c r="A38" s="45" t="s">
        <v>108</v>
      </c>
      <c r="B38" s="46" t="s">
        <v>67</v>
      </c>
      <c r="C38" s="46" t="s">
        <v>109</v>
      </c>
      <c r="D38" s="46" t="s">
        <v>103</v>
      </c>
      <c r="E38" s="60">
        <v>800</v>
      </c>
      <c r="F38" s="60">
        <v>930</v>
      </c>
      <c r="G38" s="60">
        <v>750</v>
      </c>
      <c r="H38" s="48">
        <v>1</v>
      </c>
      <c r="I38" s="60">
        <v>0.1</v>
      </c>
      <c r="J38" s="49"/>
      <c r="K38" s="69">
        <f>IF((H38*I38)&lt;&gt;0,H38*I38,"-")</f>
        <v>0.1</v>
      </c>
      <c r="L38" s="51"/>
      <c r="M38" s="66">
        <v>24</v>
      </c>
      <c r="N38" s="67">
        <v>24</v>
      </c>
      <c r="O38" s="53"/>
      <c r="P38" s="54"/>
      <c r="Q38" s="55"/>
      <c r="R38" s="56"/>
      <c r="S38" s="57"/>
      <c r="T38" s="58"/>
      <c r="U38" s="59"/>
    </row>
    <row r="39" spans="1:21" ht="52.95" customHeight="1">
      <c r="A39" s="45" t="s">
        <v>110</v>
      </c>
      <c r="B39" s="46" t="s">
        <v>39</v>
      </c>
      <c r="C39" s="46" t="s">
        <v>111</v>
      </c>
      <c r="D39" s="46" t="s">
        <v>112</v>
      </c>
      <c r="E39" s="60">
        <v>300</v>
      </c>
      <c r="F39" s="60">
        <v>300</v>
      </c>
      <c r="G39" s="60">
        <v>200</v>
      </c>
      <c r="H39" s="48">
        <v>5</v>
      </c>
      <c r="I39" s="47"/>
      <c r="J39" s="49"/>
      <c r="K39" s="62" t="s">
        <f>IF((H39*I39)&lt;&gt;0,H39*I39,"-")</f>
        <v>36</v>
      </c>
      <c r="L39" s="51"/>
      <c r="M39" s="49"/>
      <c r="N39" s="52"/>
      <c r="O39" s="70"/>
      <c r="P39" s="70"/>
      <c r="Q39" s="71" t="s">
        <v>55</v>
      </c>
      <c r="R39" s="72"/>
      <c r="S39" s="73"/>
      <c r="T39" s="58"/>
      <c r="U39" s="59"/>
    </row>
    <row r="40" spans="1:21" ht="93.55" customHeight="1">
      <c r="A40" s="45" t="s">
        <v>113</v>
      </c>
      <c r="B40" s="46" t="s">
        <v>39</v>
      </c>
      <c r="C40" s="46" t="s">
        <v>61</v>
      </c>
      <c r="D40" s="46" t="s">
        <v>62</v>
      </c>
      <c r="E40" s="60">
        <v>3400</v>
      </c>
      <c r="F40" s="60">
        <v>800</v>
      </c>
      <c r="G40" s="60">
        <v>750</v>
      </c>
      <c r="H40" s="48">
        <v>1</v>
      </c>
      <c r="I40" s="47"/>
      <c r="J40" s="49"/>
      <c r="K40" s="62" t="s">
        <f>IF((H40*I40)&lt;&gt;0,H40*I40,"-")</f>
        <v>36</v>
      </c>
      <c r="L40" s="51"/>
      <c r="M40" s="49"/>
      <c r="N40" s="52"/>
      <c r="O40" s="53"/>
      <c r="P40" s="54"/>
      <c r="Q40" s="55" t="s">
        <v>55</v>
      </c>
      <c r="R40" s="56"/>
      <c r="S40" s="46" t="s">
        <v>56</v>
      </c>
      <c r="T40" s="58"/>
      <c r="U40" s="59"/>
    </row>
    <row r="41" spans="1:21" ht="67.1" customHeight="1">
      <c r="A41" s="45" t="s">
        <v>114</v>
      </c>
      <c r="B41" s="46" t="s">
        <v>34</v>
      </c>
      <c r="C41" s="46" t="s">
        <v>58</v>
      </c>
      <c r="D41" s="46" t="s">
        <v>59</v>
      </c>
      <c r="E41" s="63"/>
      <c r="F41" s="47"/>
      <c r="G41" s="47"/>
      <c r="H41" s="60">
        <v>1</v>
      </c>
      <c r="I41" s="48"/>
      <c r="J41" s="47"/>
      <c r="K41" s="51"/>
      <c r="L41" s="51"/>
      <c r="M41" s="49"/>
      <c r="N41" s="52"/>
      <c r="O41" s="53" t="s">
        <v>55</v>
      </c>
      <c r="P41" s="64" t="s">
        <v>55</v>
      </c>
      <c r="Q41" s="65"/>
      <c r="R41" s="65"/>
      <c r="S41" s="46" t="s">
        <v>56</v>
      </c>
      <c r="T41" s="58"/>
      <c r="U41" s="59"/>
    </row>
    <row r="42" spans="1:21" ht="106.95" customHeight="1">
      <c r="A42" s="45" t="s">
        <v>115</v>
      </c>
      <c r="B42" s="46" t="s">
        <v>39</v>
      </c>
      <c r="C42" s="46" t="s">
        <v>61</v>
      </c>
      <c r="D42" s="46" t="s">
        <v>116</v>
      </c>
      <c r="E42" s="60">
        <v>2730</v>
      </c>
      <c r="F42" s="60">
        <v>800</v>
      </c>
      <c r="G42" s="60">
        <v>750</v>
      </c>
      <c r="H42" s="48">
        <v>1</v>
      </c>
      <c r="I42" s="47"/>
      <c r="J42" s="49"/>
      <c r="K42" s="62" t="s">
        <f>IF((H42*I42)&lt;&gt;0,H42*I42,"-")</f>
        <v>36</v>
      </c>
      <c r="L42" s="51"/>
      <c r="M42" s="49"/>
      <c r="N42" s="52"/>
      <c r="O42" s="53"/>
      <c r="P42" s="54"/>
      <c r="Q42" s="55" t="s">
        <v>55</v>
      </c>
      <c r="R42" s="56"/>
      <c r="S42" s="46" t="s">
        <v>56</v>
      </c>
      <c r="T42" s="58"/>
      <c r="U42" s="59"/>
    </row>
    <row r="43" spans="1:21" ht="67.1" customHeight="1">
      <c r="A43" s="45" t="s">
        <v>117</v>
      </c>
      <c r="B43" s="46" t="s">
        <v>34</v>
      </c>
      <c r="C43" s="46" t="s">
        <v>58</v>
      </c>
      <c r="D43" s="46" t="s">
        <v>59</v>
      </c>
      <c r="E43" s="63"/>
      <c r="F43" s="47"/>
      <c r="G43" s="47"/>
      <c r="H43" s="60">
        <v>1</v>
      </c>
      <c r="I43" s="48"/>
      <c r="J43" s="47"/>
      <c r="K43" s="51"/>
      <c r="L43" s="51"/>
      <c r="M43" s="49"/>
      <c r="N43" s="52"/>
      <c r="O43" s="53" t="s">
        <v>55</v>
      </c>
      <c r="P43" s="64" t="s">
        <v>55</v>
      </c>
      <c r="Q43" s="65"/>
      <c r="R43" s="65"/>
      <c r="S43" s="46" t="s">
        <v>56</v>
      </c>
      <c r="T43" s="58"/>
      <c r="U43" s="59"/>
    </row>
    <row r="44" spans="1:21" ht="374.4" customHeight="1">
      <c r="A44" s="45" t="s">
        <v>118</v>
      </c>
      <c r="B44" s="46" t="s">
        <v>67</v>
      </c>
      <c r="C44" s="46" t="s">
        <v>119</v>
      </c>
      <c r="D44" s="46" t="s">
        <v>120</v>
      </c>
      <c r="E44" s="60">
        <v>879</v>
      </c>
      <c r="F44" s="60">
        <v>791</v>
      </c>
      <c r="G44" s="60">
        <v>1782</v>
      </c>
      <c r="H44" s="48">
        <v>1</v>
      </c>
      <c r="I44" s="47"/>
      <c r="J44" s="66">
        <v>37</v>
      </c>
      <c r="K44" s="49"/>
      <c r="L44" s="68">
        <f>IF((H44*J44)&lt;&gt;0,H44*J44,"-")</f>
        <v>37</v>
      </c>
      <c r="M44" s="49"/>
      <c r="N44" s="83"/>
      <c r="O44" s="53" t="s">
        <v>55</v>
      </c>
      <c r="P44" s="49"/>
      <c r="Q44" s="55" t="s">
        <v>55</v>
      </c>
      <c r="R44" s="84"/>
      <c r="S44" s="61" t="s">
        <v>90</v>
      </c>
      <c r="T44" s="58"/>
      <c r="U44" s="59"/>
    </row>
    <row r="45" spans="1:21" ht="42.8" customHeight="1">
      <c r="A45" s="45" t="s">
        <v>121</v>
      </c>
      <c r="B45" s="46" t="s">
        <v>39</v>
      </c>
      <c r="C45" s="46" t="s">
        <v>92</v>
      </c>
      <c r="D45" s="46" t="s">
        <v>112</v>
      </c>
      <c r="E45" s="60">
        <v>400</v>
      </c>
      <c r="F45" s="60">
        <v>600</v>
      </c>
      <c r="G45" s="60">
        <v>200</v>
      </c>
      <c r="H45" s="48">
        <v>1</v>
      </c>
      <c r="I45" s="47"/>
      <c r="J45" s="49"/>
      <c r="K45" s="62" t="s">
        <f>IF((H45*I45)&lt;&gt;0,H45*I45,"-")</f>
        <v>36</v>
      </c>
      <c r="L45" s="51"/>
      <c r="M45" s="49"/>
      <c r="N45" s="52"/>
      <c r="O45" s="70"/>
      <c r="P45" s="70"/>
      <c r="Q45" s="71" t="s">
        <v>55</v>
      </c>
      <c r="R45" s="72"/>
      <c r="S45" s="73"/>
      <c r="T45" s="58"/>
      <c r="U45" s="59"/>
    </row>
    <row r="46" spans="1:21" ht="72.15" customHeight="1">
      <c r="A46" s="45" t="s">
        <v>122</v>
      </c>
      <c r="B46" s="46" t="s">
        <v>67</v>
      </c>
      <c r="C46" s="46" t="s">
        <v>123</v>
      </c>
      <c r="D46" s="46" t="s">
        <v>124</v>
      </c>
      <c r="E46" s="60">
        <v>522</v>
      </c>
      <c r="F46" s="60">
        <v>809</v>
      </c>
      <c r="G46" s="60">
        <v>1718</v>
      </c>
      <c r="H46" s="48">
        <v>1</v>
      </c>
      <c r="I46" s="47"/>
      <c r="J46" s="49"/>
      <c r="K46" s="62" t="s">
        <f>IF((H46*I46)&lt;&gt;0,H46*I46,"-")</f>
        <v>36</v>
      </c>
      <c r="L46" s="51"/>
      <c r="M46" s="49"/>
      <c r="N46" s="52"/>
      <c r="O46" s="85"/>
      <c r="P46" s="54"/>
      <c r="Q46" s="55"/>
      <c r="R46" s="56"/>
      <c r="S46" s="46"/>
      <c r="T46" s="58"/>
      <c r="U46" s="59"/>
    </row>
    <row r="47" spans="1:21" ht="378.5" customHeight="1">
      <c r="A47" s="45" t="s">
        <v>125</v>
      </c>
      <c r="B47" s="46" t="s">
        <v>67</v>
      </c>
      <c r="C47" s="46" t="s">
        <v>119</v>
      </c>
      <c r="D47" s="46" t="s">
        <v>120</v>
      </c>
      <c r="E47" s="60">
        <v>879</v>
      </c>
      <c r="F47" s="60">
        <v>791</v>
      </c>
      <c r="G47" s="60">
        <v>1782</v>
      </c>
      <c r="H47" s="48">
        <v>1</v>
      </c>
      <c r="I47" s="47"/>
      <c r="J47" s="66">
        <v>37</v>
      </c>
      <c r="K47" s="49"/>
      <c r="L47" s="68">
        <f>IF((H47*J47)&lt;&gt;0,H47*J47,"-")</f>
        <v>37</v>
      </c>
      <c r="M47" s="49"/>
      <c r="N47" s="83"/>
      <c r="O47" s="53" t="s">
        <v>55</v>
      </c>
      <c r="P47" s="49"/>
      <c r="Q47" s="55" t="s">
        <v>55</v>
      </c>
      <c r="R47" s="84"/>
      <c r="S47" s="61" t="s">
        <v>90</v>
      </c>
      <c r="T47" s="58"/>
      <c r="U47" s="59"/>
    </row>
    <row r="48" spans="1:21" ht="43.9" customHeight="1">
      <c r="A48" s="45" t="s">
        <v>126</v>
      </c>
      <c r="B48" s="46" t="s">
        <v>39</v>
      </c>
      <c r="C48" s="46" t="s">
        <v>92</v>
      </c>
      <c r="D48" s="46" t="s">
        <v>112</v>
      </c>
      <c r="E48" s="60">
        <v>400</v>
      </c>
      <c r="F48" s="60">
        <v>600</v>
      </c>
      <c r="G48" s="60">
        <v>200</v>
      </c>
      <c r="H48" s="48">
        <v>1</v>
      </c>
      <c r="I48" s="47"/>
      <c r="J48" s="49"/>
      <c r="K48" s="62" t="s">
        <f>IF((H48*I48)&lt;&gt;0,H48*I48,"-")</f>
        <v>36</v>
      </c>
      <c r="L48" s="51"/>
      <c r="M48" s="49"/>
      <c r="N48" s="52"/>
      <c r="O48" s="70"/>
      <c r="P48" s="70"/>
      <c r="Q48" s="71" t="s">
        <v>55</v>
      </c>
      <c r="R48" s="72"/>
      <c r="S48" s="73"/>
      <c r="T48" s="58"/>
      <c r="U48" s="59"/>
    </row>
    <row r="49" spans="1:21" ht="375.65" customHeight="1">
      <c r="A49" s="74" t="s">
        <v>127</v>
      </c>
      <c r="B49" s="75" t="s">
        <v>67</v>
      </c>
      <c r="C49" s="75" t="s">
        <v>128</v>
      </c>
      <c r="D49" s="86" t="s">
        <v>120</v>
      </c>
      <c r="E49" s="76">
        <v>1084</v>
      </c>
      <c r="F49" s="76">
        <v>996</v>
      </c>
      <c r="G49" s="76">
        <v>1782</v>
      </c>
      <c r="H49" s="77">
        <v>1</v>
      </c>
      <c r="I49" s="87"/>
      <c r="J49" s="80">
        <v>65.5</v>
      </c>
      <c r="K49" s="72"/>
      <c r="L49" s="88">
        <f>IF((H49*J49)&lt;&gt;0,H49*J49,"-")</f>
        <v>65.5</v>
      </c>
      <c r="M49" s="72"/>
      <c r="N49" s="89"/>
      <c r="O49" s="53" t="s">
        <v>55</v>
      </c>
      <c r="P49" s="49"/>
      <c r="Q49" s="55" t="s">
        <v>55</v>
      </c>
      <c r="R49" s="84"/>
      <c r="S49" s="61" t="s">
        <v>129</v>
      </c>
      <c r="T49" s="58"/>
      <c r="U49" s="59"/>
    </row>
    <row r="50" spans="1:21" ht="50.45" customHeight="1">
      <c r="A50" s="45" t="s">
        <v>130</v>
      </c>
      <c r="B50" s="46" t="s">
        <v>39</v>
      </c>
      <c r="C50" s="46" t="s">
        <v>92</v>
      </c>
      <c r="D50" s="46" t="s">
        <v>112</v>
      </c>
      <c r="E50" s="60">
        <v>400</v>
      </c>
      <c r="F50" s="60">
        <v>600</v>
      </c>
      <c r="G50" s="60">
        <v>200</v>
      </c>
      <c r="H50" s="48">
        <v>1</v>
      </c>
      <c r="I50" s="47"/>
      <c r="J50" s="49"/>
      <c r="K50" s="62" t="s">
        <f>IF((H50*I50)&lt;&gt;0,H50*I50,"-")</f>
        <v>36</v>
      </c>
      <c r="L50" s="51"/>
      <c r="M50" s="49"/>
      <c r="N50" s="52"/>
      <c r="O50" s="70"/>
      <c r="P50" s="70"/>
      <c r="Q50" s="71" t="s">
        <v>55</v>
      </c>
      <c r="R50" s="72"/>
      <c r="S50" s="73"/>
      <c r="T50" s="58"/>
      <c r="U50" s="59"/>
    </row>
    <row r="51" spans="1:21" ht="72.15" customHeight="1">
      <c r="A51" s="74" t="s">
        <v>131</v>
      </c>
      <c r="B51" s="75" t="s">
        <v>67</v>
      </c>
      <c r="C51" s="75" t="s">
        <v>132</v>
      </c>
      <c r="D51" s="75" t="s">
        <v>124</v>
      </c>
      <c r="E51" s="87"/>
      <c r="F51" s="87"/>
      <c r="G51" s="87"/>
      <c r="H51" s="77">
        <v>1</v>
      </c>
      <c r="I51" s="87"/>
      <c r="J51" s="72"/>
      <c r="K51" s="90" t="s">
        <f>IF((H51*I51)&lt;&gt;0,H51*I51,"-")</f>
        <v>36</v>
      </c>
      <c r="L51" s="79"/>
      <c r="M51" s="72"/>
      <c r="N51" s="91"/>
      <c r="O51" s="85"/>
      <c r="P51" s="54"/>
      <c r="Q51" s="55"/>
      <c r="R51" s="56"/>
      <c r="S51" s="61" t="s">
        <v>37</v>
      </c>
      <c r="T51" s="58"/>
      <c r="U51" s="59"/>
    </row>
    <row r="52" spans="1:21" ht="362.4" customHeight="1">
      <c r="A52" s="45" t="s">
        <v>133</v>
      </c>
      <c r="B52" s="46" t="s">
        <v>67</v>
      </c>
      <c r="C52" s="46" t="s">
        <v>134</v>
      </c>
      <c r="D52" s="46" t="s">
        <v>135</v>
      </c>
      <c r="E52" s="60">
        <v>847</v>
      </c>
      <c r="F52" s="60">
        <v>776</v>
      </c>
      <c r="G52" s="60">
        <v>1042</v>
      </c>
      <c r="H52" s="48">
        <v>1</v>
      </c>
      <c r="I52" s="47"/>
      <c r="J52" s="66">
        <v>18.6</v>
      </c>
      <c r="K52" s="49"/>
      <c r="L52" s="68">
        <f>IF((H52*J52)&lt;&gt;0,H52*J52,"-")</f>
        <v>18.6</v>
      </c>
      <c r="M52" s="49"/>
      <c r="N52" s="83"/>
      <c r="O52" s="53" t="s">
        <v>55</v>
      </c>
      <c r="P52" s="49"/>
      <c r="Q52" s="55" t="s">
        <v>55</v>
      </c>
      <c r="R52" s="84"/>
      <c r="S52" s="61" t="s">
        <v>90</v>
      </c>
      <c r="T52" s="58"/>
      <c r="U52" s="59"/>
    </row>
    <row r="53" spans="1:21" ht="72.15" customHeight="1">
      <c r="A53" s="45" t="s">
        <v>136</v>
      </c>
      <c r="B53" s="46" t="s">
        <v>39</v>
      </c>
      <c r="C53" s="46" t="s">
        <v>137</v>
      </c>
      <c r="D53" s="46" t="s">
        <v>137</v>
      </c>
      <c r="E53" s="60">
        <v>900</v>
      </c>
      <c r="F53" s="60">
        <v>900</v>
      </c>
      <c r="G53" s="60">
        <v>650</v>
      </c>
      <c r="H53" s="48">
        <v>1</v>
      </c>
      <c r="I53" s="47"/>
      <c r="J53" s="49"/>
      <c r="K53" s="50"/>
      <c r="L53" s="51"/>
      <c r="M53" s="49"/>
      <c r="N53" s="52"/>
      <c r="O53" s="53"/>
      <c r="P53" s="54"/>
      <c r="Q53" s="55"/>
      <c r="R53" s="56"/>
      <c r="S53" s="57"/>
      <c r="T53" s="58"/>
      <c r="U53" s="59"/>
    </row>
    <row r="54" spans="1:21" ht="38.5" customHeight="1">
      <c r="A54" s="45" t="s">
        <v>138</v>
      </c>
      <c r="B54" s="46" t="s">
        <v>67</v>
      </c>
      <c r="C54" s="46" t="s">
        <v>139</v>
      </c>
      <c r="D54" s="46" t="s">
        <v>140</v>
      </c>
      <c r="E54" s="60">
        <v>840</v>
      </c>
      <c r="F54" s="60">
        <v>945</v>
      </c>
      <c r="G54" s="60">
        <v>1920</v>
      </c>
      <c r="H54" s="48">
        <v>4</v>
      </c>
      <c r="I54" s="60">
        <v>2.5</v>
      </c>
      <c r="J54" s="49"/>
      <c r="K54" s="69">
        <f>IF((H54*I54)&lt;&gt;0,H54*I54,"-")</f>
        <v>10</v>
      </c>
      <c r="L54" s="51"/>
      <c r="M54" s="49"/>
      <c r="N54" s="52"/>
      <c r="O54" s="85"/>
      <c r="P54" s="54"/>
      <c r="Q54" s="55"/>
      <c r="R54" s="56"/>
      <c r="S54" s="57"/>
      <c r="T54" s="58"/>
      <c r="U54" s="59"/>
    </row>
    <row r="55" spans="1:21" ht="40.75" customHeight="1">
      <c r="A55" s="74" t="s">
        <v>141</v>
      </c>
      <c r="B55" s="75" t="s">
        <v>39</v>
      </c>
      <c r="C55" s="75" t="s">
        <v>142</v>
      </c>
      <c r="D55" s="75" t="s">
        <v>142</v>
      </c>
      <c r="E55" s="87"/>
      <c r="F55" s="87"/>
      <c r="G55" s="87"/>
      <c r="H55" s="77"/>
      <c r="I55" s="87"/>
      <c r="J55" s="72"/>
      <c r="K55" s="92"/>
      <c r="L55" s="51"/>
      <c r="M55" s="49"/>
      <c r="N55" s="52"/>
      <c r="O55" s="53"/>
      <c r="P55" s="54"/>
      <c r="Q55" s="55"/>
      <c r="R55" s="56"/>
      <c r="S55" s="57"/>
      <c r="T55" s="58"/>
      <c r="U55" s="59"/>
    </row>
    <row r="56" spans="1:21" ht="86.15" customHeight="1">
      <c r="A56" s="45" t="s">
        <v>143</v>
      </c>
      <c r="B56" s="46" t="s">
        <v>39</v>
      </c>
      <c r="C56" s="46" t="s">
        <v>49</v>
      </c>
      <c r="D56" s="46" t="s">
        <v>50</v>
      </c>
      <c r="E56" s="60">
        <v>1950</v>
      </c>
      <c r="F56" s="60">
        <v>700</v>
      </c>
      <c r="G56" s="60">
        <v>750</v>
      </c>
      <c r="H56" s="48">
        <v>1</v>
      </c>
      <c r="I56" s="47"/>
      <c r="J56" s="49"/>
      <c r="K56" s="62" t="s">
        <f>IF((H56*I56)&lt;&gt;0,H56*I56,"-")</f>
        <v>36</v>
      </c>
      <c r="L56" s="51"/>
      <c r="M56" s="49"/>
      <c r="N56" s="52"/>
      <c r="O56" s="53"/>
      <c r="P56" s="54"/>
      <c r="Q56" s="55"/>
      <c r="R56" s="56"/>
      <c r="S56" s="57"/>
      <c r="T56" s="58"/>
      <c r="U56" s="59"/>
    </row>
    <row r="57" spans="1:21" ht="73.8" customHeight="1">
      <c r="A57" s="93" t="s">
        <v>144</v>
      </c>
      <c r="B57" s="94" t="s">
        <v>39</v>
      </c>
      <c r="C57" s="94" t="s">
        <v>145</v>
      </c>
      <c r="D57" s="94" t="s">
        <v>146</v>
      </c>
      <c r="E57" s="95">
        <v>1700</v>
      </c>
      <c r="F57" s="95">
        <v>700</v>
      </c>
      <c r="G57" s="95">
        <v>750</v>
      </c>
      <c r="H57" s="96">
        <v>1</v>
      </c>
      <c r="I57" s="97"/>
      <c r="J57" s="98"/>
      <c r="K57" s="99" t="s">
        <f>IF((H57*I57)&lt;&gt;0,H57*I57,"-")</f>
        <v>36</v>
      </c>
      <c r="L57" s="100"/>
      <c r="M57" s="98"/>
      <c r="N57" s="101"/>
      <c r="O57" s="102"/>
      <c r="P57" s="103"/>
      <c r="Q57" s="104"/>
      <c r="R57" s="105"/>
      <c r="S57" s="106"/>
      <c r="T57" s="107"/>
      <c r="U57" s="108"/>
    </row>
    <row r="58" spans="1:21" ht="30.75" customHeight="1">
      <c r="A58" s="109" t="s">
        <v>147</v>
      </c>
      <c r="B58" s="110"/>
      <c r="C58" s="110"/>
      <c r="D58" s="110"/>
      <c r="E58" s="110"/>
      <c r="F58" s="110"/>
      <c r="G58" s="110"/>
      <c r="H58" s="110"/>
      <c r="I58" s="110"/>
      <c r="J58" s="110"/>
      <c r="K58" s="110"/>
      <c r="L58" s="110"/>
      <c r="M58" s="110"/>
      <c r="N58" s="110"/>
      <c r="O58" s="110"/>
      <c r="P58" s="110"/>
      <c r="Q58" s="110"/>
      <c r="R58" s="110"/>
      <c r="S58" s="110"/>
      <c r="T58" s="110"/>
      <c r="U58" s="111">
        <f>SUM(U4:U57)</f>
        <v>0</v>
      </c>
    </row>
    <row r="59" spans="1:21" ht="30.2" customHeight="1">
      <c r="A59" s="29" t="s">
        <v>148</v>
      </c>
      <c r="B59" s="30"/>
      <c r="C59" s="30"/>
      <c r="D59" s="30"/>
      <c r="E59" s="30"/>
      <c r="F59" s="30"/>
      <c r="G59" s="30"/>
      <c r="H59" s="30"/>
      <c r="I59" s="30"/>
      <c r="J59" s="30"/>
      <c r="K59" s="30"/>
      <c r="L59" s="30"/>
      <c r="M59" s="30"/>
      <c r="N59" s="30"/>
      <c r="O59" s="30"/>
      <c r="P59" s="30"/>
      <c r="Q59" s="30"/>
      <c r="R59" s="30"/>
      <c r="S59" s="30"/>
      <c r="T59" s="30"/>
      <c r="U59" s="31"/>
    </row>
    <row r="60" spans="1:21" ht="52.1" customHeight="1">
      <c r="A60" s="112" t="s">
        <v>149</v>
      </c>
      <c r="B60" s="113" t="s">
        <v>34</v>
      </c>
      <c r="C60" s="113" t="s">
        <v>150</v>
      </c>
      <c r="D60" s="113" t="s">
        <v>151</v>
      </c>
      <c r="E60" s="114"/>
      <c r="F60" s="114"/>
      <c r="G60" s="114"/>
      <c r="H60" s="115">
        <v>1</v>
      </c>
      <c r="I60" s="114"/>
      <c r="J60" s="116">
        <v>4.5</v>
      </c>
      <c r="K60" s="117"/>
      <c r="L60" s="118">
        <f>IF((H60*J60)&lt;&gt;0,H60*J60,"-")</f>
        <v>4.5</v>
      </c>
      <c r="M60" s="119"/>
      <c r="N60" s="120"/>
      <c r="O60" s="121"/>
      <c r="P60" s="122"/>
      <c r="Q60" s="123"/>
      <c r="R60" s="124"/>
      <c r="S60" s="125"/>
      <c r="T60" s="43"/>
      <c r="U60" s="44"/>
    </row>
    <row r="61" spans="1:21" ht="79.8" customHeight="1">
      <c r="A61" s="45" t="s">
        <v>152</v>
      </c>
      <c r="B61" s="46" t="s">
        <v>39</v>
      </c>
      <c r="C61" s="46" t="s">
        <v>153</v>
      </c>
      <c r="D61" s="46" t="s">
        <v>154</v>
      </c>
      <c r="E61" s="60">
        <v>1950</v>
      </c>
      <c r="F61" s="60">
        <v>700</v>
      </c>
      <c r="G61" s="60">
        <v>750</v>
      </c>
      <c r="H61" s="48">
        <v>1</v>
      </c>
      <c r="I61" s="47"/>
      <c r="J61" s="49"/>
      <c r="K61" s="50"/>
      <c r="L61" s="51"/>
      <c r="M61" s="49"/>
      <c r="N61" s="52"/>
      <c r="O61" s="85"/>
      <c r="P61" s="54"/>
      <c r="Q61" s="55" t="s">
        <v>55</v>
      </c>
      <c r="R61" s="56"/>
      <c r="S61" s="46" t="s">
        <v>56</v>
      </c>
      <c r="T61" s="58"/>
      <c r="U61" s="59"/>
    </row>
    <row r="62" spans="1:21" ht="64.6" customHeight="1">
      <c r="A62" s="45" t="s">
        <v>155</v>
      </c>
      <c r="B62" s="46" t="s">
        <v>34</v>
      </c>
      <c r="C62" s="46" t="s">
        <v>58</v>
      </c>
      <c r="D62" s="46" t="s">
        <v>59</v>
      </c>
      <c r="E62" s="63"/>
      <c r="F62" s="47"/>
      <c r="G62" s="47"/>
      <c r="H62" s="60">
        <v>1</v>
      </c>
      <c r="I62" s="48"/>
      <c r="J62" s="47"/>
      <c r="K62" s="51"/>
      <c r="L62" s="51"/>
      <c r="M62" s="49"/>
      <c r="N62" s="52"/>
      <c r="O62" s="53" t="s">
        <v>55</v>
      </c>
      <c r="P62" s="64" t="s">
        <v>55</v>
      </c>
      <c r="Q62" s="65"/>
      <c r="R62" s="65"/>
      <c r="S62" s="46" t="s">
        <v>56</v>
      </c>
      <c r="T62" s="58"/>
      <c r="U62" s="59"/>
    </row>
    <row r="63" spans="1:21" ht="92.7" customHeight="1">
      <c r="A63" s="45" t="s">
        <v>156</v>
      </c>
      <c r="B63" s="46" t="s">
        <v>39</v>
      </c>
      <c r="C63" s="46" t="s">
        <v>157</v>
      </c>
      <c r="D63" s="46" t="s">
        <v>158</v>
      </c>
      <c r="E63" s="60">
        <v>2300</v>
      </c>
      <c r="F63" s="60">
        <v>700</v>
      </c>
      <c r="G63" s="60">
        <v>750</v>
      </c>
      <c r="H63" s="48">
        <v>1</v>
      </c>
      <c r="I63" s="47"/>
      <c r="J63" s="49"/>
      <c r="K63" s="50"/>
      <c r="L63" s="51"/>
      <c r="M63" s="49"/>
      <c r="N63" s="52"/>
      <c r="O63" s="53"/>
      <c r="P63" s="54"/>
      <c r="Q63" s="55" t="s">
        <v>55</v>
      </c>
      <c r="R63" s="56"/>
      <c r="S63" s="46" t="s">
        <v>56</v>
      </c>
      <c r="T63" s="58"/>
      <c r="U63" s="59"/>
    </row>
    <row r="64" spans="1:21" ht="55.7" customHeight="1">
      <c r="A64" s="45" t="s">
        <v>159</v>
      </c>
      <c r="B64" s="46" t="s">
        <v>34</v>
      </c>
      <c r="C64" s="46" t="s">
        <v>58</v>
      </c>
      <c r="D64" s="46" t="s">
        <v>59</v>
      </c>
      <c r="E64" s="63"/>
      <c r="F64" s="47"/>
      <c r="G64" s="47"/>
      <c r="H64" s="60">
        <v>1</v>
      </c>
      <c r="I64" s="48"/>
      <c r="J64" s="47"/>
      <c r="K64" s="51"/>
      <c r="L64" s="51"/>
      <c r="M64" s="49"/>
      <c r="N64" s="52"/>
      <c r="O64" s="53" t="s">
        <v>55</v>
      </c>
      <c r="P64" s="64" t="s">
        <v>55</v>
      </c>
      <c r="Q64" s="65"/>
      <c r="R64" s="65"/>
      <c r="S64" s="46" t="s">
        <v>56</v>
      </c>
      <c r="T64" s="58"/>
      <c r="U64" s="59"/>
    </row>
    <row r="65" spans="1:21" ht="58.75" customHeight="1">
      <c r="A65" s="45" t="s">
        <v>160</v>
      </c>
      <c r="B65" s="46" t="s">
        <v>34</v>
      </c>
      <c r="C65" s="46" t="s">
        <v>161</v>
      </c>
      <c r="D65" s="46" t="s">
        <v>161</v>
      </c>
      <c r="E65" s="47"/>
      <c r="F65" s="47"/>
      <c r="G65" s="47"/>
      <c r="H65" s="48">
        <v>1</v>
      </c>
      <c r="I65" s="47"/>
      <c r="J65" s="126"/>
      <c r="K65" s="51"/>
      <c r="L65" s="51"/>
      <c r="M65" s="49"/>
      <c r="N65" s="52"/>
      <c r="O65" s="53" t="s">
        <v>55</v>
      </c>
      <c r="P65" s="64" t="s">
        <v>55</v>
      </c>
      <c r="Q65" s="127"/>
      <c r="R65" s="65"/>
      <c r="S65" s="46" t="s">
        <v>56</v>
      </c>
      <c r="T65" s="58"/>
      <c r="U65" s="59"/>
    </row>
    <row r="66" spans="1:21" ht="78.3" customHeight="1">
      <c r="A66" s="45" t="s">
        <v>162</v>
      </c>
      <c r="B66" s="46" t="s">
        <v>39</v>
      </c>
      <c r="C66" s="46" t="s">
        <v>163</v>
      </c>
      <c r="D66" s="46" t="s">
        <v>164</v>
      </c>
      <c r="E66" s="60">
        <v>1700</v>
      </c>
      <c r="F66" s="60">
        <v>700</v>
      </c>
      <c r="G66" s="60">
        <v>750</v>
      </c>
      <c r="H66" s="48">
        <v>2</v>
      </c>
      <c r="I66" s="47"/>
      <c r="J66" s="49"/>
      <c r="K66" s="62" t="s">
        <f>IF((H66*I66)&lt;&gt;0,H66*I66,"-")</f>
        <v>36</v>
      </c>
      <c r="L66" s="51"/>
      <c r="M66" s="49"/>
      <c r="N66" s="52"/>
      <c r="O66" s="53"/>
      <c r="P66" s="54"/>
      <c r="Q66" s="55"/>
      <c r="R66" s="56"/>
      <c r="S66" s="57"/>
      <c r="T66" s="58"/>
      <c r="U66" s="59"/>
    </row>
    <row r="67" spans="1:21" ht="78.3" customHeight="1">
      <c r="A67" s="45" t="s">
        <v>165</v>
      </c>
      <c r="B67" s="46" t="s">
        <v>39</v>
      </c>
      <c r="C67" s="46" t="s">
        <v>163</v>
      </c>
      <c r="D67" s="46" t="s">
        <v>166</v>
      </c>
      <c r="E67" s="60">
        <v>1800</v>
      </c>
      <c r="F67" s="60">
        <v>700</v>
      </c>
      <c r="G67" s="60">
        <v>750</v>
      </c>
      <c r="H67" s="48">
        <v>2</v>
      </c>
      <c r="I67" s="47"/>
      <c r="J67" s="49"/>
      <c r="K67" s="62" t="s">
        <f>IF((H67*I67)&lt;&gt;0,H67*I67,"-")</f>
        <v>36</v>
      </c>
      <c r="L67" s="51"/>
      <c r="M67" s="49"/>
      <c r="N67" s="52"/>
      <c r="O67" s="53"/>
      <c r="P67" s="54"/>
      <c r="Q67" s="55"/>
      <c r="R67" s="56"/>
      <c r="S67" s="57"/>
      <c r="T67" s="58"/>
      <c r="U67" s="59"/>
    </row>
    <row r="68" spans="1:21" ht="78.3" customHeight="1">
      <c r="A68" s="45" t="s">
        <v>167</v>
      </c>
      <c r="B68" s="46" t="s">
        <v>39</v>
      </c>
      <c r="C68" s="46" t="s">
        <v>163</v>
      </c>
      <c r="D68" s="46" t="s">
        <v>164</v>
      </c>
      <c r="E68" s="60">
        <v>1200</v>
      </c>
      <c r="F68" s="60">
        <v>700</v>
      </c>
      <c r="G68" s="60">
        <v>750</v>
      </c>
      <c r="H68" s="48">
        <v>1</v>
      </c>
      <c r="I68" s="47"/>
      <c r="J68" s="49"/>
      <c r="K68" s="62" t="s">
        <f>IF((H68*I68)&lt;&gt;0,H68*I68,"-")</f>
        <v>36</v>
      </c>
      <c r="L68" s="51"/>
      <c r="M68" s="49"/>
      <c r="N68" s="52"/>
      <c r="O68" s="53"/>
      <c r="P68" s="54"/>
      <c r="Q68" s="55"/>
      <c r="R68" s="56"/>
      <c r="S68" s="57"/>
      <c r="T68" s="58"/>
      <c r="U68" s="59"/>
    </row>
    <row r="69" spans="1:21" ht="78.3" customHeight="1">
      <c r="A69" s="45" t="s">
        <v>168</v>
      </c>
      <c r="B69" s="46" t="s">
        <v>39</v>
      </c>
      <c r="C69" s="46" t="s">
        <v>163</v>
      </c>
      <c r="D69" s="46" t="s">
        <v>166</v>
      </c>
      <c r="E69" s="60">
        <v>2600</v>
      </c>
      <c r="F69" s="60">
        <v>700</v>
      </c>
      <c r="G69" s="60">
        <v>750</v>
      </c>
      <c r="H69" s="48">
        <v>1</v>
      </c>
      <c r="I69" s="47"/>
      <c r="J69" s="49"/>
      <c r="K69" s="50"/>
      <c r="L69" s="51"/>
      <c r="M69" s="49"/>
      <c r="N69" s="52"/>
      <c r="O69" s="53"/>
      <c r="P69" s="54"/>
      <c r="Q69" s="55"/>
      <c r="R69" s="56"/>
      <c r="S69" s="57"/>
      <c r="T69" s="58"/>
      <c r="U69" s="59"/>
    </row>
    <row r="70" spans="1:21" ht="53.15" customHeight="1">
      <c r="A70" s="128" t="s">
        <v>169</v>
      </c>
      <c r="B70" s="129" t="s">
        <v>34</v>
      </c>
      <c r="C70" s="129" t="s">
        <v>170</v>
      </c>
      <c r="D70" s="129" t="s">
        <v>170</v>
      </c>
      <c r="E70" s="130"/>
      <c r="F70" s="130"/>
      <c r="G70" s="130"/>
      <c r="H70" s="131">
        <v>1</v>
      </c>
      <c r="I70" s="130"/>
      <c r="J70" s="132">
        <v>5.5</v>
      </c>
      <c r="K70" s="133"/>
      <c r="L70" s="134">
        <f>IF((H70*J70)&lt;&gt;0,H70*J70,"-")</f>
        <v>5.5</v>
      </c>
      <c r="M70" s="135"/>
      <c r="N70" s="136"/>
      <c r="O70" s="137"/>
      <c r="P70" s="138"/>
      <c r="Q70" s="137"/>
      <c r="R70" s="105"/>
      <c r="S70" s="139" t="s">
        <v>37</v>
      </c>
      <c r="T70" s="107"/>
      <c r="U70" s="108"/>
    </row>
    <row r="71" spans="1:21" ht="30.9" customHeight="1">
      <c r="A71" s="109" t="s">
        <v>147</v>
      </c>
      <c r="B71" s="110"/>
      <c r="C71" s="110"/>
      <c r="D71" s="110"/>
      <c r="E71" s="110"/>
      <c r="F71" s="110"/>
      <c r="G71" s="110"/>
      <c r="H71" s="110"/>
      <c r="I71" s="110"/>
      <c r="J71" s="110"/>
      <c r="K71" s="110"/>
      <c r="L71" s="110"/>
      <c r="M71" s="110"/>
      <c r="N71" s="110"/>
      <c r="O71" s="110"/>
      <c r="P71" s="110"/>
      <c r="Q71" s="110"/>
      <c r="R71" s="110"/>
      <c r="S71" s="110"/>
      <c r="T71" s="110"/>
      <c r="U71" s="111">
        <f>SUM(U60:U70)</f>
        <v>0</v>
      </c>
    </row>
    <row r="72" spans="1:21" ht="30.55" customHeight="1">
      <c r="A72" s="29" t="s">
        <v>171</v>
      </c>
      <c r="B72" s="30"/>
      <c r="C72" s="30"/>
      <c r="D72" s="30"/>
      <c r="E72" s="30"/>
      <c r="F72" s="30"/>
      <c r="G72" s="30"/>
      <c r="H72" s="30"/>
      <c r="I72" s="30"/>
      <c r="J72" s="30"/>
      <c r="K72" s="30"/>
      <c r="L72" s="30"/>
      <c r="M72" s="30"/>
      <c r="N72" s="30"/>
      <c r="O72" s="30"/>
      <c r="P72" s="30"/>
      <c r="Q72" s="30"/>
      <c r="R72" s="30"/>
      <c r="S72" s="30"/>
      <c r="T72" s="30"/>
      <c r="U72" s="31"/>
    </row>
    <row r="73" spans="1:21" ht="60.95" customHeight="1">
      <c r="A73" s="112" t="s">
        <v>172</v>
      </c>
      <c r="B73" s="113" t="s">
        <v>39</v>
      </c>
      <c r="C73" s="113" t="s">
        <v>173</v>
      </c>
      <c r="D73" s="113" t="s">
        <v>174</v>
      </c>
      <c r="E73" s="140">
        <v>500</v>
      </c>
      <c r="F73" s="140">
        <v>700</v>
      </c>
      <c r="G73" s="140">
        <v>750</v>
      </c>
      <c r="H73" s="115">
        <v>1</v>
      </c>
      <c r="I73" s="114"/>
      <c r="J73" s="119"/>
      <c r="K73" s="117"/>
      <c r="L73" s="141"/>
      <c r="M73" s="119"/>
      <c r="N73" s="120"/>
      <c r="O73" s="142"/>
      <c r="P73" s="122"/>
      <c r="Q73" s="123" t="s">
        <v>55</v>
      </c>
      <c r="R73" s="124"/>
      <c r="S73" s="113"/>
      <c r="T73" s="43"/>
      <c r="U73" s="44"/>
    </row>
    <row r="74" spans="1:21" ht="55.3" customHeight="1">
      <c r="A74" s="45" t="s">
        <v>175</v>
      </c>
      <c r="B74" s="46" t="s">
        <v>34</v>
      </c>
      <c r="C74" s="46" t="s">
        <v>58</v>
      </c>
      <c r="D74" s="46" t="s">
        <v>59</v>
      </c>
      <c r="E74" s="63"/>
      <c r="F74" s="47"/>
      <c r="G74" s="47"/>
      <c r="H74" s="60">
        <v>1</v>
      </c>
      <c r="I74" s="48"/>
      <c r="J74" s="47"/>
      <c r="K74" s="51"/>
      <c r="L74" s="51"/>
      <c r="M74" s="49"/>
      <c r="N74" s="52"/>
      <c r="O74" s="53" t="s">
        <v>55</v>
      </c>
      <c r="P74" s="64" t="s">
        <v>55</v>
      </c>
      <c r="Q74" s="65"/>
      <c r="R74" s="65"/>
      <c r="S74" s="46" t="s">
        <v>56</v>
      </c>
      <c r="T74" s="58"/>
      <c r="U74" s="59"/>
    </row>
    <row r="75" spans="1:21" ht="86.35" customHeight="1">
      <c r="A75" s="45" t="s">
        <v>176</v>
      </c>
      <c r="B75" s="46" t="s">
        <v>39</v>
      </c>
      <c r="C75" s="46" t="s">
        <v>177</v>
      </c>
      <c r="D75" s="46" t="s">
        <v>178</v>
      </c>
      <c r="E75" s="60">
        <v>1600</v>
      </c>
      <c r="F75" s="60">
        <v>700</v>
      </c>
      <c r="G75" s="60">
        <v>750</v>
      </c>
      <c r="H75" s="48">
        <v>1</v>
      </c>
      <c r="I75" s="47"/>
      <c r="J75" s="49"/>
      <c r="K75" s="50"/>
      <c r="L75" s="50"/>
      <c r="M75" s="49"/>
      <c r="N75" s="52"/>
      <c r="O75" s="85"/>
      <c r="P75" s="54"/>
      <c r="Q75" s="55" t="s">
        <v>55</v>
      </c>
      <c r="R75" s="56"/>
      <c r="S75" s="46" t="s">
        <v>56</v>
      </c>
      <c r="T75" s="58"/>
      <c r="U75" s="59"/>
    </row>
    <row r="76" spans="1:21" ht="60.15" customHeight="1">
      <c r="A76" s="45" t="s">
        <v>179</v>
      </c>
      <c r="B76" s="46" t="s">
        <v>34</v>
      </c>
      <c r="C76" s="46" t="s">
        <v>58</v>
      </c>
      <c r="D76" s="46" t="s">
        <v>59</v>
      </c>
      <c r="E76" s="63"/>
      <c r="F76" s="47"/>
      <c r="G76" s="47"/>
      <c r="H76" s="60">
        <v>1</v>
      </c>
      <c r="I76" s="48"/>
      <c r="J76" s="47"/>
      <c r="K76" s="51"/>
      <c r="L76" s="51"/>
      <c r="M76" s="49"/>
      <c r="N76" s="52"/>
      <c r="O76" s="53" t="s">
        <v>55</v>
      </c>
      <c r="P76" s="64" t="s">
        <v>55</v>
      </c>
      <c r="Q76" s="65"/>
      <c r="R76" s="65"/>
      <c r="S76" s="46" t="s">
        <v>56</v>
      </c>
      <c r="T76" s="58"/>
      <c r="U76" s="59"/>
    </row>
    <row r="77" spans="1:21" ht="75.25" customHeight="1">
      <c r="A77" s="45" t="s">
        <v>180</v>
      </c>
      <c r="B77" s="46" t="s">
        <v>39</v>
      </c>
      <c r="C77" s="46" t="s">
        <v>181</v>
      </c>
      <c r="D77" s="46" t="s">
        <v>146</v>
      </c>
      <c r="E77" s="60">
        <v>2100</v>
      </c>
      <c r="F77" s="60">
        <v>700</v>
      </c>
      <c r="G77" s="60">
        <v>750</v>
      </c>
      <c r="H77" s="48">
        <v>1</v>
      </c>
      <c r="I77" s="47"/>
      <c r="J77" s="49"/>
      <c r="K77" s="62" t="s">
        <f>IF((H77*I77)&lt;&gt;0,H77*I77,"-")</f>
        <v>36</v>
      </c>
      <c r="L77" s="51"/>
      <c r="M77" s="49"/>
      <c r="N77" s="52"/>
      <c r="O77" s="53"/>
      <c r="P77" s="54"/>
      <c r="Q77" s="55"/>
      <c r="R77" s="56"/>
      <c r="S77" s="57"/>
      <c r="T77" s="58"/>
      <c r="U77" s="59"/>
    </row>
    <row r="78" spans="1:21" ht="78.8" customHeight="1">
      <c r="A78" s="45" t="s">
        <v>182</v>
      </c>
      <c r="B78" s="46" t="s">
        <v>39</v>
      </c>
      <c r="C78" s="46" t="s">
        <v>183</v>
      </c>
      <c r="D78" s="46" t="s">
        <v>178</v>
      </c>
      <c r="E78" s="60">
        <v>2100</v>
      </c>
      <c r="F78" s="60">
        <v>700</v>
      </c>
      <c r="G78" s="60">
        <v>750</v>
      </c>
      <c r="H78" s="48">
        <v>1</v>
      </c>
      <c r="I78" s="47"/>
      <c r="J78" s="49"/>
      <c r="K78" s="50"/>
      <c r="L78" s="50"/>
      <c r="M78" s="49"/>
      <c r="N78" s="52"/>
      <c r="O78" s="85"/>
      <c r="P78" s="54"/>
      <c r="Q78" s="55" t="s">
        <v>55</v>
      </c>
      <c r="R78" s="56"/>
      <c r="S78" s="46" t="s">
        <v>56</v>
      </c>
      <c r="T78" s="58"/>
      <c r="U78" s="59"/>
    </row>
    <row r="79" spans="1:21" ht="59.75" customHeight="1">
      <c r="A79" s="45" t="s">
        <v>184</v>
      </c>
      <c r="B79" s="46" t="s">
        <v>34</v>
      </c>
      <c r="C79" s="46" t="s">
        <v>58</v>
      </c>
      <c r="D79" s="46" t="s">
        <v>59</v>
      </c>
      <c r="E79" s="63"/>
      <c r="F79" s="47"/>
      <c r="G79" s="47"/>
      <c r="H79" s="60">
        <v>1</v>
      </c>
      <c r="I79" s="48"/>
      <c r="J79" s="47"/>
      <c r="K79" s="51"/>
      <c r="L79" s="51"/>
      <c r="M79" s="49"/>
      <c r="N79" s="52"/>
      <c r="O79" s="53" t="s">
        <v>55</v>
      </c>
      <c r="P79" s="64" t="s">
        <v>55</v>
      </c>
      <c r="Q79" s="65"/>
      <c r="R79" s="65"/>
      <c r="S79" s="46" t="s">
        <v>56</v>
      </c>
      <c r="T79" s="58"/>
      <c r="U79" s="59"/>
    </row>
    <row r="80" spans="1:21" ht="86.35" customHeight="1">
      <c r="A80" s="45" t="s">
        <v>185</v>
      </c>
      <c r="B80" s="46" t="s">
        <v>39</v>
      </c>
      <c r="C80" s="46" t="s">
        <v>49</v>
      </c>
      <c r="D80" s="46" t="s">
        <v>50</v>
      </c>
      <c r="E80" s="60">
        <v>1840</v>
      </c>
      <c r="F80" s="60">
        <v>700</v>
      </c>
      <c r="G80" s="60">
        <v>750</v>
      </c>
      <c r="H80" s="48">
        <v>1</v>
      </c>
      <c r="I80" s="47"/>
      <c r="J80" s="49"/>
      <c r="K80" s="62" t="s">
        <f>IF((H80*I80)&lt;&gt;0,H80*I80,"-")</f>
        <v>36</v>
      </c>
      <c r="L80" s="51"/>
      <c r="M80" s="49"/>
      <c r="N80" s="52"/>
      <c r="O80" s="53"/>
      <c r="P80" s="54"/>
      <c r="Q80" s="55"/>
      <c r="R80" s="56"/>
      <c r="S80" s="57"/>
      <c r="T80" s="58"/>
      <c r="U80" s="59"/>
    </row>
    <row r="81" spans="1:21" ht="79.3" customHeight="1">
      <c r="A81" s="45" t="s">
        <v>186</v>
      </c>
      <c r="B81" s="46" t="s">
        <v>39</v>
      </c>
      <c r="C81" s="46" t="s">
        <v>181</v>
      </c>
      <c r="D81" s="46" t="s">
        <v>146</v>
      </c>
      <c r="E81" s="60">
        <v>2000</v>
      </c>
      <c r="F81" s="60">
        <v>700</v>
      </c>
      <c r="G81" s="60">
        <v>750</v>
      </c>
      <c r="H81" s="48">
        <v>1</v>
      </c>
      <c r="I81" s="47"/>
      <c r="J81" s="49"/>
      <c r="K81" s="62" t="s">
        <f>IF((H81*I81)&lt;&gt;0,H81*I81,"-")</f>
        <v>36</v>
      </c>
      <c r="L81" s="51"/>
      <c r="M81" s="49"/>
      <c r="N81" s="52"/>
      <c r="O81" s="53"/>
      <c r="P81" s="54"/>
      <c r="Q81" s="55"/>
      <c r="R81" s="56"/>
      <c r="S81" s="57"/>
      <c r="T81" s="58"/>
      <c r="U81" s="59"/>
    </row>
    <row r="82" spans="1:21" ht="101.35" customHeight="1">
      <c r="A82" s="93" t="s">
        <v>187</v>
      </c>
      <c r="B82" s="94" t="s">
        <v>39</v>
      </c>
      <c r="C82" s="94" t="s">
        <v>49</v>
      </c>
      <c r="D82" s="94" t="s">
        <v>50</v>
      </c>
      <c r="E82" s="95">
        <v>2100</v>
      </c>
      <c r="F82" s="95">
        <v>700</v>
      </c>
      <c r="G82" s="95">
        <v>750</v>
      </c>
      <c r="H82" s="96">
        <v>1</v>
      </c>
      <c r="I82" s="97"/>
      <c r="J82" s="98"/>
      <c r="K82" s="99" t="s">
        <f>IF((H82*I82)&lt;&gt;0,H82*I82,"-")</f>
        <v>36</v>
      </c>
      <c r="L82" s="100"/>
      <c r="M82" s="98"/>
      <c r="N82" s="101"/>
      <c r="O82" s="102"/>
      <c r="P82" s="103"/>
      <c r="Q82" s="104"/>
      <c r="R82" s="105"/>
      <c r="S82" s="106"/>
      <c r="T82" s="107"/>
      <c r="U82" s="108"/>
    </row>
    <row r="83" spans="1:21" ht="29.15" customHeight="1">
      <c r="A83" s="109" t="s">
        <v>147</v>
      </c>
      <c r="B83" s="110"/>
      <c r="C83" s="110"/>
      <c r="D83" s="110"/>
      <c r="E83" s="110"/>
      <c r="F83" s="110"/>
      <c r="G83" s="110"/>
      <c r="H83" s="110"/>
      <c r="I83" s="110"/>
      <c r="J83" s="110"/>
      <c r="K83" s="110"/>
      <c r="L83" s="110"/>
      <c r="M83" s="110"/>
      <c r="N83" s="110"/>
      <c r="O83" s="110"/>
      <c r="P83" s="110"/>
      <c r="Q83" s="110"/>
      <c r="R83" s="110"/>
      <c r="S83" s="110"/>
      <c r="T83" s="110"/>
      <c r="U83" s="111">
        <f>SUM(U73:U82)</f>
        <v>0</v>
      </c>
    </row>
    <row r="84" spans="1:21" ht="28.25" customHeight="1">
      <c r="A84" s="29" t="s">
        <v>188</v>
      </c>
      <c r="B84" s="143"/>
      <c r="C84" s="143"/>
      <c r="D84" s="143"/>
      <c r="E84" s="143"/>
      <c r="F84" s="143"/>
      <c r="G84" s="143"/>
      <c r="H84" s="143"/>
      <c r="I84" s="143"/>
      <c r="J84" s="143"/>
      <c r="K84" s="143"/>
      <c r="L84" s="143"/>
      <c r="M84" s="143"/>
      <c r="N84" s="143"/>
      <c r="O84" s="143"/>
      <c r="P84" s="143"/>
      <c r="Q84" s="143"/>
      <c r="R84" s="143"/>
      <c r="S84" s="143"/>
      <c r="T84" s="143"/>
      <c r="U84" s="144"/>
    </row>
    <row r="85" spans="1:21" ht="101.75" customHeight="1">
      <c r="A85" s="112" t="s">
        <v>189</v>
      </c>
      <c r="B85" s="113" t="s">
        <v>39</v>
      </c>
      <c r="C85" s="113" t="s">
        <v>153</v>
      </c>
      <c r="D85" s="113" t="s">
        <v>190</v>
      </c>
      <c r="E85" s="140">
        <v>1550</v>
      </c>
      <c r="F85" s="140">
        <v>700</v>
      </c>
      <c r="G85" s="140">
        <v>750</v>
      </c>
      <c r="H85" s="115">
        <v>1</v>
      </c>
      <c r="I85" s="114"/>
      <c r="J85" s="119"/>
      <c r="K85" s="145" t="s">
        <f>IF((H85*I85)&lt;&gt;0,H85*I85,"-")</f>
        <v>36</v>
      </c>
      <c r="L85" s="141"/>
      <c r="M85" s="119"/>
      <c r="N85" s="120"/>
      <c r="O85" s="121"/>
      <c r="P85" s="122"/>
      <c r="Q85" s="123" t="s">
        <v>55</v>
      </c>
      <c r="R85" s="124"/>
      <c r="S85" s="113" t="s">
        <v>56</v>
      </c>
      <c r="T85" s="43"/>
      <c r="U85" s="44"/>
    </row>
    <row r="86" spans="1:21" ht="46.15" customHeight="1">
      <c r="A86" s="45" t="s">
        <v>191</v>
      </c>
      <c r="B86" s="46" t="s">
        <v>34</v>
      </c>
      <c r="C86" s="46" t="s">
        <v>58</v>
      </c>
      <c r="D86" s="46" t="s">
        <v>59</v>
      </c>
      <c r="E86" s="63"/>
      <c r="F86" s="47"/>
      <c r="G86" s="47"/>
      <c r="H86" s="60">
        <v>1</v>
      </c>
      <c r="I86" s="48"/>
      <c r="J86" s="47"/>
      <c r="K86" s="51"/>
      <c r="L86" s="51"/>
      <c r="M86" s="49"/>
      <c r="N86" s="52"/>
      <c r="O86" s="53" t="s">
        <v>55</v>
      </c>
      <c r="P86" s="64" t="s">
        <v>55</v>
      </c>
      <c r="Q86" s="65"/>
      <c r="R86" s="65"/>
      <c r="S86" s="46" t="s">
        <v>56</v>
      </c>
      <c r="T86" s="58"/>
      <c r="U86" s="146"/>
    </row>
    <row r="87" spans="1:21" ht="66.5" customHeight="1">
      <c r="A87" s="45" t="s">
        <v>192</v>
      </c>
      <c r="B87" s="46" t="s">
        <v>39</v>
      </c>
      <c r="C87" s="46" t="s">
        <v>145</v>
      </c>
      <c r="D87" s="46" t="s">
        <v>146</v>
      </c>
      <c r="E87" s="60">
        <v>1550</v>
      </c>
      <c r="F87" s="60">
        <v>700</v>
      </c>
      <c r="G87" s="60">
        <v>750</v>
      </c>
      <c r="H87" s="48">
        <v>1</v>
      </c>
      <c r="I87" s="47"/>
      <c r="J87" s="49"/>
      <c r="K87" s="62" t="s">
        <f>IF((H87*I87)&lt;&gt;0,H87*I87,"-")</f>
        <v>36</v>
      </c>
      <c r="L87" s="51"/>
      <c r="M87" s="49"/>
      <c r="N87" s="52"/>
      <c r="O87" s="53"/>
      <c r="P87" s="54"/>
      <c r="Q87" s="55"/>
      <c r="R87" s="56"/>
      <c r="S87" s="57"/>
      <c r="T87" s="58"/>
      <c r="U87" s="59"/>
    </row>
    <row r="88" spans="1:21" ht="111.65" customHeight="1">
      <c r="A88" s="45" t="s">
        <v>193</v>
      </c>
      <c r="B88" s="46" t="s">
        <v>39</v>
      </c>
      <c r="C88" s="46" t="s">
        <v>194</v>
      </c>
      <c r="D88" s="46" t="s">
        <v>195</v>
      </c>
      <c r="E88" s="60">
        <v>2850</v>
      </c>
      <c r="F88" s="60">
        <v>700</v>
      </c>
      <c r="G88" s="60">
        <v>750</v>
      </c>
      <c r="H88" s="60">
        <v>1</v>
      </c>
      <c r="I88" s="48"/>
      <c r="J88" s="47"/>
      <c r="K88" s="51"/>
      <c r="L88" s="51"/>
      <c r="M88" s="49"/>
      <c r="N88" s="52"/>
      <c r="O88" s="53"/>
      <c r="P88" s="64"/>
      <c r="Q88" s="55" t="s">
        <v>55</v>
      </c>
      <c r="R88" s="65"/>
      <c r="S88" s="46" t="s">
        <v>56</v>
      </c>
      <c r="T88" s="58"/>
      <c r="U88" s="146"/>
    </row>
    <row r="89" spans="1:21" ht="63.75" customHeight="1">
      <c r="A89" s="45" t="s">
        <v>196</v>
      </c>
      <c r="B89" s="46" t="s">
        <v>34</v>
      </c>
      <c r="C89" s="46" t="s">
        <v>58</v>
      </c>
      <c r="D89" s="46" t="s">
        <v>59</v>
      </c>
      <c r="E89" s="63"/>
      <c r="F89" s="47"/>
      <c r="G89" s="47"/>
      <c r="H89" s="60">
        <v>1</v>
      </c>
      <c r="I89" s="48"/>
      <c r="J89" s="47"/>
      <c r="K89" s="51"/>
      <c r="L89" s="51"/>
      <c r="M89" s="49"/>
      <c r="N89" s="52"/>
      <c r="O89" s="53" t="s">
        <v>55</v>
      </c>
      <c r="P89" s="64" t="s">
        <v>55</v>
      </c>
      <c r="Q89" s="65"/>
      <c r="R89" s="65"/>
      <c r="S89" s="46" t="s">
        <v>56</v>
      </c>
      <c r="T89" s="58"/>
      <c r="U89" s="59"/>
    </row>
    <row r="90" spans="1:21" ht="72.15" customHeight="1">
      <c r="A90" s="45" t="s">
        <v>197</v>
      </c>
      <c r="B90" s="46" t="s">
        <v>34</v>
      </c>
      <c r="C90" s="46" t="s">
        <v>198</v>
      </c>
      <c r="D90" s="46" t="s">
        <v>198</v>
      </c>
      <c r="E90" s="60">
        <v>600</v>
      </c>
      <c r="F90" s="60">
        <v>600</v>
      </c>
      <c r="G90" s="60">
        <v>900</v>
      </c>
      <c r="H90" s="48">
        <v>1</v>
      </c>
      <c r="I90" s="47"/>
      <c r="J90" s="49"/>
      <c r="K90" s="50"/>
      <c r="L90" s="51"/>
      <c r="M90" s="49"/>
      <c r="N90" s="52"/>
      <c r="O90" s="85"/>
      <c r="P90" s="54"/>
      <c r="Q90" s="55"/>
      <c r="R90" s="56"/>
      <c r="S90" s="46"/>
      <c r="T90" s="58"/>
      <c r="U90" s="59"/>
    </row>
    <row r="91" spans="1:21" ht="110.65" customHeight="1">
      <c r="A91" s="45" t="s">
        <v>199</v>
      </c>
      <c r="B91" s="46" t="s">
        <v>39</v>
      </c>
      <c r="C91" s="46" t="s">
        <v>200</v>
      </c>
      <c r="D91" s="46" t="s">
        <v>201</v>
      </c>
      <c r="E91" s="60">
        <v>1685</v>
      </c>
      <c r="F91" s="60">
        <v>700</v>
      </c>
      <c r="G91" s="60">
        <v>750</v>
      </c>
      <c r="H91" s="60">
        <v>1</v>
      </c>
      <c r="I91" s="48"/>
      <c r="J91" s="47"/>
      <c r="K91" s="51"/>
      <c r="L91" s="51"/>
      <c r="M91" s="49"/>
      <c r="N91" s="52"/>
      <c r="O91" s="53"/>
      <c r="P91" s="64"/>
      <c r="Q91" s="55" t="s">
        <v>55</v>
      </c>
      <c r="R91" s="65"/>
      <c r="S91" s="46" t="s">
        <v>56</v>
      </c>
      <c r="T91" s="58"/>
      <c r="U91" s="59"/>
    </row>
    <row r="92" spans="1:21" ht="72.15" customHeight="1">
      <c r="A92" s="45" t="s">
        <v>202</v>
      </c>
      <c r="B92" s="46" t="s">
        <v>34</v>
      </c>
      <c r="C92" s="46" t="s">
        <v>58</v>
      </c>
      <c r="D92" s="46" t="s">
        <v>59</v>
      </c>
      <c r="E92" s="63"/>
      <c r="F92" s="47"/>
      <c r="G92" s="47"/>
      <c r="H92" s="60">
        <v>1</v>
      </c>
      <c r="I92" s="48"/>
      <c r="J92" s="47"/>
      <c r="K92" s="51"/>
      <c r="L92" s="51"/>
      <c r="M92" s="49"/>
      <c r="N92" s="52"/>
      <c r="O92" s="53" t="s">
        <v>55</v>
      </c>
      <c r="P92" s="64" t="s">
        <v>55</v>
      </c>
      <c r="Q92" s="65"/>
      <c r="R92" s="65"/>
      <c r="S92" s="46" t="s">
        <v>56</v>
      </c>
      <c r="T92" s="58"/>
      <c r="U92" s="59"/>
    </row>
    <row r="93" spans="1:21" ht="85.25" customHeight="1">
      <c r="A93" s="45" t="s">
        <v>203</v>
      </c>
      <c r="B93" s="46" t="s">
        <v>39</v>
      </c>
      <c r="C93" s="46" t="s">
        <v>200</v>
      </c>
      <c r="D93" s="46" t="s">
        <v>204</v>
      </c>
      <c r="E93" s="60">
        <v>1850</v>
      </c>
      <c r="F93" s="60">
        <v>700</v>
      </c>
      <c r="G93" s="60">
        <v>750</v>
      </c>
      <c r="H93" s="60">
        <v>1</v>
      </c>
      <c r="I93" s="48"/>
      <c r="J93" s="47"/>
      <c r="K93" s="51"/>
      <c r="L93" s="51"/>
      <c r="M93" s="49"/>
      <c r="N93" s="52"/>
      <c r="O93" s="53"/>
      <c r="P93" s="64"/>
      <c r="Q93" s="55" t="s">
        <v>55</v>
      </c>
      <c r="R93" s="65"/>
      <c r="S93" s="46" t="s">
        <v>56</v>
      </c>
      <c r="T93" s="58"/>
      <c r="U93" s="59"/>
    </row>
    <row r="94" spans="1:21" ht="72.15" customHeight="1">
      <c r="A94" s="45" t="s">
        <v>205</v>
      </c>
      <c r="B94" s="46" t="s">
        <v>34</v>
      </c>
      <c r="C94" s="46" t="s">
        <v>161</v>
      </c>
      <c r="D94" s="46" t="s">
        <v>161</v>
      </c>
      <c r="E94" s="47"/>
      <c r="F94" s="47"/>
      <c r="G94" s="47"/>
      <c r="H94" s="48">
        <v>1</v>
      </c>
      <c r="I94" s="47"/>
      <c r="J94" s="126"/>
      <c r="K94" s="51"/>
      <c r="L94" s="51"/>
      <c r="M94" s="49"/>
      <c r="N94" s="52"/>
      <c r="O94" s="53" t="s">
        <v>55</v>
      </c>
      <c r="P94" s="64" t="s">
        <v>55</v>
      </c>
      <c r="Q94" s="127"/>
      <c r="R94" s="65"/>
      <c r="S94" s="46" t="s">
        <v>56</v>
      </c>
      <c r="T94" s="58"/>
      <c r="U94" s="59"/>
    </row>
    <row r="95" spans="1:21" ht="45.85" customHeight="1">
      <c r="A95" s="74" t="s">
        <v>206</v>
      </c>
      <c r="B95" s="75" t="s">
        <v>34</v>
      </c>
      <c r="C95" s="75" t="s">
        <v>207</v>
      </c>
      <c r="D95" s="75" t="s">
        <v>207</v>
      </c>
      <c r="E95" s="87"/>
      <c r="F95" s="87"/>
      <c r="G95" s="87"/>
      <c r="H95" s="77">
        <v>1</v>
      </c>
      <c r="I95" s="87"/>
      <c r="J95" s="72"/>
      <c r="K95" s="92"/>
      <c r="L95" s="79"/>
      <c r="M95" s="72"/>
      <c r="N95" s="91"/>
      <c r="O95" s="82"/>
      <c r="P95" s="54"/>
      <c r="Q95" s="55"/>
      <c r="R95" s="56"/>
      <c r="S95" s="61" t="s">
        <v>37</v>
      </c>
      <c r="T95" s="58"/>
      <c r="U95" s="59"/>
    </row>
    <row r="96" spans="1:21" ht="72.15" customHeight="1">
      <c r="A96" s="93" t="s">
        <v>208</v>
      </c>
      <c r="B96" s="94" t="s">
        <v>34</v>
      </c>
      <c r="C96" s="94" t="s">
        <v>150</v>
      </c>
      <c r="D96" s="94" t="s">
        <v>151</v>
      </c>
      <c r="E96" s="97"/>
      <c r="F96" s="97"/>
      <c r="G96" s="97"/>
      <c r="H96" s="96">
        <v>1</v>
      </c>
      <c r="I96" s="97"/>
      <c r="J96" s="147">
        <v>4.5</v>
      </c>
      <c r="K96" s="148"/>
      <c r="L96" s="134">
        <f>IF((H96*J96)&lt;&gt;0,H96*J96,"-")</f>
        <v>4.5</v>
      </c>
      <c r="M96" s="98"/>
      <c r="N96" s="101"/>
      <c r="O96" s="102"/>
      <c r="P96" s="103"/>
      <c r="Q96" s="104"/>
      <c r="R96" s="105"/>
      <c r="S96" s="106"/>
      <c r="T96" s="107"/>
      <c r="U96" s="108"/>
    </row>
    <row r="97" spans="1:21" ht="28.85" customHeight="1">
      <c r="A97" s="109" t="s">
        <v>147</v>
      </c>
      <c r="B97" s="110"/>
      <c r="C97" s="110"/>
      <c r="D97" s="110"/>
      <c r="E97" s="110"/>
      <c r="F97" s="110"/>
      <c r="G97" s="110"/>
      <c r="H97" s="110"/>
      <c r="I97" s="110"/>
      <c r="J97" s="110"/>
      <c r="K97" s="110"/>
      <c r="L97" s="110"/>
      <c r="M97" s="110"/>
      <c r="N97" s="110"/>
      <c r="O97" s="110"/>
      <c r="P97" s="110"/>
      <c r="Q97" s="110"/>
      <c r="R97" s="110"/>
      <c r="S97" s="110"/>
      <c r="T97" s="110"/>
      <c r="U97" s="111">
        <f>SUM(U85:U96)</f>
        <v>0</v>
      </c>
    </row>
    <row r="98" spans="1:21" ht="26.75" customHeight="1">
      <c r="A98" s="29" t="s">
        <v>209</v>
      </c>
      <c r="B98" s="30"/>
      <c r="C98" s="30"/>
      <c r="D98" s="30"/>
      <c r="E98" s="30"/>
      <c r="F98" s="30"/>
      <c r="G98" s="30"/>
      <c r="H98" s="30"/>
      <c r="I98" s="30"/>
      <c r="J98" s="30"/>
      <c r="K98" s="30"/>
      <c r="L98" s="30"/>
      <c r="M98" s="30"/>
      <c r="N98" s="30"/>
      <c r="O98" s="30"/>
      <c r="P98" s="30"/>
      <c r="Q98" s="30"/>
      <c r="R98" s="30"/>
      <c r="S98" s="30"/>
      <c r="T98" s="30"/>
      <c r="U98" s="31"/>
    </row>
    <row r="99" spans="1:21" ht="52.2" customHeight="1">
      <c r="A99" s="149" t="s">
        <v>210</v>
      </c>
      <c r="B99" s="150" t="s">
        <v>39</v>
      </c>
      <c r="C99" s="150" t="s">
        <v>43</v>
      </c>
      <c r="D99" s="150" t="s">
        <v>44</v>
      </c>
      <c r="E99" s="151">
        <v>1500</v>
      </c>
      <c r="F99" s="151">
        <v>500</v>
      </c>
      <c r="G99" s="151">
        <v>1800</v>
      </c>
      <c r="H99" s="152">
        <v>2</v>
      </c>
      <c r="I99" s="153"/>
      <c r="J99" s="154"/>
      <c r="K99" s="155"/>
      <c r="L99" s="156"/>
      <c r="M99" s="154"/>
      <c r="N99" s="157"/>
      <c r="O99" s="158"/>
      <c r="P99" s="159"/>
      <c r="Q99" s="160"/>
      <c r="R99" s="161"/>
      <c r="S99" s="162"/>
      <c r="T99" s="163"/>
      <c r="U99" s="164"/>
    </row>
    <row r="100" spans="1:21" ht="28.4" customHeight="1">
      <c r="A100" s="109" t="s">
        <v>147</v>
      </c>
      <c r="B100" s="110"/>
      <c r="C100" s="110"/>
      <c r="D100" s="110"/>
      <c r="E100" s="110"/>
      <c r="F100" s="110"/>
      <c r="G100" s="110"/>
      <c r="H100" s="110"/>
      <c r="I100" s="110"/>
      <c r="J100" s="110"/>
      <c r="K100" s="110"/>
      <c r="L100" s="110"/>
      <c r="M100" s="110"/>
      <c r="N100" s="110"/>
      <c r="O100" s="110"/>
      <c r="P100" s="110"/>
      <c r="Q100" s="110"/>
      <c r="R100" s="110"/>
      <c r="S100" s="110"/>
      <c r="T100" s="110"/>
      <c r="U100" s="111">
        <f>U99</f>
        <v>0</v>
      </c>
    </row>
    <row r="101" spans="1:21" ht="28.6" customHeight="1">
      <c r="A101" s="29" t="s">
        <v>211</v>
      </c>
      <c r="B101" s="30"/>
      <c r="C101" s="30"/>
      <c r="D101" s="30"/>
      <c r="E101" s="30"/>
      <c r="F101" s="30"/>
      <c r="G101" s="30"/>
      <c r="H101" s="30"/>
      <c r="I101" s="30"/>
      <c r="J101" s="30"/>
      <c r="K101" s="30"/>
      <c r="L101" s="30"/>
      <c r="M101" s="30"/>
      <c r="N101" s="30"/>
      <c r="O101" s="30"/>
      <c r="P101" s="30"/>
      <c r="Q101" s="30"/>
      <c r="R101" s="30"/>
      <c r="S101" s="30"/>
      <c r="T101" s="30"/>
      <c r="U101" s="31"/>
    </row>
    <row r="102" spans="1:21" ht="75.95" customHeight="1">
      <c r="A102" s="112" t="s">
        <v>212</v>
      </c>
      <c r="B102" s="113" t="s">
        <v>39</v>
      </c>
      <c r="C102" s="113" t="s">
        <v>74</v>
      </c>
      <c r="D102" s="113" t="s">
        <v>213</v>
      </c>
      <c r="E102" s="140">
        <v>1550</v>
      </c>
      <c r="F102" s="140">
        <v>800</v>
      </c>
      <c r="G102" s="140">
        <v>750</v>
      </c>
      <c r="H102" s="115">
        <v>1</v>
      </c>
      <c r="I102" s="114"/>
      <c r="J102" s="119"/>
      <c r="K102" s="117"/>
      <c r="L102" s="141"/>
      <c r="M102" s="119"/>
      <c r="N102" s="120"/>
      <c r="O102" s="121"/>
      <c r="P102" s="122"/>
      <c r="Q102" s="123"/>
      <c r="R102" s="124"/>
      <c r="S102" s="125"/>
      <c r="T102" s="43"/>
      <c r="U102" s="44"/>
    </row>
    <row r="103" spans="1:21" ht="92.5" customHeight="1">
      <c r="A103" s="45" t="s">
        <v>214</v>
      </c>
      <c r="B103" s="46" t="s">
        <v>39</v>
      </c>
      <c r="C103" s="46" t="s">
        <v>215</v>
      </c>
      <c r="D103" s="46" t="s">
        <v>216</v>
      </c>
      <c r="E103" s="60">
        <v>1350</v>
      </c>
      <c r="F103" s="60">
        <v>800</v>
      </c>
      <c r="G103" s="60">
        <v>750</v>
      </c>
      <c r="H103" s="48">
        <v>1</v>
      </c>
      <c r="I103" s="47"/>
      <c r="J103" s="49"/>
      <c r="K103" s="50"/>
      <c r="L103" s="51"/>
      <c r="M103" s="49"/>
      <c r="N103" s="52"/>
      <c r="O103" s="53"/>
      <c r="P103" s="54"/>
      <c r="Q103" s="55" t="s">
        <v>55</v>
      </c>
      <c r="R103" s="56"/>
      <c r="S103" s="46" t="s">
        <v>56</v>
      </c>
      <c r="T103" s="58"/>
      <c r="U103" s="59"/>
    </row>
    <row r="104" spans="1:21" ht="52.2" customHeight="1">
      <c r="A104" s="45" t="s">
        <v>217</v>
      </c>
      <c r="B104" s="46" t="s">
        <v>34</v>
      </c>
      <c r="C104" s="46" t="s">
        <v>161</v>
      </c>
      <c r="D104" s="46" t="s">
        <v>161</v>
      </c>
      <c r="E104" s="47"/>
      <c r="F104" s="47"/>
      <c r="G104" s="47"/>
      <c r="H104" s="48">
        <v>1</v>
      </c>
      <c r="I104" s="47"/>
      <c r="J104" s="126"/>
      <c r="K104" s="51"/>
      <c r="L104" s="51"/>
      <c r="M104" s="49"/>
      <c r="N104" s="52"/>
      <c r="O104" s="53" t="s">
        <v>55</v>
      </c>
      <c r="P104" s="64" t="s">
        <v>55</v>
      </c>
      <c r="Q104" s="127"/>
      <c r="R104" s="65"/>
      <c r="S104" s="46" t="s">
        <v>56</v>
      </c>
      <c r="T104" s="58"/>
      <c r="U104" s="59"/>
    </row>
    <row r="105" spans="1:21" ht="52.2" customHeight="1">
      <c r="A105" s="45" t="s">
        <v>218</v>
      </c>
      <c r="B105" s="46" t="s">
        <v>219</v>
      </c>
      <c r="C105" s="46" t="s">
        <v>220</v>
      </c>
      <c r="D105" s="165" t="s">
        <v>221</v>
      </c>
      <c r="E105" s="166">
        <v>775</v>
      </c>
      <c r="F105" s="166">
        <v>870</v>
      </c>
      <c r="G105" s="166">
        <v>1880</v>
      </c>
      <c r="H105" s="167">
        <v>1</v>
      </c>
      <c r="I105" s="168"/>
      <c r="J105" s="169">
        <v>13</v>
      </c>
      <c r="K105" s="170"/>
      <c r="L105" s="69">
        <f>IF((H105*J105)&lt;&gt;0,H105*J105,"-")</f>
        <v>13</v>
      </c>
      <c r="M105" s="170"/>
      <c r="N105" s="171"/>
      <c r="O105" s="53" t="s">
        <v>55</v>
      </c>
      <c r="P105" s="170"/>
      <c r="Q105" s="55" t="s">
        <v>55</v>
      </c>
      <c r="R105" s="56"/>
      <c r="S105" s="57"/>
      <c r="T105" s="58"/>
      <c r="U105" s="59"/>
    </row>
    <row r="106" spans="1:21" ht="52.2" customHeight="1">
      <c r="A106" s="45" t="s">
        <v>222</v>
      </c>
      <c r="B106" s="46" t="s">
        <v>39</v>
      </c>
      <c r="C106" s="46" t="s">
        <v>223</v>
      </c>
      <c r="D106" s="46" t="s">
        <v>224</v>
      </c>
      <c r="E106" s="60">
        <v>1000</v>
      </c>
      <c r="F106" s="60">
        <v>450</v>
      </c>
      <c r="G106" s="60">
        <v>200</v>
      </c>
      <c r="H106" s="48">
        <v>1</v>
      </c>
      <c r="I106" s="47"/>
      <c r="J106" s="49"/>
      <c r="K106" s="62" t="s">
        <f>IF((H106*I106)&lt;&gt;0,H106*I106,"-")</f>
        <v>36</v>
      </c>
      <c r="L106" s="51"/>
      <c r="M106" s="49"/>
      <c r="N106" s="52"/>
      <c r="O106" s="70"/>
      <c r="P106" s="70"/>
      <c r="Q106" s="55" t="s">
        <v>55</v>
      </c>
      <c r="R106" s="72"/>
      <c r="S106" s="73"/>
      <c r="T106" s="58"/>
      <c r="U106" s="59"/>
    </row>
    <row r="107" spans="1:21" ht="76.5" customHeight="1">
      <c r="A107" s="45" t="s">
        <v>225</v>
      </c>
      <c r="B107" s="46" t="s">
        <v>39</v>
      </c>
      <c r="C107" s="46" t="s">
        <v>226</v>
      </c>
      <c r="D107" s="46" t="s">
        <v>227</v>
      </c>
      <c r="E107" s="60">
        <v>1400</v>
      </c>
      <c r="F107" s="60">
        <v>800</v>
      </c>
      <c r="G107" s="60">
        <v>750</v>
      </c>
      <c r="H107" s="48">
        <v>1</v>
      </c>
      <c r="I107" s="47"/>
      <c r="J107" s="49"/>
      <c r="K107" s="50"/>
      <c r="L107" s="51"/>
      <c r="M107" s="49"/>
      <c r="N107" s="52"/>
      <c r="O107" s="53"/>
      <c r="P107" s="54"/>
      <c r="Q107" s="55" t="s">
        <v>55</v>
      </c>
      <c r="R107" s="56"/>
      <c r="S107" s="57"/>
      <c r="T107" s="58"/>
      <c r="U107" s="59"/>
    </row>
    <row r="108" spans="1:21" ht="76.5" customHeight="1">
      <c r="A108" s="93" t="s">
        <v>228</v>
      </c>
      <c r="B108" s="94" t="s">
        <v>39</v>
      </c>
      <c r="C108" s="94" t="s">
        <v>43</v>
      </c>
      <c r="D108" s="94" t="s">
        <v>44</v>
      </c>
      <c r="E108" s="95">
        <v>1450</v>
      </c>
      <c r="F108" s="95">
        <v>700</v>
      </c>
      <c r="G108" s="95">
        <v>1800</v>
      </c>
      <c r="H108" s="96">
        <v>4</v>
      </c>
      <c r="I108" s="97"/>
      <c r="J108" s="98"/>
      <c r="K108" s="148"/>
      <c r="L108" s="100"/>
      <c r="M108" s="98"/>
      <c r="N108" s="101"/>
      <c r="O108" s="102"/>
      <c r="P108" s="103"/>
      <c r="Q108" s="104"/>
      <c r="R108" s="105"/>
      <c r="S108" s="106"/>
      <c r="T108" s="107"/>
      <c r="U108" s="108"/>
    </row>
    <row r="109" spans="1:21" ht="26.6" customHeight="1">
      <c r="A109" s="109" t="s">
        <v>147</v>
      </c>
      <c r="B109" s="110"/>
      <c r="C109" s="110"/>
      <c r="D109" s="110"/>
      <c r="E109" s="110"/>
      <c r="F109" s="110"/>
      <c r="G109" s="110"/>
      <c r="H109" s="110"/>
      <c r="I109" s="110"/>
      <c r="J109" s="110"/>
      <c r="K109" s="110"/>
      <c r="L109" s="110"/>
      <c r="M109" s="110"/>
      <c r="N109" s="110"/>
      <c r="O109" s="110"/>
      <c r="P109" s="110"/>
      <c r="Q109" s="110"/>
      <c r="R109" s="110"/>
      <c r="S109" s="110"/>
      <c r="T109" s="110"/>
      <c r="U109" s="111">
        <f>SUM(U102:U108)</f>
        <v>0</v>
      </c>
    </row>
    <row r="110" spans="1:21" ht="28.5" customHeight="1">
      <c r="A110" s="172" t="s">
        <v>229</v>
      </c>
      <c r="B110" s="173"/>
      <c r="C110" s="173"/>
      <c r="D110" s="173"/>
      <c r="E110" s="174" t="s">
        <v>230</v>
      </c>
      <c r="F110" s="175"/>
      <c r="G110" s="175"/>
      <c r="H110" s="175"/>
      <c r="I110" s="176" t="s">
        <v>231</v>
      </c>
      <c r="J110" s="177"/>
      <c r="K110" s="177"/>
      <c r="L110" s="178" t="s">
        <v>232</v>
      </c>
      <c r="M110" s="179">
        <f>K54+K38+K36+K34+K32+K30+K26+K24+K22</f>
        <v>10.8</v>
      </c>
      <c r="N110" s="180"/>
      <c r="O110" s="181"/>
      <c r="P110" s="182"/>
      <c r="Q110" s="183"/>
      <c r="R110" s="183"/>
      <c r="S110" s="184"/>
      <c r="T110" s="185" t="s">
        <v>233</v>
      </c>
      <c r="U110" s="186">
        <f>U109+U100+U97+U83+U71+U58</f>
        <v>0</v>
      </c>
    </row>
    <row r="111" spans="1:21" ht="33" customHeight="1">
      <c r="A111" s="187" t="s">
        <v>234</v>
      </c>
      <c r="B111" s="188"/>
      <c r="C111" s="188"/>
      <c r="D111" s="189"/>
      <c r="E111" s="190"/>
      <c r="F111" s="191"/>
      <c r="G111" s="191"/>
      <c r="H111" s="191"/>
      <c r="I111" s="192"/>
      <c r="J111" s="192"/>
      <c r="K111" s="192"/>
      <c r="L111" s="193" t="s">
        <v>235</v>
      </c>
      <c r="M111" s="194">
        <f>L96+L70+L60+L52+L49+L47+L44+L28</f>
        <v>207.6</v>
      </c>
      <c r="N111" s="195"/>
      <c r="O111" s="196"/>
      <c r="P111" s="197"/>
      <c r="Q111" s="198"/>
      <c r="R111" s="198"/>
      <c r="S111" s="199"/>
      <c r="T111" s="200" t="s">
        <v>236</v>
      </c>
      <c r="U111" s="201">
        <f>U110*0.045</f>
        <v>0</v>
      </c>
    </row>
    <row r="112" spans="1:21" ht="32.7" customHeight="1">
      <c r="A112" s="202" t="s">
        <v>237</v>
      </c>
      <c r="B112" s="203"/>
      <c r="C112" s="203"/>
      <c r="D112" s="204"/>
      <c r="E112" s="205"/>
      <c r="F112" s="206"/>
      <c r="G112" s="206"/>
      <c r="H112" s="206"/>
      <c r="I112" s="207" t="s">
        <v>238</v>
      </c>
      <c r="J112" s="208"/>
      <c r="K112" s="208"/>
      <c r="L112" s="209"/>
      <c r="M112" s="210">
        <f>N38+N36+N34+N32+N30+N26+N23+N24+N22+N20+N17</f>
        <v>283.5</v>
      </c>
      <c r="N112" s="211"/>
      <c r="O112" s="212"/>
      <c r="P112" s="197"/>
      <c r="Q112" s="198"/>
      <c r="R112" s="198"/>
      <c r="S112" s="199"/>
      <c r="T112" s="213"/>
      <c r="U112" s="214"/>
    </row>
    <row r="113" spans="1:21" ht="28.55" customHeight="1">
      <c r="A113" s="202" t="s">
        <v>239</v>
      </c>
      <c r="B113" s="203"/>
      <c r="C113" s="203"/>
      <c r="D113" s="204"/>
      <c r="E113" s="215"/>
      <c r="F113" s="216"/>
      <c r="G113" s="217"/>
      <c r="H113" s="217"/>
      <c r="I113" s="218"/>
      <c r="J113" s="218"/>
      <c r="K113" s="219"/>
      <c r="L113" s="219"/>
      <c r="M113" s="219"/>
      <c r="N113" s="219"/>
      <c r="O113" s="219"/>
      <c r="P113" s="198"/>
      <c r="Q113" s="198"/>
      <c r="R113" s="198"/>
      <c r="S113" s="199"/>
      <c r="T113" s="220" t="s">
        <v>240</v>
      </c>
      <c r="U113" s="201">
        <f>U110+U111+U112</f>
        <v>0</v>
      </c>
    </row>
    <row r="114" spans="1:21" ht="28.55" customHeight="1">
      <c r="A114" s="221" t="s">
        <v>241</v>
      </c>
      <c r="B114" s="222"/>
      <c r="C114" s="222"/>
      <c r="D114" s="223"/>
      <c r="E114" s="224"/>
      <c r="F114" s="225"/>
      <c r="G114" s="226"/>
      <c r="H114" s="226"/>
      <c r="I114" s="227"/>
      <c r="J114" s="227"/>
      <c r="K114" s="228"/>
      <c r="L114" s="228"/>
      <c r="M114" s="228"/>
      <c r="N114" s="228"/>
      <c r="O114" s="228"/>
      <c r="P114" s="198"/>
      <c r="Q114" s="198"/>
      <c r="R114" s="198"/>
      <c r="S114" s="199"/>
      <c r="T114" s="220"/>
      <c r="U114" s="201"/>
    </row>
    <row r="115" spans="1:21" ht="28.55" customHeight="1">
      <c r="A115" s="229"/>
      <c r="B115" s="230"/>
      <c r="C115" s="230"/>
      <c r="D115" s="231"/>
      <c r="E115" s="232"/>
      <c r="F115" s="233"/>
      <c r="G115" s="234"/>
      <c r="H115" s="234"/>
      <c r="I115" s="235"/>
      <c r="J115" s="235"/>
      <c r="K115" s="236"/>
      <c r="L115" s="236"/>
      <c r="M115" s="236"/>
      <c r="N115" s="236"/>
      <c r="O115" s="236"/>
      <c r="P115" s="198"/>
      <c r="Q115" s="198"/>
      <c r="R115" s="198"/>
      <c r="S115" s="199"/>
      <c r="T115" s="220"/>
      <c r="U115" s="201"/>
    </row>
    <row r="116" spans="1:21" ht="39.45" customHeight="1">
      <c r="A116" s="237"/>
      <c r="B116" s="238"/>
      <c r="C116" s="238"/>
      <c r="D116" s="239"/>
      <c r="E116" s="240"/>
      <c r="F116" s="241"/>
      <c r="G116" s="242"/>
      <c r="H116" s="243"/>
      <c r="I116" s="244" t="s">
        <v>242</v>
      </c>
      <c r="J116" s="245"/>
      <c r="K116" s="245"/>
      <c r="L116" s="246"/>
      <c r="M116" s="247">
        <v>0.7</v>
      </c>
      <c r="N116" s="248"/>
      <c r="O116" s="248"/>
      <c r="P116" s="197"/>
      <c r="Q116" s="198"/>
      <c r="R116" s="198"/>
      <c r="S116" s="199"/>
      <c r="T116" s="249" t="s">
        <v>243</v>
      </c>
      <c r="U116" s="250">
        <f>1.21*U113</f>
        <v>0</v>
      </c>
    </row>
    <row r="117" spans="1:21" ht="21" customHeight="1">
      <c r="A117" s="251"/>
      <c r="B117" s="252"/>
      <c r="C117" s="252"/>
      <c r="D117" s="253"/>
      <c r="E117" s="254"/>
      <c r="F117" s="255"/>
      <c r="G117" s="255"/>
      <c r="H117" s="255"/>
      <c r="I117" s="256"/>
      <c r="J117" s="256"/>
      <c r="K117" s="256"/>
      <c r="L117" s="256"/>
      <c r="M117" s="256"/>
      <c r="N117" s="256"/>
      <c r="O117" s="256"/>
      <c r="P117" s="257"/>
      <c r="Q117" s="257"/>
      <c r="R117" s="257"/>
      <c r="S117" s="258"/>
      <c r="T117" s="259"/>
      <c r="U117" s="260"/>
    </row>
  </sheetData>
  <mergeCells count="41">
    <mergeCell ref="A114:D114"/>
    <mergeCell ref="A115:D115"/>
    <mergeCell ref="A110:D110"/>
    <mergeCell ref="A100:T100"/>
    <mergeCell ref="A83:T83"/>
    <mergeCell ref="A72:U72"/>
    <mergeCell ref="A71:T71"/>
    <mergeCell ref="A59:U59"/>
    <mergeCell ref="A58:T58"/>
    <mergeCell ref="A109:T109"/>
    <mergeCell ref="A84:U84"/>
    <mergeCell ref="D1:D2"/>
    <mergeCell ref="A111:D111"/>
    <mergeCell ref="M110:O110"/>
    <mergeCell ref="E1:G1"/>
    <mergeCell ref="A113:D113"/>
    <mergeCell ref="M112:O112"/>
    <mergeCell ref="H1:H2"/>
    <mergeCell ref="A97:T97"/>
    <mergeCell ref="A3:U3"/>
    <mergeCell ref="I112:K112"/>
    <mergeCell ref="A98:U98"/>
    <mergeCell ref="T116:T117"/>
    <mergeCell ref="T1:U1"/>
    <mergeCell ref="A101:U101"/>
    <mergeCell ref="I116:L116"/>
    <mergeCell ref="I1:L1"/>
    <mergeCell ref="S1:S2"/>
    <mergeCell ref="A1:A2"/>
    <mergeCell ref="I110:K111"/>
    <mergeCell ref="R1:R2"/>
    <mergeCell ref="A116:D117"/>
    <mergeCell ref="B1:B2"/>
    <mergeCell ref="M116:O116"/>
    <mergeCell ref="M1:N1"/>
    <mergeCell ref="A112:D112"/>
    <mergeCell ref="M111:O111"/>
    <mergeCell ref="U116:U117"/>
    <mergeCell ref="C1:C2"/>
    <mergeCell ref="E110:H112"/>
    <mergeCell ref="O1:Q1"/>
  </mergeCells>
  <conditionalFormatting sqref="H4:H11 I12 H13 I14 H15 I16 H17:H27 I28 H29:H40 I41 H42 I43 H44:H57 H60:H61 I62 H63 I64 H65:H70 H73 I74 H75 I76 H77:H78 I79 H80:H82 H85 I86 H87 I88:I89 H90 I91:I93 H94:H96 H99 H102:H108 I110:K111">
    <cfRule type="cellIs" priority="1" dxfId="0" operator="lessThan" stopIfTrue="1">
      <formula>0</formula>
    </cfRule>
  </conditionalFormatting>
  <printOptions/>
  <pageMargins left="0.393701" right="0.393701" top="0.944882" bottom="0.787402" header="0.314961" footer="0.314961"/>
  <pageSetup fitToHeight="1" fitToWidth="1" horizontalDpi="600" verticalDpi="600" orientation="landscape"/>
  <headerFooter>
    <oddHeader>&amp;L&amp;"Arial,Bold"&amp;10&amp;K000000DOPRAVNI ŠKOLA PLZEŇ | VARNA&amp;C&amp;"Arial,Bold"&amp;10&amp;K000000SPECIFIKACE ZAŘÍZENÍ 
&amp;R&amp;"Arial,Bold"&amp;10&amp;K000000TECHNOLOGIE GASTRONOMICKÉHO PROVOZU
</oddHeader>
    <oddFooter>&amp;C&amp;"Arial,Regular"&amp;10&amp;K000000&amp;9&amp;P/&amp;N&amp;R&amp;"Arial,Bold"&amp;10&amp;K00000005 | 2018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