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ruba\Desktop\"/>
    </mc:Choice>
  </mc:AlternateContent>
  <bookViews>
    <workbookView xWindow="360" yWindow="270" windowWidth="18735" windowHeight="12210"/>
  </bookViews>
  <sheets>
    <sheet name="Uchazeč" sheetId="5" r:id="rId1"/>
    <sheet name="Stavba" sheetId="1" r:id="rId2"/>
    <sheet name="VzorObjekt" sheetId="9" state="hidden" r:id="rId3"/>
    <sheet name="VzorPolozky" sheetId="10" state="hidden" r:id="rId4"/>
    <sheet name="Rekapitulace Objekt 00" sheetId="11" state="hidden" r:id="rId5"/>
    <sheet name="00 0004 Naklady" sheetId="12" r:id="rId6"/>
    <sheet name="Rekapitulace Objekt 01" sheetId="13" r:id="rId7"/>
    <sheet name="01 010104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0004 Naklady'!$A$1:$I$44</definedName>
    <definedName name="_xlnm.Print_Area" localSheetId="7">'01 010104 Pol'!$A$1:$I$129</definedName>
    <definedName name="_xlnm.Print_Area" localSheetId="4">'Rekapitulace Objekt 00'!$A$1:$H$26</definedName>
    <definedName name="_xlnm.Print_Area" localSheetId="6">'Rekapitulace Objekt 01'!$A$1:$H$29</definedName>
    <definedName name="_xlnm.Print_Area" localSheetId="1">Stavba!$A$1:$J$116</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AN129" i="14" l="1"/>
  <c r="O21" i="13" s="1"/>
  <c r="H25" i="13" s="1"/>
  <c r="O24" i="13" s="1"/>
  <c r="O25" i="1" s="1"/>
  <c r="AK128" i="14"/>
  <c r="AL128" i="14"/>
  <c r="BA127" i="14"/>
  <c r="BA125" i="14"/>
  <c r="BA123" i="14"/>
  <c r="BA121" i="14"/>
  <c r="BA118" i="14"/>
  <c r="BA116" i="14"/>
  <c r="BA114" i="14"/>
  <c r="BA113" i="14"/>
  <c r="BA111" i="14"/>
  <c r="BA109" i="14"/>
  <c r="BA107" i="14"/>
  <c r="BA105" i="14"/>
  <c r="BA103" i="14"/>
  <c r="BA101" i="14"/>
  <c r="BA99" i="14"/>
  <c r="BA97" i="14"/>
  <c r="BA95" i="14"/>
  <c r="BA93" i="14"/>
  <c r="BA91" i="14"/>
  <c r="BA89" i="14"/>
  <c r="BA87" i="14"/>
  <c r="BA85" i="14"/>
  <c r="BA83" i="14"/>
  <c r="BA81" i="14"/>
  <c r="BA76" i="14"/>
  <c r="BA72" i="14"/>
  <c r="BA60" i="14"/>
  <c r="BA58" i="14"/>
  <c r="BA56" i="14"/>
  <c r="BA54" i="14"/>
  <c r="BA50" i="14"/>
  <c r="BA48" i="14"/>
  <c r="BA46" i="14"/>
  <c r="BA44" i="14"/>
  <c r="BA42" i="14"/>
  <c r="BA40" i="14"/>
  <c r="BA38" i="14"/>
  <c r="BA36" i="14"/>
  <c r="BA34" i="14"/>
  <c r="BA32" i="14"/>
  <c r="BA30" i="14"/>
  <c r="BA28" i="14"/>
  <c r="BA26" i="14"/>
  <c r="BA24" i="14"/>
  <c r="BA22" i="14"/>
  <c r="BA20" i="14"/>
  <c r="BA18" i="14"/>
  <c r="BA15" i="14"/>
  <c r="BA14" i="14"/>
  <c r="F8" i="14"/>
  <c r="G10" i="14"/>
  <c r="G13" i="14"/>
  <c r="AO129" i="14" s="1"/>
  <c r="P21" i="13" s="1"/>
  <c r="H27" i="13" s="1"/>
  <c r="P24" i="13" s="1"/>
  <c r="P25" i="1" s="1"/>
  <c r="G16" i="14"/>
  <c r="G17" i="14"/>
  <c r="G19" i="14"/>
  <c r="G21" i="14"/>
  <c r="G23" i="14"/>
  <c r="G25" i="14"/>
  <c r="G27" i="14"/>
  <c r="G29" i="14"/>
  <c r="G31" i="14"/>
  <c r="G33" i="14"/>
  <c r="G35" i="14"/>
  <c r="G37" i="14"/>
  <c r="G39" i="14"/>
  <c r="G41" i="14"/>
  <c r="G43" i="14"/>
  <c r="G45" i="14"/>
  <c r="G47" i="14"/>
  <c r="G49" i="14"/>
  <c r="G51" i="14"/>
  <c r="G52" i="14"/>
  <c r="G53" i="14"/>
  <c r="G55" i="14"/>
  <c r="G57" i="14"/>
  <c r="G59" i="14"/>
  <c r="G61" i="14"/>
  <c r="G62" i="14"/>
  <c r="G63" i="14"/>
  <c r="G64" i="14"/>
  <c r="G65" i="14"/>
  <c r="G66" i="14"/>
  <c r="G67" i="14"/>
  <c r="G68" i="14"/>
  <c r="G69" i="14"/>
  <c r="G70" i="14"/>
  <c r="G71" i="14"/>
  <c r="G73" i="14"/>
  <c r="G74" i="14"/>
  <c r="G75" i="14"/>
  <c r="G77" i="14"/>
  <c r="G78" i="14"/>
  <c r="G79" i="14"/>
  <c r="G80" i="14"/>
  <c r="G82" i="14"/>
  <c r="G84" i="14"/>
  <c r="G86" i="14"/>
  <c r="G88" i="14"/>
  <c r="G90" i="14"/>
  <c r="G92" i="14"/>
  <c r="G94" i="14"/>
  <c r="G96" i="14"/>
  <c r="G98" i="14"/>
  <c r="G100" i="14"/>
  <c r="G102" i="14"/>
  <c r="G104" i="14"/>
  <c r="G106" i="14"/>
  <c r="G108" i="14"/>
  <c r="G110" i="14"/>
  <c r="G112" i="14"/>
  <c r="G115" i="14"/>
  <c r="G117" i="14"/>
  <c r="G120" i="14"/>
  <c r="G122" i="14"/>
  <c r="G124" i="14"/>
  <c r="G126" i="14"/>
  <c r="D22" i="13"/>
  <c r="B7" i="13"/>
  <c r="B6" i="13"/>
  <c r="C1" i="13"/>
  <c r="B1" i="13"/>
  <c r="AN44" i="12"/>
  <c r="O18" i="11" s="1"/>
  <c r="H22" i="11" s="1"/>
  <c r="H23" i="11" s="1"/>
  <c r="AK43" i="12"/>
  <c r="AL43" i="12"/>
  <c r="BA42" i="12"/>
  <c r="BA40" i="12"/>
  <c r="BA38" i="12"/>
  <c r="BA36" i="12"/>
  <c r="BA34" i="12"/>
  <c r="BA32" i="12"/>
  <c r="BA31" i="12"/>
  <c r="BA29" i="12"/>
  <c r="BA28" i="12"/>
  <c r="BA26" i="12"/>
  <c r="BA24" i="12"/>
  <c r="BA22" i="12"/>
  <c r="BA20" i="12"/>
  <c r="BA16" i="12"/>
  <c r="BA12" i="12"/>
  <c r="BA10" i="12"/>
  <c r="G9" i="12"/>
  <c r="AO44" i="12" s="1"/>
  <c r="P18" i="11" s="1"/>
  <c r="H24" i="11" s="1"/>
  <c r="P21" i="11" s="1"/>
  <c r="P23" i="1" s="1"/>
  <c r="G11" i="12"/>
  <c r="G13" i="12"/>
  <c r="G15" i="12"/>
  <c r="G19" i="12"/>
  <c r="F14" i="12" s="1"/>
  <c r="G21" i="12"/>
  <c r="G23" i="12"/>
  <c r="G25" i="12"/>
  <c r="G27" i="12"/>
  <c r="G30" i="12"/>
  <c r="G33" i="12"/>
  <c r="G35" i="12"/>
  <c r="G37" i="12"/>
  <c r="G39" i="12"/>
  <c r="G41" i="12"/>
  <c r="D19" i="11"/>
  <c r="B7" i="11"/>
  <c r="B6" i="11"/>
  <c r="C1" i="11"/>
  <c r="B1" i="1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AZ41" i="1"/>
  <c r="AZ39" i="1"/>
  <c r="AZ37" i="1"/>
  <c r="AZ35" i="1"/>
  <c r="B1" i="9"/>
  <c r="C1" i="9"/>
  <c r="B7" i="9"/>
  <c r="B6" i="9"/>
  <c r="J31" i="1" l="1"/>
  <c r="J32" i="1" s="1"/>
  <c r="F12" i="14"/>
  <c r="G129" i="14" s="1"/>
  <c r="H21" i="13" s="1"/>
  <c r="H22" i="13" s="1"/>
  <c r="J25" i="1" s="1"/>
  <c r="F8" i="12"/>
  <c r="G44" i="12" s="1"/>
  <c r="H18" i="11" s="1"/>
  <c r="H19" i="11" s="1"/>
  <c r="J23" i="1" s="1"/>
  <c r="F119" i="14"/>
  <c r="H28" i="13"/>
  <c r="H26" i="13"/>
  <c r="H29" i="13" s="1"/>
  <c r="H25" i="11"/>
  <c r="H26" i="11" s="1"/>
  <c r="O21" i="11"/>
  <c r="O23" i="1" s="1"/>
  <c r="J29" i="1" s="1"/>
  <c r="J30" i="1" s="1"/>
  <c r="J33" i="1" s="1"/>
  <c r="J26" i="1" l="1"/>
  <c r="D8" i="1" s="1"/>
</calcChain>
</file>

<file path=xl/sharedStrings.xml><?xml version="1.0" encoding="utf-8"?>
<sst xmlns="http://schemas.openxmlformats.org/spreadsheetml/2006/main" count="644" uniqueCount="362">
  <si>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</si>
  <si>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</si>
  <si>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</si>
  <si>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</si>
  <si>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</si>
  <si>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</si>
  <si>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</si>
  <si>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</si>
  <si>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</si>
  <si>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</si>
  <si>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</si>
  <si>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</si>
  <si>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</si>
  <si>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</si>
  <si>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</si>
  <si>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</si>
  <si>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</si>
  <si>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</si>
  <si>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</si>
  <si>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</si>
  <si>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</si>
  <si>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</si>
  <si>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</si>
  <si>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</si>
  <si>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</si>
  <si>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</si>
  <si>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</si>
  <si>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</si>
  <si>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</si>
  <si>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</si>
  <si>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</si>
  <si>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</si>
  <si>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</si>
  <si>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</si>
  <si>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</si>
  <si>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</si>
  <si>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</si>
  <si>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</si>
  <si>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</si>
  <si>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</si>
  <si>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</si>
  <si>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</si>
  <si>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07/17/03</t>
  </si>
  <si>
    <t>Rozšíření vybavení pro strojmí dílnu SŠ Rokycany 1312016</t>
  </si>
  <si>
    <t>Střední škola, Rokycany, Jeřabinová 96/III</t>
  </si>
  <si>
    <t>Jeřabinová 96</t>
  </si>
  <si>
    <t>Rokycany-Plzeňské Předměstí</t>
  </si>
  <si>
    <t>33701</t>
  </si>
  <si>
    <t>SEAP Rokycany s. r. o.</t>
  </si>
  <si>
    <t>Na Pátku 122</t>
  </si>
  <si>
    <t>Rokycany-Nové Město</t>
  </si>
  <si>
    <t>47718374</t>
  </si>
  <si>
    <t>CZ47718374</t>
  </si>
  <si>
    <t>18242171</t>
  </si>
  <si>
    <t>CZ18242171</t>
  </si>
  <si>
    <t>Ostatní a vedlejší náklady</t>
  </si>
  <si>
    <t>00</t>
  </si>
  <si>
    <t>Vedlejší a ostatní náklady</t>
  </si>
  <si>
    <t>Stavební objekt</t>
  </si>
  <si>
    <t>01</t>
  </si>
  <si>
    <t>D.1 Dílny SŠ</t>
  </si>
  <si>
    <t>802.43.4.3</t>
  </si>
  <si>
    <t>Celkem za stavbu</t>
  </si>
  <si>
    <t>Rekapitulace DPH</t>
  </si>
  <si>
    <t>Základ pro DPH</t>
  </si>
  <si>
    <t>%</t>
  </si>
  <si>
    <t>DPH</t>
  </si>
  <si>
    <t>Celkem za stavbu s DPH</t>
  </si>
  <si>
    <t>·         Dodavatel je povinen seznámit se před vypracováním a podáním cenové nabídky s celou projektovou dokumentací, fyzicky se seznámit s místní situací a stávajícím stavem stavby, a to s dostatečnou odbornou péčí pro řádné provedení díla. Dodavatel veškeré případné nesrovnalosti, nejasnosti, požadavky na upřesnění nebo upřesňující a doplňující názory a náměty na kvalitní, řádné a komplexní provedení celého díla projedná s investorem, popř. projektantem tak, aby vše bylo vyřešeno ještě před podáním cenové nabídky a mohlo toto být součástí případného výběrového řízení a smluvních vztahů pro stavbu. V případě jiného postupu, jdou veškeré vzniklé náklady k tíži zhotovitele</t>
  </si>
  <si>
    <t>·         Oceňování všech položek musí být prováděno v kontextu celé projektové dokumentace (výkresová část, textová část) a to jak jednotlivých projektových částí tak průvodních, souhrnných a jiných částí (např. plán BOZP, dokumenty dotřených orgánů státní zprávy, dokumenty správců sítí technické infrastruktury, dokumenty o ochranných pásmech, …), s respektováním všech požadavků výrobců jednotlivých dodavatelem zvolených výrobků a dle platných legislativních předpisů, norem, technických doporučení a odborných profesních znalostí s cílem dosažení včasné, kvalitní, kompletní a funkční realizace stavby</t>
  </si>
  <si>
    <t>·         U všech používaných výrobků a materiálů je od dodavatelů vyžadováno ujištění o vydání prohlášení o shodě" podle ustanovení §13, odst. 5,  zákona č.22/1997 sb. ve znění pozdějších předpisů.</t>
  </si>
  <si>
    <t>·         Všechny výrobky, zařízení, atd. musí být instalovány dle návodu výrobce se všemi doplňky a příslušenstvími dle návodu a doporučení výrobce</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</si>
  <si>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</si>
  <si>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</si>
  <si>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</si>
  <si>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</si>
  <si>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</si>
  <si>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</si>
  <si>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</si>
  <si>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</si>
  <si>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</si>
  <si>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</si>
  <si>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</si>
  <si>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</si>
  <si>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</si>
  <si>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</si>
  <si>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</si>
  <si>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</si>
  <si>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</si>
  <si>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</si>
  <si>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</si>
  <si>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</si>
  <si>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</si>
  <si>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</si>
  <si>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</si>
  <si>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</si>
  <si>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</si>
  <si>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</si>
  <si>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</si>
  <si>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</si>
  <si>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</si>
  <si>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</si>
  <si>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</si>
  <si>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</si>
  <si>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</si>
  <si>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</si>
  <si>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</si>
  <si>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</si>
  <si>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</si>
  <si>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</si>
  <si>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</si>
  <si>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</si>
  <si>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</si>
  <si>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</si>
  <si>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</si>
  <si>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</si>
  <si>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Rozsah:</t>
  </si>
  <si>
    <t>Rekapitulace soupisů náležejících k objektu</t>
  </si>
  <si>
    <t>Soupis</t>
  </si>
  <si>
    <t>Cena (Kč)</t>
  </si>
  <si>
    <t>0004</t>
  </si>
  <si>
    <t>Celkem objekt</t>
  </si>
  <si>
    <t>Celkem za objekt s DPH</t>
  </si>
  <si>
    <t>Soupis vedlejších a ostatních nákladů</t>
  </si>
  <si>
    <t>Ceník</t>
  </si>
  <si>
    <t>Cen. soustava</t>
  </si>
  <si>
    <t>Ceník, kapitola</t>
  </si>
  <si>
    <t>Poznámka uchazeče</t>
  </si>
  <si>
    <t>Díl:</t>
  </si>
  <si>
    <t>VN</t>
  </si>
  <si>
    <t>Vedlejší náklady</t>
  </si>
  <si>
    <t>005121 R</t>
  </si>
  <si>
    <t>Zařízení staveniště</t>
  </si>
  <si>
    <t>Soubor</t>
  </si>
  <si>
    <t>RTS</t>
  </si>
  <si>
    <t>Veškeré náklady spojené s vybudováním, provozem a odstraněním zařízení staveniště.</t>
  </si>
  <si>
    <t>005124010R</t>
  </si>
  <si>
    <t>Koordinační činnost</t>
  </si>
  <si>
    <t>Koordinace stavebních a technologických dodávek stavby.</t>
  </si>
  <si>
    <t>005124010X22</t>
  </si>
  <si>
    <t>Koordinace BOZP</t>
  </si>
  <si>
    <t>Vlastní</t>
  </si>
  <si>
    <t>ON</t>
  </si>
  <si>
    <t>Ostatní náklady</t>
  </si>
  <si>
    <t>005211081X</t>
  </si>
  <si>
    <t>Činnosti a opatření dle plánu BOZP, dle zákona č. 309/2006 Sb.</t>
  </si>
  <si>
    <t>veškerá opatření dle plánu BOZP dle zákona č. 309/2006 Sb. v aktuálním znění v době provádění stavby a oprávněných pokynů (např. podle vyhl. č. 591/2006 Sb., atd.) koordinátora bezpečnosti práce pro bezpečné provádění díla v souladu s legislativními požadavky (např. realizace zabezpečení stavby proti pádům z výšky, vymezování pracovišť nebo pořádání kontrolních dnů KOO BOZP s účastí dotčených osob, atd.), a to i u veškerých subdodavatelů na všech stupních dodavatelské hierarchie (např. včetně dopravců, atd.)</t>
  </si>
  <si>
    <t>00521 Staveniště</t>
  </si>
  <si>
    <t>Náklady spojené s provozem staveniště, které vzniknou dodavateli podle podmínek smlouvy.</t>
  </si>
  <si>
    <t>005211010R</t>
  </si>
  <si>
    <t>Předání a převzetí staveniště</t>
  </si>
  <si>
    <t xml:space="preserve">hod   </t>
  </si>
  <si>
    <t>800-0</t>
  </si>
  <si>
    <t>Náklady spojené s účastí zhotovitele na předání a převzetí staveniště. Včetně vystavení zápisu</t>
  </si>
  <si>
    <t>005211085X</t>
  </si>
  <si>
    <t>Provádění povinnost zhotovitele včetně veškerých subdodavatelů</t>
  </si>
  <si>
    <t>provádění povinnost zhotovitele včetně veškerých subdodavatelů na všech stupních dodavatelské hierarchie (např. včetně dopravců, atd.) dle zákona č. 309/2006 Sb. v aktuálním znění v době výstavby</t>
  </si>
  <si>
    <t>00523X021</t>
  </si>
  <si>
    <t>Provedení komplexního seznámení se a komplexní kontroly zadávací projektové dokumentace., Provedení tzv. "Vytýkacího řízení" a tzv. "Ztotožnění" dodavatele se zadávací dokumentací.</t>
  </si>
  <si>
    <t>Kontrola bude provedena dodavatelem tak, aby dodavatel mohl garantovat komplexnost, více než standardní kvalitu, plnou navrhovanou a očekávanou funkčnost a včasnou dodávku a uvedení do provozu.Provedení komplexní kontroly zadávací projektové dokumentace tak, aby dodavatel mohl garantovat komplexnost, více než standardní kvalitu, plnou navrhovanou a očekávanou funkčnost a včasnou dodávku a uvedení do provozu. Při této kontrole se bude vycházet z toho, že dodavatel je odborná firma jak na stavbu jako celek, tak na jednotlivé odborné části a budoucí provoz (obsluha, údržba, kontroly a servis, atd.) a tyto odorné znalosti při této kontrole plně využije. Na základě tohoto seznámení a kontroly dodavatel provede s investorem tzv. "Vytýkací řízení", během něhož přednese veškeré případné nesrovnalosti, nejasnosti, požadavky na upřesnění nebo upřesňující a doplňující názory. Vytýkací řízení svolává dodavatel za účasti investora a z vytýkacího řízení se provede zápis. Pokud "Vytýkací" řízení neproběhne" má se za to, že dodavatel se se zadávací dokumentací tzv. "Ztotožnil" a plně za dokumentaci přebírá odpovědnost. Pokud "Vytýkací" řízení proběhne" má se rovněž za to, že dodavatel se se zadávací dokumentací tzv. "Ztotožnil" a plně za dokumentaci přebírá odpovědnost, mimo bodů u kterých vznesl objektivní, důkazy podloženou a srozumitelně zdůvodněnou připomínku u které nebylo dosaženo dohody o způsobu řešení. Stavba nesmí být zahájena bez vyřešení všech připomínek a tzv. "Ztotožnění" se dodavatele se zadávací dokumentací, a tedy ztotožnění musí předcházet dopracování zadávací dokumentace na prováděcí a dílenskou dokumentaci dodávané a prováděné dodavatelem. Kontrolu a všechny z ní vzešlé připomínky, které by mohl uplatňovat ve "Vytýkacím" řízení, musí případný dodavatel, resp. zájemce,  předložit již do výběrového řízení. K následným připomínkám již investor nemusí přihlížet a jejich řešení jde k tíži dodavatele stavby.</t>
  </si>
  <si>
    <t>950R001</t>
  </si>
  <si>
    <t>Předání a převzetí díla</t>
  </si>
  <si>
    <t>Včetně vystavení zápisu</t>
  </si>
  <si>
    <t>99822003</t>
  </si>
  <si>
    <t>Dopracování zadávací dokumentace na prováděcí a dílenskou dokumentaci</t>
  </si>
  <si>
    <t>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t>
  </si>
  <si>
    <t>Dokumentace zahrnuje dílčí dokumentace jednotlivých technologických a stavebních částí stavby.</t>
  </si>
  <si>
    <t>005241010X</t>
  </si>
  <si>
    <t>Vypracování dokumentace skutečného stavu</t>
  </si>
  <si>
    <t>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</si>
  <si>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9988741</t>
  </si>
  <si>
    <t>Ostatní zúčtovatelné stavební, montážní, pomocné a doplňkové práce v potřebném rozsahu</t>
  </si>
  <si>
    <t>např. přizpůsobování nových rozvodů a zařízení, ostatním stávajícícm zařízením a stavební části, zjištění při výkopových pracech, zjištění ponechávaného stavu při demontážích, provádění funkčních zkoušek a montáže s vazbou na zkoušky a montáž ostatních částí stavby, atd., a veškeré ostatní práce potřebné pro řádné dokončení díla a to i v souvislosti jeho povinností provedení komplexního seznámení se a komplexní kontroly zadávací projektové dokumentace. Provedení tzv. "Vytýkacího řízení" a tzv. "Ztotožnění" dodavatele se zadávací dokumentací.</t>
  </si>
  <si>
    <t>9988744</t>
  </si>
  <si>
    <t>Ostatní zúčtovatelný drobný, pomocný, doplňkový a ostatní materiál, v potřebném rozsahu pro řádné dokončení díla</t>
  </si>
  <si>
    <t>např. přizpůsobování nových rozvodů a zařízení ostatním stávajícícm zařízením a stavební části, zjištění při výkopových pracech, zjištění ponechávaného stavu při demontážích, drobný materiál jako např. těsnění, atd., a veškerý ostatní materiál a výrobky potřebné pro řádné dokončení díla a to i v souvislosti jeho povinností provedení komplexního seznámení se a komplexní kontroly zadávací projektové dokumentace. Provedení tzv. "Vytýkacího řízení" a tzv. "Ztotožnění" dodavatele se zadávací dokumentací.</t>
  </si>
  <si>
    <t>005121025X</t>
  </si>
  <si>
    <t>Náklady na energie</t>
  </si>
  <si>
    <t>soubor</t>
  </si>
  <si>
    <t>vodné, stočné, elektrická energie a jiné spotřebované energie a média nutných k výstavbě</t>
  </si>
  <si>
    <t>005211091X</t>
  </si>
  <si>
    <t>Likvidace odpadů</t>
  </si>
  <si>
    <t>Kompletní systém sběru, třídění, odvozu a likvidace odpadu v souladu se zák. č.185/2001 Sb. v platném znění a vyhl. č.381/2001 Sb. v platném znění</t>
  </si>
  <si>
    <t>005211092X</t>
  </si>
  <si>
    <t>Průběžný  a závěrečný úklid</t>
  </si>
  <si>
    <t>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</si>
  <si>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Celkem za objekt</t>
  </si>
  <si>
    <t>802</t>
  </si>
  <si>
    <t>Haly občanské výstavby</t>
  </si>
  <si>
    <t>802.4</t>
  </si>
  <si>
    <t>Haly občanské výstavby ostatní</t>
  </si>
  <si>
    <t>802.43</t>
  </si>
  <si>
    <t>haly pro výuku a výchovu</t>
  </si>
  <si>
    <t>802.43.4</t>
  </si>
  <si>
    <t>svislá nosná konstrukce montovaná z dílců betonových tyčových</t>
  </si>
  <si>
    <t>rekonstrukce a modernizace objektu s opravou</t>
  </si>
  <si>
    <t>m3</t>
  </si>
  <si>
    <t>010104</t>
  </si>
  <si>
    <t>D.1.1 - silnoproudá elektrotechnika</t>
  </si>
  <si>
    <t>Položkový soupis prací a dodávek</t>
  </si>
  <si>
    <t>94</t>
  </si>
  <si>
    <t>Lešení a stavební výtahy</t>
  </si>
  <si>
    <t>941 95-5 Lešení lehké pracovní pomocné</t>
  </si>
  <si>
    <t>941955002R00</t>
  </si>
  <si>
    <t>...pomocné, o výšce lešeňové podlahy přes 1,2 do 1,9 m</t>
  </si>
  <si>
    <t>m2</t>
  </si>
  <si>
    <t>800-3</t>
  </si>
  <si>
    <t>(2,0 + 8,0 + 1,1 + 4,3 + 2*4,35 + 2*8,85 + 2*14,65)*0,6</t>
  </si>
  <si>
    <t>M21</t>
  </si>
  <si>
    <t>Elektromontáže</t>
  </si>
  <si>
    <t>210X201010</t>
  </si>
  <si>
    <t>Dodávka a montáž svítidla zářivkového, průmyslovéh závěsné sv., se skleněným krytem, 2x80W, IP65, se, zdrojem...</t>
  </si>
  <si>
    <t>ks</t>
  </si>
  <si>
    <t>Dodávka a montáž svítidla zářivkového, průmyslovéh závěsné sv., se skleněným krytem, 2x80W, IP65, se zdrojem FQ 80 W/840 G5 16 mm, 80W,7000lm,20000hod,Ra 80 (vzorový typ svítidla a zdroje)</t>
  </si>
  <si>
    <t>Těleso svítidla je bíle práškově lakovaný ocelový plech a tvrzené bezpečnostní sklo s hliníkovými sponami. Optika je zabezpečena vysoce leštěnými parabolickými hliníkovými reflektory. Montáž svítidla je závěsná. Svítidlo je v krytí IP 65 a s elektronickým předřadníkem. Světelné zdroje svítidla  jsou T5. Osazení svítidla včetně připojení a uvedení do provozu. jedná se o vzorový typ z důvodu kvality svítidla vůdči počtu svítidel a spotřebě elektrické energie.</t>
  </si>
  <si>
    <t>210X201020</t>
  </si>
  <si>
    <t>D+M Ostatní spojovacé a upevňovací materiál vč. instalece - závěsy apod.</t>
  </si>
  <si>
    <t>210X202010</t>
  </si>
  <si>
    <t>D+M vodič 1-CYKY J 4 x 120 mm2, Včetně montáže - uložení ve žlabu a připojení</t>
  </si>
  <si>
    <t>m</t>
  </si>
  <si>
    <t>připojení rozvaděče "RH"</t>
  </si>
  <si>
    <t>210X202020</t>
  </si>
  <si>
    <t>D+M vodič 1-CYKY J 4 x 70 mm2, Včetně montáže - uložení ve žlabu a připojení</t>
  </si>
  <si>
    <t>připojení rozvaděče "R-CNC" a zařízení "01"</t>
  </si>
  <si>
    <t>210X202030</t>
  </si>
  <si>
    <t>D+M vodič CYA 95 mm2 - černý (H07V-K 95), Včetně montáže - uložení a připojení</t>
  </si>
  <si>
    <t>připojení rozvaděče "RE"</t>
  </si>
  <si>
    <t>210X202040</t>
  </si>
  <si>
    <t>D+M vodič CYA 95 mm2 - zž (H07V-K 95), Včetně montáže - uložení a připojení</t>
  </si>
  <si>
    <t>210X202050</t>
  </si>
  <si>
    <t>D+M vodič CYA 1 x 16 mm2 - zž. (H07V-K 16), Včetně montáže - uložení a připojení</t>
  </si>
  <si>
    <t>pospojení</t>
  </si>
  <si>
    <t>210X202060</t>
  </si>
  <si>
    <t>D+M vodič CY 1 x 6 mm2 - zž. (H07V-U), Včetně montáže - uložení a připojení</t>
  </si>
  <si>
    <t>210X202210</t>
  </si>
  <si>
    <t>D+M vodič H07RN-F 4 x 70 mm2, Včetně montáže - uložení ve žlabu a připojení</t>
  </si>
  <si>
    <t>připojení zařízení "01"</t>
  </si>
  <si>
    <t>210X202220</t>
  </si>
  <si>
    <t>D+M vodič H07RN-F 4x35 mm2, Včetně montáže a připojení</t>
  </si>
  <si>
    <t>připojení  zařízení "04"</t>
  </si>
  <si>
    <t>210X202230</t>
  </si>
  <si>
    <t>D+M vodič H07RN-F 4x25 mm2, Včetně montáže a připojení</t>
  </si>
  <si>
    <t>připojení zařízení  "05"</t>
  </si>
  <si>
    <t>210X202240</t>
  </si>
  <si>
    <t>D+M vodič H07RN-F 5 x 16 mm2, Včetně montáže a připojení</t>
  </si>
  <si>
    <t>připojení zařízení "02", "03"</t>
  </si>
  <si>
    <t>210X202250</t>
  </si>
  <si>
    <t>D+M vodič H07RN-F 5 x 4 mm2, Včetně montáže a připojení</t>
  </si>
  <si>
    <t>připojení zařízení "06"</t>
  </si>
  <si>
    <t>210X202070</t>
  </si>
  <si>
    <t>D+M vodič CYKY J 4x35 mm2, Včetně montáže a připojení</t>
  </si>
  <si>
    <t>210X202080</t>
  </si>
  <si>
    <t>D+M vodič CYKY J 4x25 mm2, Včetně montáže a připojení</t>
  </si>
  <si>
    <t>210X202090</t>
  </si>
  <si>
    <t>D+M vodič CYKY J 5 x 16 mm2, Včetně montáže a připojení</t>
  </si>
  <si>
    <t>připojení zařízení "02", "03" a "ZS"</t>
  </si>
  <si>
    <t>210X202100</t>
  </si>
  <si>
    <t>D+M vodič CYKY J 5 x 4 mm2, Včetně montáže a připojení</t>
  </si>
  <si>
    <t>210X202110</t>
  </si>
  <si>
    <t>D+M vodič CYKY J 3 x 2,5 mm2, Včetně montáže - uložení a připojení</t>
  </si>
  <si>
    <t>připojení zásuvek 230V</t>
  </si>
  <si>
    <t>210X202120</t>
  </si>
  <si>
    <t>D+M vodič CYKY J 5 x 1,5 mm2, Včetně montáže - uložení pod omítku a připojení</t>
  </si>
  <si>
    <t>připojení svítidel</t>
  </si>
  <si>
    <t>210X202130</t>
  </si>
  <si>
    <t>ostatní nespecifikované práce s ulžením, fixací a dopojením kabelů</t>
  </si>
  <si>
    <t>210X203010</t>
  </si>
  <si>
    <t>Zásuvka jednonásobná s ochranným kolíkem a krytem s víčkem, nástěnná 16A/250V, IP44, dodávka včetně, montáže</t>
  </si>
  <si>
    <t>210X203020</t>
  </si>
  <si>
    <t>Dodávka a montáž - Hlavní nástěnný vypínač typu 3x125A včetně instalace</t>
  </si>
  <si>
    <t>vypínač zařízení "01"</t>
  </si>
  <si>
    <t>210X203030</t>
  </si>
  <si>
    <t>Dodávka a montáž - Hlavní nástěnný vypínač 3x100A včetně instalace</t>
  </si>
  <si>
    <t>vypínač zařízení "04"</t>
  </si>
  <si>
    <t>210X203040</t>
  </si>
  <si>
    <t>Dodávka a montáž - Hlavní nástěnný vypínač 3x63A včetně instalace</t>
  </si>
  <si>
    <t>vypínač zařízení "02", "03", "05"</t>
  </si>
  <si>
    <t>210X203050</t>
  </si>
  <si>
    <t>Dodávka a montáž - Hlavní nástěnný vypínač typu 3x16A včetně instalace</t>
  </si>
  <si>
    <t>vypínač zařízení "06"</t>
  </si>
  <si>
    <t>210X203060</t>
  </si>
  <si>
    <t>Ovládací skříň se dvěma tlačítky, kompletní 2x20 M22  IP67, včetně průchodek</t>
  </si>
  <si>
    <t>210X203070</t>
  </si>
  <si>
    <t>Krabicová rozvodka, IP 55, dodávka včetně montáže</t>
  </si>
  <si>
    <t>210X203080</t>
  </si>
  <si>
    <t>Skříň  včetně svorkovnice (PE-a + PE)</t>
  </si>
  <si>
    <t>210X203090</t>
  </si>
  <si>
    <t>Zemnící svorka s Cu páskem</t>
  </si>
  <si>
    <t>210X203100</t>
  </si>
  <si>
    <t>D+M Ostatní spojovací materiál , držáky, vývodky a příchytky</t>
  </si>
  <si>
    <t>210X203110</t>
  </si>
  <si>
    <t>D+M Upevnění rozvodů v na stěnách</t>
  </si>
  <si>
    <t>210X203120</t>
  </si>
  <si>
    <t>Uložení kabelů včetně uchycení do stoupaček</t>
  </si>
  <si>
    <t>210X203130</t>
  </si>
  <si>
    <t>Příchytky pro el. trubky a ostatní montážní materiál</t>
  </si>
  <si>
    <t>210X203140</t>
  </si>
  <si>
    <t>D+M Lišta vkládací 30x25</t>
  </si>
  <si>
    <t>210X203150</t>
  </si>
  <si>
    <t>D+M Lišta vkládací 40x40</t>
  </si>
  <si>
    <t>210X203160</t>
  </si>
  <si>
    <t>Kompletní zásuvková skříň ZS IP 45 - celkem - dodávka a montáž s výzbrojí hlavním vypínačem 3x32A,, jištěnou zásuvku 1x 3x32A/003 A/400V jištěnou zásuvku 1x 1x16A/003 A/400V, zásuvky 3x 1x16A/003</t>
  </si>
  <si>
    <t>A/230V</t>
  </si>
  <si>
    <t>210X203170</t>
  </si>
  <si>
    <t>dodávka a montáž kabelových žlabů na energolávky vedené po obvodě haly včetně držáků, oblouků,, odboček, rohů, přechodů 85x300 drátožlaby pro vedení kabelových rozvodů</t>
  </si>
  <si>
    <t>210X203180</t>
  </si>
  <si>
    <t>D+M Ostatní spojovací materiál , držáky, vývodky a příchytky a kompletace</t>
  </si>
  <si>
    <t>210X204010</t>
  </si>
  <si>
    <t>Kompletní demontáž eletroinstalace v prostorách dílny, mimo rozvodů procházející dílnou.</t>
  </si>
  <si>
    <t>Ve vyjmenovaném prostoru se kompletně provede demontáže elektroinstalace, to je kabelové rozvody, osvětlení, vypínače a zásuvky.</t>
  </si>
  <si>
    <t>210X204020</t>
  </si>
  <si>
    <t>Provede se demontáž stávajícího kabelového napojení rozvaděče "RH" z rozvaděče "RE" a nové připojení, na nové jistící prvky.</t>
  </si>
  <si>
    <t>210X204030</t>
  </si>
  <si>
    <t>Demontáž - Provede se demontáž stávajícího hlavního jističe v plombované část rozvaděče měření,, včetně kabelového napojení z pojistkové skříně a bude provedená výměna hlavních pojistek v "HPS".</t>
  </si>
  <si>
    <t>210X204040</t>
  </si>
  <si>
    <t>Nově se provede uprava hlavního vedení pospojení (HP)</t>
  </si>
  <si>
    <t>210X205010</t>
  </si>
  <si>
    <t>Úprava rozvaděče  - doplnění hlavních pojistek 3x315A a 3x250A.</t>
  </si>
  <si>
    <t>Rozvaděč HPS - distribuční pojistková skříň, stávající rozvaděč - doplnění</t>
  </si>
  <si>
    <t>210X205020</t>
  </si>
  <si>
    <t>Ostatní spojovací drobný materiál</t>
  </si>
  <si>
    <t>210X205030</t>
  </si>
  <si>
    <t>Kabelové propojení včetně montáže přístrojů a nastavení</t>
  </si>
  <si>
    <t>210X206010</t>
  </si>
  <si>
    <t>Úprava rozvaděče  měření.</t>
  </si>
  <si>
    <t>Rozvaděč měření - "RE"</t>
  </si>
  <si>
    <t>210X206020</t>
  </si>
  <si>
    <t>Montáž roz. včetně připojení a ostatního propojovacího a spojovacího materiálu</t>
  </si>
  <si>
    <t>210X206030</t>
  </si>
  <si>
    <t>Dodávka a montáž kompletního hlavního jističe 250A</t>
  </si>
  <si>
    <t>Rozvaděč měření - "RE", dle požadavku ČEZu na připojení odběrného místa</t>
  </si>
  <si>
    <t>210X206040</t>
  </si>
  <si>
    <t>Dodávka a montáž certifikovaných proudových měničů</t>
  </si>
  <si>
    <t>210X206050</t>
  </si>
  <si>
    <t>210X206060</t>
  </si>
  <si>
    <t>210X207011</t>
  </si>
  <si>
    <t>Úprava rozvaděče - příprava pro připojení nového přívodu</t>
  </si>
  <si>
    <t>Hlavní rozvaděč dílen - "RH"</t>
  </si>
  <si>
    <t>210X207020</t>
  </si>
  <si>
    <t>210X207021</t>
  </si>
  <si>
    <t>Dodávka a montáž kompletní skříně - rozvaděč nástěnný pro osazení hlavního jističe 3x250A, včetně kabelového připojení a propojení s rozvaděčem RH.</t>
  </si>
  <si>
    <t>210X207030</t>
  </si>
  <si>
    <t>Dodávka a montáž kompletního hlavního vypínače 3x250A</t>
  </si>
  <si>
    <t>Hlavní rozvaděč dílen - "RH", přívod z "RE"</t>
  </si>
  <si>
    <t>210X207031</t>
  </si>
  <si>
    <t>Dodávka  a montáž jističe 3x160 A</t>
  </si>
  <si>
    <t>Hlavní rozvaděč dílen - "RH", vývod pro "R-CNC"</t>
  </si>
  <si>
    <t>210X207040</t>
  </si>
  <si>
    <t>210X207050</t>
  </si>
  <si>
    <t>210X208010</t>
  </si>
  <si>
    <t>Dodávka a montáž kompletního oceloplechového rozvaděče nástěnného včetně připojení IP45 s vybavením, - hlavním vypínačem 3x160A, jištěním vývodů jističem 1x(3x125A), 2x (3x50A), 1x (3x80A), 1x(3x63A),</t>
  </si>
  <si>
    <t>1x(3x32A), 1x(3x16A), 4x 16/1N/B/0,003 A, 1x (3x10A), 3x stykač 16A</t>
  </si>
  <si>
    <t>Rozvaděč dílen - "R-CNC"</t>
  </si>
  <si>
    <t>210X208020</t>
  </si>
  <si>
    <t>210X208030</t>
  </si>
  <si>
    <t>210X209020</t>
  </si>
  <si>
    <t>Zprovoznění, seřízení a vyzkoušení zařízení</t>
  </si>
  <si>
    <t>hod.</t>
  </si>
  <si>
    <t>Před předáním. Vyhotovení zápisu s popisem postupu zprovoznění, výsledků seřízení, výsledků zkoušek, atd. Zařízení musí být před předáním bez závad.</t>
  </si>
  <si>
    <t>210X209080</t>
  </si>
  <si>
    <t>D+M Popisy a označení rozvodů a zařízení</t>
  </si>
  <si>
    <t>Popisy a označení především rozvodů systému, tak aby byla umožněna snadná orientace v el. zařízení pro obsluhu, údržbu a servis.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</si>
</sst>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č"/>
    <numFmt numFmtId="165" formatCode="#,##0.00000"/>
  </numFmts>
  <fonts count="18"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7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285">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5" fillId="0" borderId="37" xfId="0" applyNumberFormat="1" applyFont="1" applyBorder="1"/>
    <xf numFmtId="4" fontId="5" fillId="0" borderId="12" xfId="0" applyNumberFormat="1" applyFont="1" applyBorder="1"/>
    <xf numFmtId="4" fontId="5" fillId="0" borderId="12" xfId="0" applyNumberFormat="1" applyFont="1" applyBorder="1" applyAlignment="1"/>
    <xf numFmtId="4" fontId="5" fillId="0" borderId="27" xfId="0" applyNumberFormat="1" applyFont="1" applyBorder="1"/>
    <xf numFmtId="4" fontId="5" fillId="0" borderId="27" xfId="0" applyNumberFormat="1" applyFont="1" applyBorder="1" applyAlignment="1"/>
    <xf numFmtId="0" fontId="0" fillId="0" borderId="0" xfId="0" applyBorder="1" applyAlignment="1"/>
    <xf numFmtId="0" fontId="0" fillId="0" borderId="44" xfId="0" applyBorder="1"/>
    <xf numFmtId="0" fontId="0" fillId="0" borderId="44" xfId="0" applyBorder="1" applyAlignment="1"/>
    <xf numFmtId="0" fontId="0" fillId="0" borderId="45" xfId="0" applyBorder="1" applyAlignment="1"/>
    <xf numFmtId="0" fontId="0" fillId="0" borderId="38" xfId="0" applyBorder="1" applyAlignment="1"/>
    <xf numFmtId="0" fontId="0" fillId="0" borderId="40" xfId="0" applyBorder="1" applyAlignment="1"/>
    <xf numFmtId="0" fontId="0" fillId="0" borderId="47" xfId="0" applyBorder="1"/>
    <xf numFmtId="0" fontId="0" fillId="0" borderId="46" xfId="0" applyBorder="1"/>
    <xf numFmtId="0" fontId="0" fillId="0" borderId="48" xfId="0" applyBorder="1"/>
    <xf numFmtId="4" fontId="0" fillId="0" borderId="50" xfId="0" applyNumberFormat="1" applyBorder="1" applyAlignment="1">
      <alignment shrinkToFit="1"/>
    </xf>
    <xf numFmtId="4" fontId="0" fillId="0" borderId="49" xfId="0" applyNumberFormat="1" applyBorder="1" applyAlignment="1">
      <alignment shrinkToFit="1"/>
    </xf>
    <xf numFmtId="0" fontId="0" fillId="4" borderId="51" xfId="0" applyFill="1" applyBorder="1"/>
    <xf numFmtId="0" fontId="3" fillId="4" borderId="52" xfId="0" applyFont="1" applyFill="1" applyBorder="1"/>
    <xf numFmtId="0" fontId="0" fillId="4" borderId="52" xfId="0" applyFill="1" applyBorder="1"/>
    <xf numFmtId="0" fontId="0" fillId="4" borderId="53" xfId="0" applyFill="1" applyBorder="1" applyAlignment="1"/>
    <xf numFmtId="0" fontId="0" fillId="4" borderId="52" xfId="0" applyFill="1" applyBorder="1" applyAlignment="1"/>
    <xf numFmtId="4" fontId="4" fillId="4" borderId="54" xfId="0" applyNumberFormat="1" applyFont="1" applyFill="1" applyBorder="1" applyAlignment="1">
      <alignment horizontal="center" shrinkToFit="1"/>
    </xf>
    <xf numFmtId="0" fontId="6" fillId="4" borderId="23" xfId="0" applyFont="1" applyFill="1" applyBorder="1" applyAlignment="1">
      <alignment vertical="center"/>
    </xf>
    <xf numFmtId="0" fontId="5" fillId="4" borderId="25" xfId="0" applyFont="1" applyFill="1" applyBorder="1" applyAlignment="1">
      <alignment vertical="center"/>
    </xf>
    <xf numFmtId="0" fontId="6" fillId="4" borderId="25" xfId="0" applyFont="1" applyFill="1" applyBorder="1" applyAlignment="1">
      <alignment vertical="center"/>
    </xf>
    <xf numFmtId="0" fontId="6" fillId="4" borderId="59" xfId="0" applyFont="1" applyFill="1" applyBorder="1" applyAlignment="1">
      <alignment vertical="center"/>
    </xf>
    <xf numFmtId="0" fontId="6" fillId="4" borderId="60" xfId="0" applyFont="1" applyFill="1" applyBorder="1" applyAlignment="1">
      <alignment vertical="center"/>
    </xf>
    <xf numFmtId="4" fontId="5" fillId="4" borderId="61" xfId="0" applyNumberFormat="1" applyFont="1" applyFill="1" applyBorder="1" applyAlignment="1">
      <alignment vertical="center" shrinkToFit="1"/>
    </xf>
    <xf numFmtId="0" fontId="14" fillId="0" borderId="0" xfId="0" applyNumberFormat="1" applyFont="1" applyAlignment="1">
      <alignment wrapText="1"/>
    </xf>
    <xf numFmtId="49" fontId="12" fillId="0" borderId="7" xfId="0" applyNumberFormat="1" applyFont="1" applyBorder="1"/>
    <xf numFmtId="0" fontId="6" fillId="0" borderId="0" xfId="0" applyFont="1" applyAlignment="1">
      <alignment vertical="top"/>
    </xf>
    <xf numFmtId="0" fontId="12" fillId="0" borderId="0" xfId="0" applyFont="1" applyAlignment="1">
      <alignment vertical="top"/>
    </xf>
    <xf numFmtId="164" fontId="12" fillId="0" borderId="0" xfId="0" applyNumberFormat="1" applyFont="1" applyAlignment="1">
      <alignment vertical="top"/>
    </xf>
    <xf numFmtId="49" fontId="7" fillId="0" borderId="0" xfId="0" applyNumberFormat="1" applyFont="1"/>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2" xfId="0" applyNumberFormat="1" applyFont="1" applyBorder="1"/>
    <xf numFmtId="164" fontId="7" fillId="0" borderId="29" xfId="0" applyNumberFormat="1" applyFont="1" applyBorder="1"/>
    <xf numFmtId="0" fontId="7" fillId="4" borderId="63" xfId="0" applyFont="1" applyFill="1" applyBorder="1"/>
    <xf numFmtId="0" fontId="7" fillId="4" borderId="64" xfId="0" applyFont="1" applyFill="1" applyBorder="1"/>
    <xf numFmtId="0" fontId="7" fillId="4" borderId="65" xfId="0" applyFont="1" applyFill="1" applyBorder="1"/>
    <xf numFmtId="0" fontId="7" fillId="4" borderId="66" xfId="0" applyFont="1" applyFill="1" applyBorder="1"/>
    <xf numFmtId="164" fontId="7" fillId="4" borderId="67" xfId="0" applyNumberFormat="1" applyFont="1" applyFill="1" applyBorder="1"/>
    <xf numFmtId="0" fontId="7" fillId="4" borderId="56" xfId="0" applyFont="1" applyFill="1" applyBorder="1"/>
    <xf numFmtId="0" fontId="7" fillId="4" borderId="68" xfId="0" applyFont="1" applyFill="1" applyBorder="1"/>
    <xf numFmtId="0" fontId="7" fillId="4" borderId="57" xfId="0" applyFont="1" applyFill="1" applyBorder="1"/>
    <xf numFmtId="49" fontId="7" fillId="4" borderId="57" xfId="0" applyNumberFormat="1" applyFont="1" applyFill="1" applyBorder="1"/>
    <xf numFmtId="0" fontId="7" fillId="4" borderId="69" xfId="0" applyFont="1" applyFill="1" applyBorder="1"/>
    <xf numFmtId="164" fontId="7" fillId="4" borderId="58" xfId="0" applyNumberFormat="1" applyFont="1" applyFill="1" applyBorder="1"/>
    <xf numFmtId="4" fontId="7" fillId="0" borderId="0" xfId="0" applyNumberFormat="1" applyFont="1"/>
    <xf numFmtId="0" fontId="7" fillId="0" borderId="44" xfId="0" applyFont="1" applyBorder="1"/>
    <xf numFmtId="0" fontId="7" fillId="0" borderId="45" xfId="0" applyFont="1" applyBorder="1"/>
    <xf numFmtId="0" fontId="7" fillId="0" borderId="38" xfId="0" applyFont="1" applyBorder="1"/>
    <xf numFmtId="0" fontId="7" fillId="0" borderId="40" xfId="0" applyFont="1" applyBorder="1"/>
    <xf numFmtId="0" fontId="7" fillId="0" borderId="47" xfId="0" applyFont="1" applyBorder="1"/>
    <xf numFmtId="0" fontId="7" fillId="0" borderId="46" xfId="0" applyFont="1" applyBorder="1"/>
    <xf numFmtId="0" fontId="7" fillId="0" borderId="48" xfId="0" applyFont="1" applyBorder="1"/>
    <xf numFmtId="4" fontId="7" fillId="0" borderId="50" xfId="0" applyNumberFormat="1" applyFont="1" applyBorder="1"/>
    <xf numFmtId="4" fontId="7" fillId="0" borderId="49" xfId="0" applyNumberFormat="1" applyFont="1" applyBorder="1"/>
    <xf numFmtId="0" fontId="7" fillId="4" borderId="51" xfId="0" applyFont="1" applyFill="1" applyBorder="1"/>
    <xf numFmtId="0" fontId="7" fillId="4" borderId="52" xfId="0" applyFont="1" applyFill="1" applyBorder="1"/>
    <xf numFmtId="0" fontId="7" fillId="4" borderId="53" xfId="0" applyFont="1" applyFill="1" applyBorder="1"/>
    <xf numFmtId="4" fontId="4" fillId="4" borderId="54" xfId="0" applyNumberFormat="1" applyFont="1" applyFill="1" applyBorder="1" applyAlignment="1">
      <alignment horizontal="right"/>
    </xf>
    <xf numFmtId="0" fontId="5" fillId="4" borderId="23" xfId="0" applyFont="1" applyFill="1" applyBorder="1" applyAlignment="1">
      <alignment vertical="center"/>
    </xf>
    <xf numFmtId="0" fontId="12" fillId="4" borderId="25" xfId="0" applyFont="1" applyFill="1" applyBorder="1" applyAlignment="1">
      <alignment vertical="center"/>
    </xf>
    <xf numFmtId="0" fontId="12" fillId="4" borderId="59" xfId="0" applyFont="1" applyFill="1" applyBorder="1" applyAlignment="1">
      <alignment vertical="center"/>
    </xf>
    <xf numFmtId="0" fontId="12" fillId="4" borderId="60" xfId="0" applyFont="1" applyFill="1" applyBorder="1" applyAlignment="1">
      <alignment vertical="center"/>
    </xf>
    <xf numFmtId="4" fontId="5" fillId="4" borderId="61" xfId="0" applyNumberFormat="1" applyFont="1" applyFill="1" applyBorder="1" applyAlignment="1">
      <alignment vertical="center"/>
    </xf>
    <xf numFmtId="0" fontId="0" fillId="4" borderId="17" xfId="0" applyFill="1" applyBorder="1" applyAlignment="1">
      <alignment vertical="top"/>
    </xf>
    <xf numFmtId="49" fontId="0" fillId="4" borderId="18" xfId="0" applyNumberFormat="1" applyFill="1" applyBorder="1" applyAlignment="1">
      <alignment vertical="top"/>
    </xf>
    <xf numFmtId="0" fontId="0" fillId="4" borderId="70" xfId="0" applyFill="1" applyBorder="1" applyAlignment="1">
      <alignment vertical="top"/>
    </xf>
    <xf numFmtId="0" fontId="0" fillId="4" borderId="71" xfId="0" applyFill="1" applyBorder="1" applyAlignment="1">
      <alignment horizontal="center" vertical="top" shrinkToFit="1"/>
    </xf>
    <xf numFmtId="165" fontId="0" fillId="4" borderId="71" xfId="0" applyNumberFormat="1" applyFill="1" applyBorder="1" applyAlignment="1">
      <alignment vertical="top"/>
    </xf>
    <xf numFmtId="49" fontId="0" fillId="4" borderId="71" xfId="0" applyNumberFormat="1" applyFill="1" applyBorder="1" applyAlignment="1">
      <alignment vertical="top"/>
    </xf>
    <xf numFmtId="49" fontId="0" fillId="4" borderId="71" xfId="0" applyNumberFormat="1" applyFill="1" applyBorder="1" applyAlignment="1">
      <alignment horizontal="left" vertical="top" wrapText="1"/>
    </xf>
    <xf numFmtId="4" fontId="0" fillId="4" borderId="73" xfId="0" applyNumberFormat="1" applyFill="1" applyBorder="1" applyAlignment="1">
      <alignment vertical="top"/>
    </xf>
    <xf numFmtId="0" fontId="7" fillId="0" borderId="0" xfId="0" applyFont="1" applyAlignment="1">
      <alignment vertical="top"/>
    </xf>
    <xf numFmtId="0" fontId="16" fillId="0" borderId="0" xfId="0" applyNumberFormat="1" applyFont="1" applyAlignment="1">
      <alignment wrapText="1"/>
    </xf>
    <xf numFmtId="0" fontId="0" fillId="4" borderId="72" xfId="0" applyFill="1" applyBorder="1" applyAlignment="1">
      <alignment vertical="top" wrapText="1"/>
    </xf>
    <xf numFmtId="0" fontId="0" fillId="4" borderId="39" xfId="0" applyNumberFormat="1" applyFill="1" applyBorder="1" applyAlignment="1">
      <alignment vertical="top"/>
    </xf>
    <xf numFmtId="0" fontId="7" fillId="0" borderId="37" xfId="0" applyNumberFormat="1" applyFont="1" applyBorder="1" applyAlignment="1">
      <alignment vertical="top"/>
    </xf>
    <xf numFmtId="0" fontId="0" fillId="4" borderId="42" xfId="0" applyFill="1" applyBorder="1" applyAlignment="1">
      <alignment vertical="top" shrinkToFit="1"/>
    </xf>
    <xf numFmtId="0" fontId="7" fillId="0" borderId="41" xfId="0" applyFont="1" applyBorder="1" applyAlignment="1">
      <alignment vertical="top" shrinkToFit="1"/>
    </xf>
    <xf numFmtId="165" fontId="0" fillId="4" borderId="42" xfId="0" applyNumberFormat="1" applyFill="1" applyBorder="1" applyAlignment="1">
      <alignment vertical="top" shrinkToFit="1"/>
    </xf>
    <xf numFmtId="165" fontId="7" fillId="0" borderId="41" xfId="0" applyNumberFormat="1" applyFont="1" applyBorder="1" applyAlignment="1">
      <alignment vertical="top" shrinkToFit="1"/>
    </xf>
    <xf numFmtId="4" fontId="0" fillId="4" borderId="39" xfId="0" applyNumberFormat="1" applyFill="1" applyBorder="1" applyAlignment="1">
      <alignment vertical="top" shrinkToFit="1"/>
    </xf>
    <xf numFmtId="4" fontId="7" fillId="5" borderId="41" xfId="0" applyNumberFormat="1" applyFont="1" applyFill="1" applyBorder="1" applyAlignment="1" applyProtection="1">
      <alignment vertical="top" shrinkToFit="1"/>
      <protection locked="0"/>
    </xf>
    <xf numFmtId="4" fontId="7" fillId="0" borderId="41" xfId="0" applyNumberFormat="1" applyFont="1" applyBorder="1" applyAlignment="1">
      <alignment vertical="top" shrinkToFit="1"/>
    </xf>
    <xf numFmtId="4" fontId="7" fillId="0" borderId="37" xfId="0" applyNumberFormat="1" applyFont="1" applyBorder="1" applyAlignment="1">
      <alignment vertical="top" shrinkToFit="1"/>
    </xf>
    <xf numFmtId="0" fontId="0" fillId="4" borderId="48" xfId="0" applyFill="1" applyBorder="1" applyAlignment="1">
      <alignment vertical="top"/>
    </xf>
    <xf numFmtId="0" fontId="7" fillId="0" borderId="46" xfId="0" applyFont="1" applyBorder="1" applyAlignment="1">
      <alignment vertical="top"/>
    </xf>
    <xf numFmtId="4" fontId="0" fillId="4" borderId="74" xfId="0" applyNumberFormat="1" applyFill="1" applyBorder="1" applyAlignment="1">
      <alignment vertical="top" shrinkToFit="1"/>
    </xf>
    <xf numFmtId="4" fontId="7" fillId="0" borderId="75" xfId="0" applyNumberFormat="1" applyFont="1" applyBorder="1" applyAlignment="1">
      <alignment vertical="top" shrinkToFit="1"/>
    </xf>
    <xf numFmtId="4" fontId="0" fillId="4" borderId="70" xfId="0" applyNumberFormat="1" applyFill="1" applyBorder="1" applyAlignment="1">
      <alignment vertical="top"/>
    </xf>
    <xf numFmtId="0" fontId="0" fillId="4" borderId="71" xfId="0" applyFill="1" applyBorder="1" applyAlignment="1">
      <alignment vertical="top" wrapText="1"/>
    </xf>
    <xf numFmtId="0" fontId="0" fillId="4" borderId="63" xfId="0" applyFill="1" applyBorder="1" applyAlignment="1">
      <alignment vertical="top"/>
    </xf>
    <xf numFmtId="49" fontId="0" fillId="4" borderId="64" xfId="0" applyNumberFormat="1" applyFill="1" applyBorder="1" applyAlignment="1">
      <alignment vertical="top"/>
    </xf>
    <xf numFmtId="4" fontId="0" fillId="0" borderId="76" xfId="0" applyNumberFormat="1" applyBorder="1" applyAlignment="1">
      <alignment vertical="top"/>
    </xf>
    <xf numFmtId="4" fontId="0" fillId="0" borderId="77" xfId="0" applyNumberFormat="1" applyBorder="1" applyAlignment="1">
      <alignment vertical="top"/>
    </xf>
    <xf numFmtId="0" fontId="7" fillId="0" borderId="23" xfId="0" applyFont="1" applyBorder="1" applyAlignment="1">
      <alignment vertical="top"/>
    </xf>
    <xf numFmtId="0" fontId="7" fillId="0" borderId="24" xfId="0" applyNumberFormat="1" applyFont="1" applyBorder="1" applyAlignment="1">
      <alignment vertical="top"/>
    </xf>
    <xf numFmtId="4" fontId="7" fillId="0" borderId="24" xfId="0" applyNumberFormat="1" applyFont="1" applyBorder="1" applyAlignment="1">
      <alignment vertical="top" shrinkToFit="1"/>
    </xf>
    <xf numFmtId="4" fontId="7" fillId="0" borderId="78" xfId="0" applyNumberFormat="1" applyFont="1" applyBorder="1" applyAlignment="1">
      <alignment vertical="top" shrinkToFit="1"/>
    </xf>
    <xf numFmtId="0" fontId="6" fillId="4" borderId="59" xfId="0" applyFont="1" applyFill="1" applyBorder="1" applyAlignment="1">
      <alignment vertical="top"/>
    </xf>
    <xf numFmtId="49" fontId="6" fillId="4" borderId="60" xfId="0" applyNumberFormat="1" applyFont="1" applyFill="1" applyBorder="1" applyAlignment="1">
      <alignment vertical="top"/>
    </xf>
    <xf numFmtId="0" fontId="6" fillId="4" borderId="60" xfId="0" applyFont="1" applyFill="1" applyBorder="1" applyAlignment="1">
      <alignment vertical="top"/>
    </xf>
    <xf numFmtId="4" fontId="6" fillId="4" borderId="61" xfId="0" applyNumberFormat="1" applyFont="1" applyFill="1" applyBorder="1" applyAlignment="1">
      <alignment vertical="top"/>
    </xf>
    <xf numFmtId="0" fontId="0" fillId="4" borderId="42" xfId="0" applyNumberFormat="1" applyFill="1" applyBorder="1" applyAlignment="1">
      <alignment horizontal="left" vertical="top" wrapText="1"/>
    </xf>
    <xf numFmtId="0" fontId="7" fillId="0" borderId="41" xfId="0" applyNumberFormat="1" applyFont="1" applyBorder="1" applyAlignment="1">
      <alignment horizontal="left" vertical="top" wrapText="1"/>
    </xf>
    <xf numFmtId="49" fontId="0" fillId="0" borderId="0" xfId="0" applyNumberFormat="1" applyAlignment="1">
      <alignment horizontal="left" vertical="top" wrapText="1"/>
    </xf>
    <xf numFmtId="49" fontId="6" fillId="4" borderId="60" xfId="0" applyNumberFormat="1" applyFont="1" applyFill="1" applyBorder="1" applyAlignment="1">
      <alignment horizontal="left" vertical="top" wrapText="1"/>
    </xf>
    <xf numFmtId="49" fontId="7" fillId="0" borderId="9" xfId="0" applyNumberFormat="1" applyFont="1" applyBorder="1"/>
    <xf numFmtId="0" fontId="17" fillId="0" borderId="41" xfId="0" applyNumberFormat="1" applyFont="1" applyBorder="1" applyAlignment="1">
      <alignment vertical="top" wrapText="1" shrinkToFit="1"/>
    </xf>
    <xf numFmtId="165" fontId="17" fillId="0" borderId="41" xfId="0" applyNumberFormat="1" applyFont="1" applyBorder="1" applyAlignment="1">
      <alignment vertical="top" wrapText="1" shrinkToFit="1"/>
    </xf>
    <xf numFmtId="0" fontId="6" fillId="4" borderId="59" xfId="0" applyFont="1" applyFill="1" applyBorder="1"/>
    <xf numFmtId="49" fontId="6" fillId="4" borderId="60" xfId="0" applyNumberFormat="1" applyFont="1" applyFill="1" applyBorder="1"/>
    <xf numFmtId="0" fontId="6" fillId="4" borderId="60" xfId="0" applyFont="1" applyFill="1" applyBorder="1"/>
    <xf numFmtId="4" fontId="6" fillId="4" borderId="61" xfId="0" applyNumberFormat="1" applyFont="1" applyFill="1" applyBorder="1"/>
    <xf numFmtId="0" fontId="17" fillId="0" borderId="41" xfId="0" quotePrefix="1" applyNumberFormat="1" applyFont="1" applyBorder="1" applyAlignment="1">
      <alignment horizontal="left" vertical="top" wrapText="1"/>
    </xf>
    <xf numFmtId="49" fontId="6" fillId="4" borderId="60" xfId="0" applyNumberFormat="1" applyFont="1" applyFill="1" applyBorder="1" applyAlignment="1">
      <alignment horizontal="left"/>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5" fillId="0" borderId="11" xfId="0" applyNumberFormat="1" applyFont="1" applyBorder="1"/>
    <xf numFmtId="4" fontId="5"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5" fillId="0" borderId="24" xfId="0" applyNumberFormat="1" applyFont="1" applyBorder="1" applyAlignment="1">
      <alignment horizontal="left" vertical="top" wrapText="1"/>
    </xf>
    <xf numFmtId="0" fontId="15" fillId="0" borderId="25" xfId="0" applyNumberFormat="1" applyFont="1" applyBorder="1" applyAlignment="1">
      <alignment vertical="top" wrapText="1" shrinkToFit="1"/>
    </xf>
    <xf numFmtId="165" fontId="15" fillId="0" borderId="25" xfId="0" applyNumberFormat="1" applyFont="1" applyBorder="1" applyAlignment="1">
      <alignment vertical="top" wrapText="1" shrinkToFit="1"/>
    </xf>
    <xf numFmtId="4" fontId="15" fillId="0" borderId="25" xfId="0" applyNumberFormat="1" applyFont="1" applyBorder="1" applyAlignment="1">
      <alignment vertical="top" wrapText="1" shrinkToFit="1"/>
    </xf>
    <xf numFmtId="4" fontId="15" fillId="0" borderId="55" xfId="0" applyNumberFormat="1" applyFont="1" applyBorder="1" applyAlignment="1">
      <alignment vertical="top" wrapText="1" shrinkToFit="1"/>
    </xf>
    <xf numFmtId="0" fontId="15" fillId="0" borderId="37" xfId="0" applyNumberFormat="1" applyFont="1" applyBorder="1" applyAlignment="1">
      <alignment horizontal="left" vertical="top" wrapText="1"/>
    </xf>
    <xf numFmtId="0" fontId="15" fillId="0" borderId="0" xfId="0" applyNumberFormat="1" applyFont="1" applyBorder="1" applyAlignment="1">
      <alignment vertical="top" wrapText="1" shrinkToFit="1"/>
    </xf>
    <xf numFmtId="165" fontId="15" fillId="0" borderId="0" xfId="0" applyNumberFormat="1" applyFont="1" applyBorder="1" applyAlignment="1">
      <alignment vertical="top" wrapText="1" shrinkToFit="1"/>
    </xf>
    <xf numFmtId="4" fontId="15" fillId="0" borderId="0" xfId="0" applyNumberFormat="1" applyFont="1" applyBorder="1" applyAlignment="1">
      <alignment vertical="top" wrapText="1" shrinkToFit="1"/>
    </xf>
    <xf numFmtId="4" fontId="15" fillId="0" borderId="38" xfId="0" applyNumberFormat="1" applyFont="1" applyBorder="1" applyAlignment="1">
      <alignment vertical="top" wrapText="1"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0" fontId="7" fillId="0" borderId="37" xfId="0" applyNumberFormat="1" applyFont="1" applyBorder="1" applyAlignment="1">
      <alignment vertical="top" wrapText="1"/>
    </xf>
    <xf numFmtId="0" fontId="7" fillId="0" borderId="37" xfId="0" applyNumberFormat="1" applyFont="1" applyBorder="1" applyAlignment="1">
      <alignment horizontal="left" vertical="top" wrapText="1"/>
    </xf>
    <xf numFmtId="0" fontId="7" fillId="0" borderId="0" xfId="0" applyNumberFormat="1" applyFont="1" applyBorder="1" applyAlignment="1">
      <alignment vertical="top" wrapText="1" shrinkToFit="1"/>
    </xf>
    <xf numFmtId="165" fontId="7" fillId="0" borderId="0" xfId="0" applyNumberFormat="1" applyFont="1" applyBorder="1" applyAlignment="1">
      <alignment vertical="top" wrapText="1" shrinkToFit="1"/>
    </xf>
    <xf numFmtId="4" fontId="7" fillId="0" borderId="0" xfId="0" applyNumberFormat="1" applyFont="1" applyBorder="1" applyAlignment="1">
      <alignment vertical="top" wrapText="1" shrinkToFit="1"/>
    </xf>
    <xf numFmtId="4" fontId="7" fillId="0" borderId="38" xfId="0" applyNumberFormat="1" applyFont="1" applyBorder="1" applyAlignment="1">
      <alignment vertical="top" wrapText="1" shrinkToFit="1"/>
    </xf>
    <xf numFmtId="0" fontId="5" fillId="0" borderId="0" xfId="0" applyFont="1" applyAlignment="1">
      <alignment horizontal="center" vertical="top"/>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32" xfId="0" applyNumberFormat="1" applyFill="1" applyBorder="1" applyAlignment="1">
      <alignment horizontal="left" vertical="top" wrapText="1"/>
    </xf>
    <xf numFmtId="165"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0" fontId="7" fillId="0" borderId="43" xfId="0" applyNumberFormat="1" applyFont="1" applyBorder="1" applyAlignment="1">
      <alignment vertical="top" wrapText="1"/>
    </xf>
    <xf numFmtId="0" fontId="7" fillId="0" borderId="43" xfId="0" applyNumberFormat="1" applyFont="1" applyBorder="1" applyAlignment="1">
      <alignment horizontal="left" vertical="top" wrapText="1"/>
    </xf>
    <xf numFmtId="0" fontId="7" fillId="0" borderId="44" xfId="0" applyNumberFormat="1" applyFont="1" applyBorder="1" applyAlignment="1">
      <alignment vertical="top" wrapText="1" shrinkToFit="1"/>
    </xf>
    <xf numFmtId="165" fontId="7" fillId="0" borderId="44" xfId="0" applyNumberFormat="1" applyFont="1" applyBorder="1" applyAlignment="1">
      <alignment vertical="top" wrapText="1" shrinkToFit="1"/>
    </xf>
    <xf numFmtId="4" fontId="7" fillId="0" borderId="44" xfId="0" applyNumberFormat="1" applyFont="1" applyBorder="1" applyAlignment="1">
      <alignment vertical="top" wrapText="1" shrinkToFit="1"/>
    </xf>
    <xf numFmtId="4" fontId="7" fillId="0" borderId="45" xfId="0" applyNumberFormat="1" applyFont="1" applyBorder="1" applyAlignment="1">
      <alignment vertical="top" wrapText="1"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abSelected="1" workbookViewId="0">
      <selection activeCell="B5" sqref="B5:G5"/>
    </sheetView>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30" t="s">
        <v>0</v>
      </c>
      <c r="C5" s="230"/>
      <c r="D5" s="230"/>
      <c r="E5" s="230"/>
      <c r="F5" s="230"/>
      <c r="G5" s="231"/>
      <c r="H5" s="15"/>
    </row>
    <row r="6" spans="1:8" x14ac:dyDescent="0.2">
      <c r="A6" s="20" t="s">
        <v>6</v>
      </c>
      <c r="B6" s="232"/>
      <c r="C6" s="232"/>
      <c r="D6" s="232"/>
      <c r="E6" s="232"/>
      <c r="F6" s="232"/>
      <c r="G6" s="233"/>
      <c r="H6" s="15"/>
    </row>
    <row r="7" spans="1:8" x14ac:dyDescent="0.2">
      <c r="A7" s="20" t="s">
        <v>7</v>
      </c>
      <c r="B7" s="232"/>
      <c r="C7" s="232"/>
      <c r="D7" s="232"/>
      <c r="E7" s="232"/>
      <c r="F7" s="232"/>
      <c r="G7" s="233"/>
      <c r="H7" s="15"/>
    </row>
    <row r="8" spans="1:8" x14ac:dyDescent="0.2">
      <c r="A8" s="20" t="s">
        <v>8</v>
      </c>
      <c r="B8" s="232"/>
      <c r="C8" s="232"/>
      <c r="D8" s="232"/>
      <c r="E8" s="232"/>
      <c r="F8" s="232"/>
      <c r="G8" s="233"/>
      <c r="H8" s="15"/>
    </row>
    <row r="9" spans="1:8" x14ac:dyDescent="0.2">
      <c r="A9" s="20" t="s">
        <v>9</v>
      </c>
      <c r="B9" s="232"/>
      <c r="C9" s="232"/>
      <c r="D9" s="232"/>
      <c r="E9" s="232"/>
      <c r="F9" s="232"/>
      <c r="G9" s="233"/>
      <c r="H9" s="15"/>
    </row>
    <row r="10" spans="1:8" x14ac:dyDescent="0.2">
      <c r="A10" s="20" t="s">
        <v>10</v>
      </c>
      <c r="B10" s="232"/>
      <c r="C10" s="232"/>
      <c r="D10" s="232"/>
      <c r="E10" s="232"/>
      <c r="F10" s="232"/>
      <c r="G10" s="233"/>
      <c r="H10" s="15"/>
    </row>
    <row r="11" spans="1:8" x14ac:dyDescent="0.2">
      <c r="A11" s="20" t="s">
        <v>11</v>
      </c>
      <c r="B11" s="222"/>
      <c r="C11" s="222"/>
      <c r="D11" s="222"/>
      <c r="E11" s="222"/>
      <c r="F11" s="222"/>
      <c r="G11" s="223"/>
      <c r="H11" s="15"/>
    </row>
    <row r="12" spans="1:8" x14ac:dyDescent="0.2">
      <c r="A12" s="20" t="s">
        <v>12</v>
      </c>
      <c r="B12" s="224"/>
      <c r="C12" s="225"/>
      <c r="D12" s="225"/>
      <c r="E12" s="225"/>
      <c r="F12" s="225"/>
      <c r="G12" s="226"/>
      <c r="H12" s="15"/>
    </row>
    <row r="13" spans="1:8" ht="13.5" thickBot="1" x14ac:dyDescent="0.25">
      <c r="A13" s="21" t="s">
        <v>13</v>
      </c>
      <c r="B13" s="227"/>
      <c r="C13" s="227"/>
      <c r="D13" s="227"/>
      <c r="E13" s="227"/>
      <c r="F13" s="227"/>
      <c r="G13" s="228"/>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29" t="s">
        <v>41</v>
      </c>
      <c r="B17" s="229"/>
      <c r="C17" s="229"/>
      <c r="D17" s="229"/>
      <c r="E17" s="229"/>
      <c r="F17" s="229"/>
      <c r="G17" s="229"/>
      <c r="H17" s="15"/>
    </row>
  </sheetData>
  <sheetProtection algorithmName="SHA-512" hashValue="Nc1FlDrz1XPs/WuM3kdX7ymMuQaF2epVIOTGExloqWRgGMtq7R5upMM6pX+UkysyihypcMXp/9zklWTBWuz41g==" saltValue="lpPmpJpP1QAt6TeAa1K4oQ=="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14"/>
  <sheetViews>
    <sheetView showGridLines="0" topLeftCell="B1" zoomScaleNormal="100" zoomScaleSheetLayoutView="75" workbookViewId="0">
      <selection activeCell="B1" sqref="B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 min="52" max="52" width="102.710937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42</v>
      </c>
      <c r="F5" s="10"/>
      <c r="G5" s="11"/>
      <c r="I5" s="11"/>
    </row>
    <row r="6" spans="1:14" ht="13.5" customHeight="1" x14ac:dyDescent="0.25">
      <c r="B6" s="10"/>
      <c r="C6" s="37"/>
      <c r="D6" s="79" t="s">
        <v>43</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t="s">
        <v>27</v>
      </c>
      <c r="D8" s="47">
        <f>J26</f>
        <v>0</v>
      </c>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80" t="s">
        <v>44</v>
      </c>
      <c r="H11" s="13" t="s">
        <v>2</v>
      </c>
      <c r="I11" s="82" t="s">
        <v>53</v>
      </c>
      <c r="J11" s="51"/>
    </row>
    <row r="12" spans="1:14" x14ac:dyDescent="0.2">
      <c r="D12" s="80" t="s">
        <v>45</v>
      </c>
      <c r="H12" s="13" t="s">
        <v>3</v>
      </c>
      <c r="I12" s="82" t="s">
        <v>54</v>
      </c>
      <c r="J12" s="51"/>
    </row>
    <row r="13" spans="1:14" ht="12" customHeight="1" x14ac:dyDescent="0.2">
      <c r="C13" s="81" t="s">
        <v>47</v>
      </c>
      <c r="D13" s="80" t="s">
        <v>46</v>
      </c>
      <c r="J13" s="52"/>
    </row>
    <row r="14" spans="1:14" ht="12" customHeight="1" x14ac:dyDescent="0.2">
      <c r="C14" s="13"/>
      <c r="D14" s="12"/>
      <c r="J14" s="52"/>
    </row>
    <row r="15" spans="1:14" ht="12" customHeight="1" x14ac:dyDescent="0.2">
      <c r="B15" s="44" t="s">
        <v>18</v>
      </c>
      <c r="D15" s="80" t="s">
        <v>48</v>
      </c>
      <c r="H15" s="13" t="s">
        <v>2</v>
      </c>
      <c r="I15" s="82" t="s">
        <v>51</v>
      </c>
      <c r="J15" s="52"/>
    </row>
    <row r="16" spans="1:14" ht="12" customHeight="1" x14ac:dyDescent="0.2">
      <c r="C16" s="13"/>
      <c r="D16" s="80" t="s">
        <v>49</v>
      </c>
      <c r="H16" s="13" t="s">
        <v>3</v>
      </c>
      <c r="I16" s="82" t="s">
        <v>52</v>
      </c>
      <c r="J16" s="52"/>
    </row>
    <row r="17" spans="1:16" ht="12" customHeight="1" x14ac:dyDescent="0.2">
      <c r="C17" s="81" t="s">
        <v>47</v>
      </c>
      <c r="D17" s="80" t="s">
        <v>50</v>
      </c>
      <c r="H17" s="13"/>
      <c r="J17" s="52"/>
    </row>
    <row r="18" spans="1:16" ht="12" customHeight="1" x14ac:dyDescent="0.2">
      <c r="J18" s="52"/>
    </row>
    <row r="19" spans="1:16" ht="18" customHeight="1" x14ac:dyDescent="0.25">
      <c r="B19" s="9" t="s">
        <v>19</v>
      </c>
      <c r="C19" s="43"/>
      <c r="D19" s="43"/>
      <c r="E19" s="43"/>
      <c r="F19" s="43"/>
      <c r="G19" s="43"/>
      <c r="H19" s="43"/>
      <c r="I19" s="43"/>
      <c r="J19" s="53"/>
    </row>
    <row r="21" spans="1:16" x14ac:dyDescent="0.2">
      <c r="A21" s="83"/>
      <c r="B21" s="84" t="s">
        <v>20</v>
      </c>
      <c r="C21" s="85"/>
      <c r="D21" s="85"/>
      <c r="E21" s="86"/>
      <c r="F21" s="87"/>
      <c r="G21" s="87"/>
      <c r="H21" s="92" t="s">
        <v>21</v>
      </c>
      <c r="I21" s="93" t="s">
        <v>22</v>
      </c>
      <c r="J21" s="94" t="s">
        <v>23</v>
      </c>
    </row>
    <row r="22" spans="1:16" x14ac:dyDescent="0.2">
      <c r="A22" s="89"/>
      <c r="B22" s="89" t="s">
        <v>55</v>
      </c>
      <c r="C22" s="90"/>
      <c r="D22" s="90"/>
      <c r="E22" s="90"/>
      <c r="F22" s="90"/>
      <c r="G22" s="91"/>
      <c r="H22" s="95"/>
      <c r="I22" s="96">
        <v>1</v>
      </c>
      <c r="J22" s="97"/>
    </row>
    <row r="23" spans="1:16" x14ac:dyDescent="0.2">
      <c r="A23" s="89"/>
      <c r="B23" s="89" t="s">
        <v>56</v>
      </c>
      <c r="C23" s="90" t="s">
        <v>57</v>
      </c>
      <c r="D23" s="90"/>
      <c r="E23" s="90"/>
      <c r="F23" s="90"/>
      <c r="G23" s="91"/>
      <c r="H23" s="95"/>
      <c r="I23" s="96">
        <v>1</v>
      </c>
      <c r="J23" s="97">
        <f>'Rekapitulace Objekt 00'!H19</f>
        <v>0</v>
      </c>
      <c r="O23">
        <f>'Rekapitulace Objekt 00'!O21</f>
        <v>0</v>
      </c>
      <c r="P23">
        <f>'Rekapitulace Objekt 00'!P21</f>
        <v>0</v>
      </c>
    </row>
    <row r="24" spans="1:16" x14ac:dyDescent="0.2">
      <c r="A24" s="89"/>
      <c r="B24" s="89" t="s">
        <v>58</v>
      </c>
      <c r="C24" s="90"/>
      <c r="D24" s="90"/>
      <c r="E24" s="90"/>
      <c r="F24" s="90"/>
      <c r="G24" s="91"/>
      <c r="H24" s="95"/>
      <c r="I24" s="96">
        <v>1</v>
      </c>
      <c r="J24" s="97"/>
    </row>
    <row r="25" spans="1:16" x14ac:dyDescent="0.2">
      <c r="A25" s="89"/>
      <c r="B25" s="89" t="s">
        <v>59</v>
      </c>
      <c r="C25" s="90" t="s">
        <v>60</v>
      </c>
      <c r="D25" s="90"/>
      <c r="E25" s="90"/>
      <c r="F25" s="90"/>
      <c r="G25" s="91"/>
      <c r="H25" s="95" t="s">
        <v>61</v>
      </c>
      <c r="I25" s="96">
        <v>1</v>
      </c>
      <c r="J25" s="97">
        <f>'Rekapitulace Objekt 01'!H22</f>
        <v>0</v>
      </c>
      <c r="O25">
        <f>'Rekapitulace Objekt 01'!O24</f>
        <v>0</v>
      </c>
      <c r="P25">
        <f>'Rekapitulace Objekt 01'!P24</f>
        <v>0</v>
      </c>
    </row>
    <row r="26" spans="1:16" ht="25.5" customHeight="1" x14ac:dyDescent="0.25">
      <c r="A26" s="99"/>
      <c r="B26" s="235" t="s">
        <v>62</v>
      </c>
      <c r="C26" s="236"/>
      <c r="D26" s="236"/>
      <c r="E26" s="236"/>
      <c r="F26" s="100"/>
      <c r="G26" s="101"/>
      <c r="H26" s="102"/>
      <c r="I26" s="103"/>
      <c r="J26" s="98">
        <f>SUM(J22:J25)</f>
        <v>0</v>
      </c>
    </row>
    <row r="27" spans="1:16" ht="13.5" thickBot="1" x14ac:dyDescent="0.25">
      <c r="J27" s="88"/>
    </row>
    <row r="28" spans="1:16" x14ac:dyDescent="0.2">
      <c r="A28" s="115"/>
      <c r="B28" s="116" t="s">
        <v>63</v>
      </c>
      <c r="C28" s="117"/>
      <c r="D28" s="117"/>
      <c r="E28" s="117"/>
      <c r="F28" s="117"/>
      <c r="G28" s="118"/>
      <c r="H28" s="117"/>
      <c r="I28" s="119"/>
      <c r="J28" s="120" t="s">
        <v>23</v>
      </c>
    </row>
    <row r="29" spans="1:16" x14ac:dyDescent="0.2">
      <c r="A29" s="110"/>
      <c r="B29" s="105" t="s">
        <v>64</v>
      </c>
      <c r="C29" s="105"/>
      <c r="D29" s="105"/>
      <c r="E29" s="105">
        <v>15</v>
      </c>
      <c r="F29" s="105" t="s">
        <v>65</v>
      </c>
      <c r="G29" s="107"/>
      <c r="H29" s="105"/>
      <c r="I29" s="106"/>
      <c r="J29" s="113">
        <f>SUM(O23:O25)</f>
        <v>0</v>
      </c>
    </row>
    <row r="30" spans="1:16" x14ac:dyDescent="0.2">
      <c r="A30" s="111"/>
      <c r="B30" s="46" t="s">
        <v>66</v>
      </c>
      <c r="C30" s="46"/>
      <c r="D30" s="46"/>
      <c r="E30" s="46">
        <v>15</v>
      </c>
      <c r="F30" s="46" t="s">
        <v>65</v>
      </c>
      <c r="G30" s="108"/>
      <c r="H30" s="46"/>
      <c r="I30" s="104"/>
      <c r="J30" s="114">
        <f>J29*(E30/100)</f>
        <v>0</v>
      </c>
    </row>
    <row r="31" spans="1:16" x14ac:dyDescent="0.2">
      <c r="A31" s="111"/>
      <c r="B31" s="46" t="s">
        <v>64</v>
      </c>
      <c r="C31" s="46"/>
      <c r="D31" s="46"/>
      <c r="E31" s="46">
        <v>21</v>
      </c>
      <c r="F31" s="46" t="s">
        <v>65</v>
      </c>
      <c r="G31" s="108"/>
      <c r="H31" s="46"/>
      <c r="I31" s="104"/>
      <c r="J31" s="114">
        <f>SUM(P23:P25)</f>
        <v>0</v>
      </c>
    </row>
    <row r="32" spans="1:16" ht="13.5" thickBot="1" x14ac:dyDescent="0.25">
      <c r="A32" s="112"/>
      <c r="B32" s="39" t="s">
        <v>66</v>
      </c>
      <c r="C32" s="39"/>
      <c r="D32" s="39"/>
      <c r="E32" s="39">
        <v>21</v>
      </c>
      <c r="F32" s="39" t="s">
        <v>65</v>
      </c>
      <c r="G32" s="109"/>
      <c r="H32" s="46"/>
      <c r="I32" s="104"/>
      <c r="J32" s="114">
        <f>J31*(E32/100)</f>
        <v>0</v>
      </c>
    </row>
    <row r="33" spans="1:52" ht="16.5" thickBot="1" x14ac:dyDescent="0.25">
      <c r="A33" s="121"/>
      <c r="B33" s="122" t="s">
        <v>67</v>
      </c>
      <c r="C33" s="123"/>
      <c r="D33" s="123"/>
      <c r="E33" s="123"/>
      <c r="F33" s="123"/>
      <c r="G33" s="123"/>
      <c r="H33" s="124"/>
      <c r="I33" s="125"/>
      <c r="J33" s="126">
        <f>SUM(J29:J32)</f>
        <v>0</v>
      </c>
    </row>
    <row r="35" spans="1:52" ht="89.25" x14ac:dyDescent="0.2">
      <c r="B35" s="234" t="s">
        <v>68</v>
      </c>
      <c r="C35" s="234"/>
      <c r="D35" s="234"/>
      <c r="E35" s="234"/>
      <c r="F35" s="234"/>
      <c r="G35" s="234"/>
      <c r="H35" s="234"/>
      <c r="I35" s="234"/>
      <c r="J35" s="234"/>
      <c r="AZ35" s="127" t="str">
        <f>B35</f>
        <v>·         Dodavatel je povinen seznámit se před vypracováním a podáním cenové nabídky s celou projektovou dokumentací, fyzicky se seznámit s místní situací a stávajícím stavem stavby, a to s dostatečnou odbornou péčí pro řádné provedení díla. Dodavatel veškeré případné nesrovnalosti, nejasnosti, požadavky na upřesnění nebo upřesňující a doplňující názory a náměty na kvalitní, řádné a komplexní provedení celého díla projedná s investorem, popř. projektantem tak, aby vše bylo vyřešeno ještě před podáním cenové nabídky a mohlo toto být součástí případného výběrového řízení a smluvních vztahů pro stavbu. V případě jiného postupu, jdou veškeré vzniklé náklady k tíži zhotovitele</v>
      </c>
    </row>
    <row r="37" spans="1:52" ht="76.5" x14ac:dyDescent="0.2">
      <c r="B37" s="234" t="s">
        <v>69</v>
      </c>
      <c r="C37" s="234"/>
      <c r="D37" s="234"/>
      <c r="E37" s="234"/>
      <c r="F37" s="234"/>
      <c r="G37" s="234"/>
      <c r="H37" s="234"/>
      <c r="I37" s="234"/>
      <c r="J37" s="234"/>
      <c r="AZ37" s="127" t="str">
        <f>B37</f>
        <v>·         Oceňování všech položek musí být prováděno v kontextu celé projektové dokumentace (výkresová část, textová část) a to jak jednotlivých projektových částí tak průvodních, souhrnných a jiných částí (např. plán BOZP, dokumenty dotřených orgánů státní zprávy, dokumenty správců sítí technické infrastruktury, dokumenty o ochranných pásmech, …), s respektováním všech požadavků výrobců jednotlivých dodavatelem zvolených výrobků a dle platných legislativních předpisů, norem, technických doporučení a odborných profesních znalostí s cílem dosažení včasné, kvalitní, kompletní a funkční realizace stavby</v>
      </c>
    </row>
    <row r="39" spans="1:52" ht="25.5" x14ac:dyDescent="0.2">
      <c r="B39" s="234" t="s">
        <v>70</v>
      </c>
      <c r="C39" s="234"/>
      <c r="D39" s="234"/>
      <c r="E39" s="234"/>
      <c r="F39" s="234"/>
      <c r="G39" s="234"/>
      <c r="H39" s="234"/>
      <c r="I39" s="234"/>
      <c r="J39" s="234"/>
      <c r="AZ39" s="127" t="str">
        <f>B39</f>
        <v>·         U všech používaných výrobků a materiálů je od dodavatelů vyžadováno ujištění o vydání prohlášení o shodě" podle ustanovení §13, odst. 5,  zákona č.22/1997 sb. ve znění pozdějších předpisů.</v>
      </c>
    </row>
    <row r="41" spans="1:52" ht="25.5" x14ac:dyDescent="0.2">
      <c r="B41" s="234" t="s">
        <v>71</v>
      </c>
      <c r="C41" s="234"/>
      <c r="D41" s="234"/>
      <c r="E41" s="234"/>
      <c r="F41" s="234"/>
      <c r="G41" s="234"/>
      <c r="H41" s="234"/>
      <c r="I41" s="234"/>
      <c r="J41" s="234"/>
      <c r="AZ41" s="127" t="str">
        <f>B41</f>
        <v>·         Všechny výrobky, zařízení, atd. musí být instalovány dle návodu výrobce se všemi doplňky a příslušenstvími dle návodu a doporučení výrobce</v>
      </c>
    </row>
    <row r="44" spans="1:52" x14ac:dyDescent="0.2">
      <c r="B44" s="234" t="s">
        <v>72</v>
      </c>
      <c r="C44" s="234"/>
      <c r="D44" s="234"/>
      <c r="E44" s="234"/>
      <c r="F44" s="234"/>
      <c r="G44" s="234"/>
      <c r="H44" s="234"/>
      <c r="I44" s="234"/>
      <c r="J44" s="234"/>
      <c r="AZ44" s="127" t="str">
        <f>B44</f>
        <v>1. PODMÍNKY PRO ZPRACOVÁNÍ NABÍDKOVÉ CENY</v>
      </c>
    </row>
    <row r="46" spans="1:52" x14ac:dyDescent="0.2">
      <c r="B46" s="234" t="s">
        <v>73</v>
      </c>
      <c r="C46" s="234"/>
      <c r="D46" s="234"/>
      <c r="E46" s="234"/>
      <c r="F46" s="234"/>
      <c r="G46" s="234"/>
      <c r="H46" s="234"/>
      <c r="I46" s="234"/>
      <c r="J46" s="234"/>
      <c r="AZ46" s="127" t="str">
        <f>B46</f>
        <v xml:space="preserve">        Preambule</v>
      </c>
    </row>
    <row r="48" spans="1:52" ht="51" x14ac:dyDescent="0.2">
      <c r="B48" s="234" t="s">
        <v>74</v>
      </c>
      <c r="C48" s="234"/>
      <c r="D48" s="234"/>
      <c r="E48" s="234"/>
      <c r="F48" s="234"/>
      <c r="G48" s="234"/>
      <c r="H48" s="234"/>
      <c r="I48" s="234"/>
      <c r="J48" s="234"/>
      <c r="AZ48" s="127"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234" t="s">
        <v>75</v>
      </c>
      <c r="C49" s="234"/>
      <c r="D49" s="234"/>
      <c r="E49" s="234"/>
      <c r="F49" s="234"/>
      <c r="G49" s="234"/>
      <c r="H49" s="234"/>
      <c r="I49" s="234"/>
      <c r="J49" s="234"/>
      <c r="AZ49" s="127"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51" spans="2:52" x14ac:dyDescent="0.2">
      <c r="B51" s="234" t="s">
        <v>76</v>
      </c>
      <c r="C51" s="234"/>
      <c r="D51" s="234"/>
      <c r="E51" s="234"/>
      <c r="F51" s="234"/>
      <c r="G51" s="234"/>
      <c r="H51" s="234"/>
      <c r="I51" s="234"/>
      <c r="J51" s="234"/>
      <c r="AZ51" s="127" t="str">
        <f>B51</f>
        <v xml:space="preserve">        Vymezení některých pojmů</v>
      </c>
    </row>
    <row r="54" spans="2:52" x14ac:dyDescent="0.2">
      <c r="B54" s="234" t="s">
        <v>77</v>
      </c>
      <c r="C54" s="234"/>
      <c r="D54" s="234"/>
      <c r="E54" s="234"/>
      <c r="F54" s="234"/>
      <c r="G54" s="234"/>
      <c r="H54" s="234"/>
      <c r="I54" s="234"/>
      <c r="J54" s="234"/>
      <c r="AZ54" s="127" t="str">
        <f t="shared" ref="AZ54:AZ59" si="0">B54</f>
        <v>Pro účely zpracování nabídkové ceny se jsou použity některé pojmy, pod kterými se rozumí:</v>
      </c>
    </row>
    <row r="55" spans="2:52" ht="38.25" x14ac:dyDescent="0.2">
      <c r="B55" s="234" t="s">
        <v>78</v>
      </c>
      <c r="C55" s="234"/>
      <c r="D55" s="234"/>
      <c r="E55" s="234"/>
      <c r="F55" s="234"/>
      <c r="G55" s="234"/>
      <c r="H55" s="234"/>
      <c r="I55" s="234"/>
      <c r="J55" s="234"/>
      <c r="AZ55" s="127"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234" t="s">
        <v>79</v>
      </c>
      <c r="C56" s="234"/>
      <c r="D56" s="234"/>
      <c r="E56" s="234"/>
      <c r="F56" s="234"/>
      <c r="G56" s="234"/>
      <c r="H56" s="234"/>
      <c r="I56" s="234"/>
      <c r="J56" s="234"/>
      <c r="AZ56" s="127"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234" t="s">
        <v>80</v>
      </c>
      <c r="C57" s="234"/>
      <c r="D57" s="234"/>
      <c r="E57" s="234"/>
      <c r="F57" s="234"/>
      <c r="G57" s="234"/>
      <c r="H57" s="234"/>
      <c r="I57" s="234"/>
      <c r="J57" s="234"/>
      <c r="AZ57" s="127"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63.75" x14ac:dyDescent="0.2">
      <c r="B58" s="234" t="s">
        <v>81</v>
      </c>
      <c r="C58" s="234"/>
      <c r="D58" s="234"/>
      <c r="E58" s="234"/>
      <c r="F58" s="234"/>
      <c r="G58" s="234"/>
      <c r="H58" s="234"/>
      <c r="I58" s="234"/>
      <c r="J58" s="234"/>
      <c r="AZ58" s="127"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38.25" x14ac:dyDescent="0.2">
      <c r="B59" s="234" t="s">
        <v>82</v>
      </c>
      <c r="C59" s="234"/>
      <c r="D59" s="234"/>
      <c r="E59" s="234"/>
      <c r="F59" s="234"/>
      <c r="G59" s="234"/>
      <c r="H59" s="234"/>
      <c r="I59" s="234"/>
      <c r="J59" s="234"/>
      <c r="AZ59" s="127"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234" t="s">
        <v>83</v>
      </c>
      <c r="C61" s="234"/>
      <c r="D61" s="234"/>
      <c r="E61" s="234"/>
      <c r="F61" s="234"/>
      <c r="G61" s="234"/>
      <c r="H61" s="234"/>
      <c r="I61" s="234"/>
      <c r="J61" s="234"/>
      <c r="AZ61" s="127" t="str">
        <f>B61</f>
        <v xml:space="preserve">        Cenová soustava</v>
      </c>
    </row>
    <row r="63" spans="2:52" x14ac:dyDescent="0.2">
      <c r="B63" s="234" t="s">
        <v>84</v>
      </c>
      <c r="C63" s="234"/>
      <c r="D63" s="234"/>
      <c r="E63" s="234"/>
      <c r="F63" s="234"/>
      <c r="G63" s="234"/>
      <c r="H63" s="234"/>
      <c r="I63" s="234"/>
      <c r="J63" s="234"/>
      <c r="AZ63" s="127" t="str">
        <f>B63</f>
        <v xml:space="preserve">        Použitá cenová soustava</v>
      </c>
    </row>
    <row r="64" spans="2:52" ht="25.5" x14ac:dyDescent="0.2">
      <c r="B64" s="234" t="s">
        <v>85</v>
      </c>
      <c r="C64" s="234"/>
      <c r="D64" s="234"/>
      <c r="E64" s="234"/>
      <c r="F64" s="234"/>
      <c r="G64" s="234"/>
      <c r="H64" s="234"/>
      <c r="I64" s="234"/>
      <c r="J64" s="234"/>
      <c r="AZ64" s="127"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234" t="s">
        <v>86</v>
      </c>
      <c r="C66" s="234"/>
      <c r="D66" s="234"/>
      <c r="E66" s="234"/>
      <c r="F66" s="234"/>
      <c r="G66" s="234"/>
      <c r="H66" s="234"/>
      <c r="I66" s="234"/>
      <c r="J66" s="234"/>
      <c r="AZ66" s="127" t="str">
        <f>B66</f>
        <v xml:space="preserve">        Technické podmínky</v>
      </c>
    </row>
    <row r="67" spans="2:52" ht="38.25" x14ac:dyDescent="0.2">
      <c r="B67" s="234" t="s">
        <v>87</v>
      </c>
      <c r="C67" s="234"/>
      <c r="D67" s="234"/>
      <c r="E67" s="234"/>
      <c r="F67" s="234"/>
      <c r="G67" s="234"/>
      <c r="H67" s="234"/>
      <c r="I67" s="234"/>
      <c r="J67" s="234"/>
      <c r="AZ67" s="127"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234" t="s">
        <v>88</v>
      </c>
      <c r="C69" s="234"/>
      <c r="D69" s="234"/>
      <c r="E69" s="234"/>
      <c r="F69" s="234"/>
      <c r="G69" s="234"/>
      <c r="H69" s="234"/>
      <c r="I69" s="234"/>
      <c r="J69" s="234"/>
      <c r="AZ69" s="127" t="str">
        <f>B69</f>
        <v>Individuální položky</v>
      </c>
    </row>
    <row r="70" spans="2:52" ht="25.5" x14ac:dyDescent="0.2">
      <c r="B70" s="234" t="s">
        <v>89</v>
      </c>
      <c r="C70" s="234"/>
      <c r="D70" s="234"/>
      <c r="E70" s="234"/>
      <c r="F70" s="234"/>
      <c r="G70" s="234"/>
      <c r="H70" s="234"/>
      <c r="I70" s="234"/>
      <c r="J70" s="234"/>
      <c r="AZ70" s="127"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234" t="s">
        <v>90</v>
      </c>
      <c r="C72" s="234"/>
      <c r="D72" s="234"/>
      <c r="E72" s="234"/>
      <c r="F72" s="234"/>
      <c r="G72" s="234"/>
      <c r="H72" s="234"/>
      <c r="I72" s="234"/>
      <c r="J72" s="234"/>
      <c r="AZ72" s="127" t="str">
        <f>B72</f>
        <v xml:space="preserve">        Závaznost a změna soupisu</v>
      </c>
    </row>
    <row r="74" spans="2:52" x14ac:dyDescent="0.2">
      <c r="B74" s="234" t="s">
        <v>91</v>
      </c>
      <c r="C74" s="234"/>
      <c r="D74" s="234"/>
      <c r="E74" s="234"/>
      <c r="F74" s="234"/>
      <c r="G74" s="234"/>
      <c r="H74" s="234"/>
      <c r="I74" s="234"/>
      <c r="J74" s="234"/>
      <c r="AZ74" s="127" t="str">
        <f>B74</f>
        <v xml:space="preserve">        Závaznost soupisu</v>
      </c>
    </row>
    <row r="75" spans="2:52" ht="38.25" x14ac:dyDescent="0.2">
      <c r="B75" s="234" t="s">
        <v>92</v>
      </c>
      <c r="C75" s="234"/>
      <c r="D75" s="234"/>
      <c r="E75" s="234"/>
      <c r="F75" s="234"/>
      <c r="G75" s="234"/>
      <c r="H75" s="234"/>
      <c r="I75" s="234"/>
      <c r="J75" s="234"/>
      <c r="AZ75" s="127"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234" t="s">
        <v>93</v>
      </c>
      <c r="C77" s="234"/>
      <c r="D77" s="234"/>
      <c r="E77" s="234"/>
      <c r="F77" s="234"/>
      <c r="G77" s="234"/>
      <c r="H77" s="234"/>
      <c r="I77" s="234"/>
      <c r="J77" s="234"/>
      <c r="AZ77" s="127" t="str">
        <f>B77</f>
        <v xml:space="preserve">        Zvláštní podmínky pro stanovení nabídkové ceny</v>
      </c>
    </row>
    <row r="79" spans="2:52" x14ac:dyDescent="0.2">
      <c r="B79" s="234" t="s">
        <v>94</v>
      </c>
      <c r="C79" s="234"/>
      <c r="D79" s="234"/>
      <c r="E79" s="234"/>
      <c r="F79" s="234"/>
      <c r="G79" s="234"/>
      <c r="H79" s="234"/>
      <c r="I79" s="234"/>
      <c r="J79" s="234"/>
      <c r="AZ79" s="127" t="str">
        <f>B79</f>
        <v xml:space="preserve">        Přeprava vybouraných hmot, suti a vytěžené zeminy</v>
      </c>
    </row>
    <row r="80" spans="2:52" ht="63.75" x14ac:dyDescent="0.2">
      <c r="B80" s="234" t="s">
        <v>95</v>
      </c>
      <c r="C80" s="234"/>
      <c r="D80" s="234"/>
      <c r="E80" s="234"/>
      <c r="F80" s="234"/>
      <c r="G80" s="234"/>
      <c r="H80" s="234"/>
      <c r="I80" s="234"/>
      <c r="J80" s="234"/>
      <c r="AZ80" s="127"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234" t="s">
        <v>96</v>
      </c>
      <c r="C82" s="234"/>
      <c r="D82" s="234"/>
      <c r="E82" s="234"/>
      <c r="F82" s="234"/>
      <c r="G82" s="234"/>
      <c r="H82" s="234"/>
      <c r="I82" s="234"/>
      <c r="J82" s="234"/>
      <c r="AZ82" s="127" t="str">
        <f>B82</f>
        <v xml:space="preserve">        Vnitrostaveništní přesun stavebního materiálu</v>
      </c>
    </row>
    <row r="83" spans="2:52" ht="51" x14ac:dyDescent="0.2">
      <c r="B83" s="234" t="s">
        <v>97</v>
      </c>
      <c r="C83" s="234"/>
      <c r="D83" s="234"/>
      <c r="E83" s="234"/>
      <c r="F83" s="234"/>
      <c r="G83" s="234"/>
      <c r="H83" s="234"/>
      <c r="I83" s="234"/>
      <c r="J83" s="234"/>
      <c r="AZ83" s="127"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51" x14ac:dyDescent="0.2">
      <c r="B84" s="234" t="s">
        <v>98</v>
      </c>
      <c r="C84" s="234"/>
      <c r="D84" s="234"/>
      <c r="E84" s="234"/>
      <c r="F84" s="234"/>
      <c r="G84" s="234"/>
      <c r="H84" s="234"/>
      <c r="I84" s="234"/>
      <c r="J84" s="234"/>
      <c r="AZ84" s="127"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234" t="s">
        <v>99</v>
      </c>
      <c r="C86" s="234"/>
      <c r="D86" s="234"/>
      <c r="E86" s="234"/>
      <c r="F86" s="234"/>
      <c r="G86" s="234"/>
      <c r="H86" s="234"/>
      <c r="I86" s="234"/>
      <c r="J86" s="234"/>
      <c r="AZ86" s="127" t="str">
        <f>B86</f>
        <v xml:space="preserve">        Příplatky za ztížené podmínky prací</v>
      </c>
    </row>
    <row r="87" spans="2:52" ht="25.5" x14ac:dyDescent="0.2">
      <c r="B87" s="234" t="s">
        <v>100</v>
      </c>
      <c r="C87" s="234"/>
      <c r="D87" s="234"/>
      <c r="E87" s="234"/>
      <c r="F87" s="234"/>
      <c r="G87" s="234"/>
      <c r="H87" s="234"/>
      <c r="I87" s="234"/>
      <c r="J87" s="234"/>
      <c r="AZ87" s="127" t="str">
        <f>B87</f>
        <v>Pokud soupis položku příplatku za ztížené podmínky obsahuje, je dodavatel povinen ji ocenit bez ohledu na to, že tento příplatek dodavatel standardně neuplatňuje.</v>
      </c>
    </row>
    <row r="89" spans="2:52" x14ac:dyDescent="0.2">
      <c r="B89" s="234" t="s">
        <v>101</v>
      </c>
      <c r="C89" s="234"/>
      <c r="D89" s="234"/>
      <c r="E89" s="234"/>
      <c r="F89" s="234"/>
      <c r="G89" s="234"/>
      <c r="H89" s="234"/>
      <c r="I89" s="234"/>
      <c r="J89" s="234"/>
      <c r="AZ89" s="127" t="str">
        <f>B89</f>
        <v xml:space="preserve">        Vedlejší a ostatní náklady</v>
      </c>
    </row>
    <row r="90" spans="2:52" ht="25.5" x14ac:dyDescent="0.2">
      <c r="B90" s="234" t="s">
        <v>102</v>
      </c>
      <c r="C90" s="234"/>
      <c r="D90" s="234"/>
      <c r="E90" s="234"/>
      <c r="F90" s="234"/>
      <c r="G90" s="234"/>
      <c r="H90" s="234"/>
      <c r="I90" s="234"/>
      <c r="J90" s="234"/>
      <c r="AZ90" s="127" t="str">
        <f>B90</f>
        <v>Tyto náklady jsou popsány v samostatném soupisu stavebních prací, dodávek a služeb s tím, že dodavatel je povinen v rámci těchto nákladů ocenit všechny definované náklady souhrnně pro celou stavbu.</v>
      </c>
    </row>
    <row r="94" spans="2:52" x14ac:dyDescent="0.2">
      <c r="B94" s="234" t="s">
        <v>103</v>
      </c>
      <c r="C94" s="234"/>
      <c r="D94" s="234"/>
      <c r="E94" s="234"/>
      <c r="F94" s="234"/>
      <c r="G94" s="234"/>
      <c r="H94" s="234"/>
      <c r="I94" s="234"/>
      <c r="J94" s="234"/>
      <c r="AZ94" s="127" t="str">
        <f>B94</f>
        <v>2. SPECIFICKÉ PODMÍNKY PRO ZPRACOVÁNÍ NABÍDKOVÉ CENY</v>
      </c>
    </row>
    <row r="96" spans="2:52" x14ac:dyDescent="0.2">
      <c r="B96" s="234" t="s">
        <v>104</v>
      </c>
      <c r="C96" s="234"/>
      <c r="D96" s="234"/>
      <c r="E96" s="234"/>
      <c r="F96" s="234"/>
      <c r="G96" s="234"/>
      <c r="H96" s="234"/>
      <c r="I96" s="234"/>
      <c r="J96" s="234"/>
      <c r="AZ96" s="127" t="str">
        <f>B96</f>
        <v>Zde doplní zpracovatel soupisu  případná specifika týkající se konkrétní zakázky.</v>
      </c>
    </row>
    <row r="99" spans="2:52" x14ac:dyDescent="0.2">
      <c r="B99" s="234" t="s">
        <v>105</v>
      </c>
      <c r="C99" s="234"/>
      <c r="D99" s="234"/>
      <c r="E99" s="234"/>
      <c r="F99" s="234"/>
      <c r="G99" s="234"/>
      <c r="H99" s="234"/>
      <c r="I99" s="234"/>
      <c r="J99" s="234"/>
      <c r="AZ99" s="127" t="str">
        <f>B99</f>
        <v>3. ELEKTRONICKÁ PODOBA SOUPISU</v>
      </c>
    </row>
    <row r="101" spans="2:52" x14ac:dyDescent="0.2">
      <c r="B101" s="234" t="s">
        <v>106</v>
      </c>
      <c r="C101" s="234"/>
      <c r="D101" s="234"/>
      <c r="E101" s="234"/>
      <c r="F101" s="234"/>
      <c r="G101" s="234"/>
      <c r="H101" s="234"/>
      <c r="I101" s="234"/>
      <c r="J101" s="234"/>
      <c r="AZ101" s="127" t="str">
        <f>B101</f>
        <v xml:space="preserve">        Elektronická podoba soupisu</v>
      </c>
    </row>
    <row r="102" spans="2:52" ht="25.5" x14ac:dyDescent="0.2">
      <c r="B102" s="234" t="s">
        <v>107</v>
      </c>
      <c r="C102" s="234"/>
      <c r="D102" s="234"/>
      <c r="E102" s="234"/>
      <c r="F102" s="234"/>
      <c r="G102" s="234"/>
      <c r="H102" s="234"/>
      <c r="I102" s="234"/>
      <c r="J102" s="234"/>
      <c r="AZ102" s="127" t="str">
        <f>B102</f>
        <v>V souladu se zákonem jsou předložené soupisy zpracovány i v elektronické podobě.  Elektronickou podobou soupisu stavebních prací, dodávek a služeb je formát MS EXCEL.</v>
      </c>
    </row>
    <row r="103" spans="2:52" x14ac:dyDescent="0.2">
      <c r="B103" s="234" t="s">
        <v>108</v>
      </c>
      <c r="C103" s="234"/>
      <c r="D103" s="234"/>
      <c r="E103" s="234"/>
      <c r="F103" s="234"/>
      <c r="G103" s="234"/>
      <c r="H103" s="234"/>
      <c r="I103" s="234"/>
      <c r="J103" s="234"/>
      <c r="AZ103" s="127" t="str">
        <f>B103</f>
        <v>Popis formátu soupisu odpovídá svou strukturou vzorovému soupisu volně dostupnému na internetové adrese:</v>
      </c>
    </row>
    <row r="105" spans="2:52" x14ac:dyDescent="0.2">
      <c r="B105" s="234" t="s">
        <v>109</v>
      </c>
      <c r="C105" s="234"/>
      <c r="D105" s="234"/>
      <c r="E105" s="234"/>
      <c r="F105" s="234"/>
      <c r="G105" s="234"/>
      <c r="H105" s="234"/>
      <c r="I105" s="234"/>
      <c r="J105" s="234"/>
      <c r="AZ105" s="127" t="str">
        <f>B105</f>
        <v>www.stavebnionline.cz/soupis</v>
      </c>
    </row>
    <row r="107" spans="2:52" x14ac:dyDescent="0.2">
      <c r="B107" s="234" t="s">
        <v>110</v>
      </c>
      <c r="C107" s="234"/>
      <c r="D107" s="234"/>
      <c r="E107" s="234"/>
      <c r="F107" s="234"/>
      <c r="G107" s="234"/>
      <c r="H107" s="234"/>
      <c r="I107" s="234"/>
      <c r="J107" s="234"/>
      <c r="AZ107" s="127" t="str">
        <f>B107</f>
        <v xml:space="preserve">        Zpracování elektronické podoby soupisu</v>
      </c>
    </row>
    <row r="108" spans="2:52" ht="51" x14ac:dyDescent="0.2">
      <c r="B108" s="234" t="s">
        <v>111</v>
      </c>
      <c r="C108" s="234"/>
      <c r="D108" s="234"/>
      <c r="E108" s="234"/>
      <c r="F108" s="234"/>
      <c r="G108" s="234"/>
      <c r="H108" s="234"/>
      <c r="I108" s="234"/>
      <c r="J108" s="234"/>
      <c r="AZ108" s="127"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234" t="s">
        <v>112</v>
      </c>
      <c r="C110" s="234"/>
      <c r="D110" s="234"/>
      <c r="E110" s="234"/>
      <c r="F110" s="234"/>
      <c r="G110" s="234"/>
      <c r="H110" s="234"/>
      <c r="I110" s="234"/>
      <c r="J110" s="234"/>
      <c r="AZ110" s="127" t="str">
        <f>B110</f>
        <v xml:space="preserve">        Jiný formát soupisu</v>
      </c>
    </row>
    <row r="111" spans="2:52" ht="38.25" x14ac:dyDescent="0.2">
      <c r="B111" s="234" t="s">
        <v>113</v>
      </c>
      <c r="C111" s="234"/>
      <c r="D111" s="234"/>
      <c r="E111" s="234"/>
      <c r="F111" s="234"/>
      <c r="G111" s="234"/>
      <c r="H111" s="234"/>
      <c r="I111" s="234"/>
      <c r="J111" s="234"/>
      <c r="AZ111" s="127"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2:52" x14ac:dyDescent="0.2">
      <c r="B113" s="234" t="s">
        <v>114</v>
      </c>
      <c r="C113" s="234"/>
      <c r="D113" s="234"/>
      <c r="E113" s="234"/>
      <c r="F113" s="234"/>
      <c r="G113" s="234"/>
      <c r="H113" s="234"/>
      <c r="I113" s="234"/>
      <c r="J113" s="234"/>
      <c r="AZ113" s="127" t="str">
        <f>B113</f>
        <v xml:space="preserve">        Závěrečné ustanovení</v>
      </c>
    </row>
    <row r="114" spans="2:52" x14ac:dyDescent="0.2">
      <c r="B114" s="234" t="s">
        <v>115</v>
      </c>
      <c r="C114" s="234"/>
      <c r="D114" s="234"/>
      <c r="E114" s="234"/>
      <c r="F114" s="234"/>
      <c r="G114" s="234"/>
      <c r="H114" s="234"/>
      <c r="I114" s="234"/>
      <c r="J114" s="234"/>
      <c r="AZ114" s="127" t="str">
        <f>B114</f>
        <v>Ostatní podmínky vztahující se ke zpracování nabídkové ceny jsou uvedeny v zadávací dokumentaci.</v>
      </c>
    </row>
  </sheetData>
  <sheetProtection algorithmName="SHA-512" hashValue="JMuXDR8DuYZevARdEo69MYJVi9dN57hoKBfIa1tnD55D7xMgkGWz51bnotDiA1oCF6EVaDbPvnMp26kOnh/7fg==" saltValue="PFtOEgXm7hMAXT6dORRD/w=="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49">
    <mergeCell ref="B44:J44"/>
    <mergeCell ref="B26:E26"/>
    <mergeCell ref="B35:J35"/>
    <mergeCell ref="B37:J37"/>
    <mergeCell ref="B39:J39"/>
    <mergeCell ref="B41:J41"/>
    <mergeCell ref="B63:J63"/>
    <mergeCell ref="B46:J46"/>
    <mergeCell ref="B48:J48"/>
    <mergeCell ref="B49:J49"/>
    <mergeCell ref="B51:J51"/>
    <mergeCell ref="B54:J54"/>
    <mergeCell ref="B55:J55"/>
    <mergeCell ref="B56:J56"/>
    <mergeCell ref="B57:J57"/>
    <mergeCell ref="B58:J58"/>
    <mergeCell ref="B59:J59"/>
    <mergeCell ref="B61:J61"/>
    <mergeCell ref="B82:J82"/>
    <mergeCell ref="B64:J64"/>
    <mergeCell ref="B66:J66"/>
    <mergeCell ref="B67:J67"/>
    <mergeCell ref="B69:J69"/>
    <mergeCell ref="B70:J70"/>
    <mergeCell ref="B72:J72"/>
    <mergeCell ref="B74:J74"/>
    <mergeCell ref="B75:J75"/>
    <mergeCell ref="B77:J77"/>
    <mergeCell ref="B79:J79"/>
    <mergeCell ref="B80:J80"/>
    <mergeCell ref="B103:J103"/>
    <mergeCell ref="B83:J83"/>
    <mergeCell ref="B84:J84"/>
    <mergeCell ref="B86:J86"/>
    <mergeCell ref="B87:J87"/>
    <mergeCell ref="B89:J89"/>
    <mergeCell ref="B90:J90"/>
    <mergeCell ref="B94:J94"/>
    <mergeCell ref="B96:J96"/>
    <mergeCell ref="B99:J99"/>
    <mergeCell ref="B101:J101"/>
    <mergeCell ref="B102:J102"/>
    <mergeCell ref="B114:J114"/>
    <mergeCell ref="B105:J105"/>
    <mergeCell ref="B107:J107"/>
    <mergeCell ref="B108:J108"/>
    <mergeCell ref="B110:J110"/>
    <mergeCell ref="B111:J111"/>
    <mergeCell ref="B113:J113"/>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str">
        <f>Stavba!CisloStavby</f>
        <v>07/17/03</v>
      </c>
      <c r="C1" s="31" t="str">
        <f>Stavba!NazevStavby</f>
        <v>Rozšíření vybavení pro strojmí dílnu SŠ Rokycany 1312016</v>
      </c>
      <c r="D1" s="31"/>
      <c r="E1" s="31"/>
      <c r="F1" s="31"/>
      <c r="G1" s="24"/>
      <c r="H1" s="33"/>
    </row>
    <row r="2" spans="1:8" ht="13.5" thickBot="1" x14ac:dyDescent="0.25">
      <c r="A2" s="25" t="s">
        <v>29</v>
      </c>
      <c r="B2" s="30"/>
      <c r="C2" s="238"/>
      <c r="D2" s="238"/>
      <c r="E2" s="238"/>
      <c r="F2" s="238"/>
      <c r="G2" s="26" t="s">
        <v>15</v>
      </c>
      <c r="H2" s="34" t="s">
        <v>16</v>
      </c>
    </row>
    <row r="3" spans="1:8" ht="13.5" thickTop="1" x14ac:dyDescent="0.2"/>
    <row r="4" spans="1:8" ht="18" x14ac:dyDescent="0.25">
      <c r="A4" s="237" t="s">
        <v>17</v>
      </c>
      <c r="B4" s="237"/>
      <c r="C4" s="237"/>
      <c r="D4" s="237"/>
      <c r="E4" s="237"/>
      <c r="F4" s="237"/>
      <c r="G4" s="237"/>
      <c r="H4" s="237"/>
    </row>
    <row r="6" spans="1:8" ht="15.75" x14ac:dyDescent="0.25">
      <c r="A6" s="32" t="s">
        <v>25</v>
      </c>
      <c r="B6" s="29">
        <f>B2</f>
        <v>0</v>
      </c>
    </row>
    <row r="7" spans="1:8" ht="15.75" x14ac:dyDescent="0.25">
      <c r="B7" s="239">
        <f>C2</f>
        <v>0</v>
      </c>
      <c r="C7" s="240"/>
      <c r="D7" s="240"/>
      <c r="E7" s="240"/>
      <c r="F7" s="240"/>
      <c r="G7" s="240"/>
    </row>
    <row r="9" spans="1:8" s="32" customFormat="1" ht="12.75" customHeight="1" x14ac:dyDescent="0.2">
      <c r="A9" s="32" t="s">
        <v>28</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WE7a4O2buGOiReyjDpXEG/ALQ/R+N75v8QAPb16bQiNvqHJEL8hiPwb72+0i8VN3Y+KBMkcJSTDLtmiCLYVOCw==" saltValue="uFTqqJcg3C9ZoM8etxj2AQ=="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41" t="s">
        <v>30</v>
      </c>
      <c r="B1" s="241"/>
      <c r="C1" s="242"/>
      <c r="D1" s="241"/>
      <c r="E1" s="241"/>
      <c r="F1" s="241"/>
      <c r="G1" s="241"/>
    </row>
    <row r="2" spans="1:7" ht="13.5" thickTop="1" x14ac:dyDescent="0.2">
      <c r="A2" s="55" t="s">
        <v>31</v>
      </c>
      <c r="B2" s="56"/>
      <c r="C2" s="243"/>
      <c r="D2" s="243"/>
      <c r="E2" s="243"/>
      <c r="F2" s="243"/>
      <c r="G2" s="244"/>
    </row>
    <row r="3" spans="1:7" x14ac:dyDescent="0.2">
      <c r="A3" s="57" t="s">
        <v>32</v>
      </c>
      <c r="B3" s="58"/>
      <c r="C3" s="245"/>
      <c r="D3" s="245"/>
      <c r="E3" s="245"/>
      <c r="F3" s="245"/>
      <c r="G3" s="246"/>
    </row>
    <row r="4" spans="1:7" ht="13.5" thickBot="1" x14ac:dyDescent="0.25">
      <c r="A4" s="59" t="s">
        <v>33</v>
      </c>
      <c r="B4" s="60"/>
      <c r="C4" s="247"/>
      <c r="D4" s="247"/>
      <c r="E4" s="247"/>
      <c r="F4" s="247"/>
      <c r="G4" s="248"/>
    </row>
    <row r="5" spans="1:7" ht="14.25" thickTop="1" thickBot="1" x14ac:dyDescent="0.25">
      <c r="B5" s="61"/>
      <c r="C5" s="62"/>
      <c r="D5" s="63"/>
    </row>
    <row r="6" spans="1:7" ht="13.5" thickBot="1" x14ac:dyDescent="0.25">
      <c r="A6" s="64" t="s">
        <v>34</v>
      </c>
      <c r="B6" s="65" t="s">
        <v>35</v>
      </c>
      <c r="C6" s="66" t="s">
        <v>36</v>
      </c>
      <c r="D6" s="67" t="s">
        <v>37</v>
      </c>
      <c r="E6" s="68" t="s">
        <v>38</v>
      </c>
      <c r="F6" s="69" t="s">
        <v>39</v>
      </c>
      <c r="G6" s="70" t="s">
        <v>40</v>
      </c>
    </row>
    <row r="7" spans="1:7" ht="14.25" thickTop="1" thickBot="1" x14ac:dyDescent="0.25">
      <c r="A7" s="71"/>
      <c r="B7" s="72"/>
      <c r="C7" s="73"/>
      <c r="D7" s="74"/>
      <c r="E7" s="75"/>
      <c r="F7" s="76"/>
      <c r="G7" s="77"/>
    </row>
  </sheetData>
  <sheetProtection algorithmName="SHA-512" hashValue="yhKHFMxJKaP17B/CF2ShYjOea4UcMRDUQwYKqvmveA63Ew/9xP3cHeXN5yUiGVBY56X1JW52CEczVsrB20i6pw==" saltValue="lK3MPbxObl1607rklcvDIA=="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topLeftCell="I1"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9.7109375" customWidth="1"/>
    <col min="15" max="16" width="0" hidden="1" customWidth="1"/>
  </cols>
  <sheetData>
    <row r="1" spans="1:10" ht="13.5" customHeight="1" thickTop="1" x14ac:dyDescent="0.2">
      <c r="A1" s="23" t="s">
        <v>1</v>
      </c>
      <c r="B1" s="28" t="str">
        <f>Stavba!CisloStavby</f>
        <v>07/17/03</v>
      </c>
      <c r="C1" s="31" t="str">
        <f>Stavba!NazevStavby</f>
        <v>Rozšíření vybavení pro strojmí dílnu SŠ Rokycany 1312016</v>
      </c>
      <c r="D1" s="31"/>
      <c r="E1" s="31"/>
      <c r="F1" s="31"/>
      <c r="G1" s="24"/>
      <c r="H1" s="33"/>
    </row>
    <row r="2" spans="1:10" ht="13.5" customHeight="1" thickBot="1" x14ac:dyDescent="0.25">
      <c r="A2" s="25" t="s">
        <v>29</v>
      </c>
      <c r="B2" s="128" t="s">
        <v>56</v>
      </c>
      <c r="C2" s="249" t="s">
        <v>57</v>
      </c>
      <c r="D2" s="238"/>
      <c r="E2" s="238"/>
      <c r="F2" s="238"/>
      <c r="G2" s="26" t="s">
        <v>15</v>
      </c>
      <c r="H2" s="34" t="s">
        <v>16</v>
      </c>
    </row>
    <row r="3" spans="1:10" ht="13.5" customHeight="1" thickTop="1" x14ac:dyDescent="0.2">
      <c r="H3" s="35"/>
    </row>
    <row r="4" spans="1:10" ht="18" customHeight="1" x14ac:dyDescent="0.25">
      <c r="A4" s="237" t="s">
        <v>17</v>
      </c>
      <c r="B4" s="237"/>
      <c r="C4" s="237"/>
      <c r="D4" s="237"/>
      <c r="E4" s="237"/>
      <c r="F4" s="237"/>
      <c r="G4" s="237"/>
      <c r="H4" s="237"/>
    </row>
    <row r="5" spans="1:10" ht="12.75" customHeight="1" x14ac:dyDescent="0.2">
      <c r="H5" s="35"/>
    </row>
    <row r="6" spans="1:10" ht="15.75" customHeight="1" x14ac:dyDescent="0.25">
      <c r="A6" s="32" t="s">
        <v>25</v>
      </c>
      <c r="B6" s="29" t="str">
        <f>B2</f>
        <v>00</v>
      </c>
      <c r="H6" s="35"/>
    </row>
    <row r="7" spans="1:10" ht="15.75" customHeight="1" x14ac:dyDescent="0.25">
      <c r="B7" s="239" t="str">
        <f>C2</f>
        <v>Vedlejší a ostatní náklady</v>
      </c>
      <c r="C7" s="240"/>
      <c r="D7" s="240"/>
      <c r="E7" s="240"/>
      <c r="F7" s="240"/>
      <c r="G7" s="240"/>
      <c r="H7" s="35"/>
    </row>
    <row r="8" spans="1:10" ht="12.75" customHeight="1" x14ac:dyDescent="0.2">
      <c r="H8" s="35"/>
    </row>
    <row r="9" spans="1:10" ht="12.75" customHeight="1" x14ac:dyDescent="0.2">
      <c r="A9" s="32" t="s">
        <v>28</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116</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9" t="s">
        <v>117</v>
      </c>
      <c r="B16" s="130"/>
      <c r="C16" s="130"/>
      <c r="D16" s="130"/>
      <c r="E16" s="130"/>
      <c r="F16" s="130"/>
      <c r="G16" s="130"/>
      <c r="H16" s="131"/>
      <c r="I16" s="32"/>
      <c r="J16" s="32"/>
    </row>
    <row r="17" spans="1:16" ht="12.75" customHeight="1" x14ac:dyDescent="0.2">
      <c r="A17" s="140" t="s">
        <v>118</v>
      </c>
      <c r="B17" s="141"/>
      <c r="C17" s="142"/>
      <c r="D17" s="142"/>
      <c r="E17" s="142"/>
      <c r="F17" s="142"/>
      <c r="G17" s="143"/>
      <c r="H17" s="144" t="s">
        <v>119</v>
      </c>
      <c r="I17" s="32"/>
      <c r="J17" s="32"/>
    </row>
    <row r="18" spans="1:16" ht="12.75" customHeight="1" x14ac:dyDescent="0.2">
      <c r="A18" s="138" t="s">
        <v>120</v>
      </c>
      <c r="B18" s="136" t="s">
        <v>57</v>
      </c>
      <c r="C18" s="135"/>
      <c r="D18" s="135"/>
      <c r="E18" s="135"/>
      <c r="F18" s="135"/>
      <c r="G18" s="137"/>
      <c r="H18" s="139">
        <f>'00 0004 Naklady'!G44</f>
        <v>0</v>
      </c>
      <c r="I18" s="32"/>
      <c r="J18" s="32"/>
      <c r="O18">
        <f>'00 0004 Naklady'!AN44</f>
        <v>0</v>
      </c>
      <c r="P18">
        <f>'00 0004 Naklady'!AO44</f>
        <v>0</v>
      </c>
    </row>
    <row r="19" spans="1:16" ht="12.75" customHeight="1" thickBot="1" x14ac:dyDescent="0.25">
      <c r="A19" s="145"/>
      <c r="B19" s="146" t="s">
        <v>121</v>
      </c>
      <c r="C19" s="147"/>
      <c r="D19" s="148" t="str">
        <f>B2</f>
        <v>00</v>
      </c>
      <c r="E19" s="147"/>
      <c r="F19" s="147"/>
      <c r="G19" s="149"/>
      <c r="H19" s="150">
        <f>SUM(H18:H18)</f>
        <v>0</v>
      </c>
      <c r="I19" s="32"/>
      <c r="J19" s="32"/>
    </row>
    <row r="20" spans="1:16" ht="12.75" customHeight="1" thickBot="1" x14ac:dyDescent="0.25">
      <c r="A20" s="32"/>
      <c r="B20" s="32"/>
      <c r="C20" s="32"/>
      <c r="D20" s="32"/>
      <c r="E20" s="32"/>
      <c r="F20" s="32"/>
      <c r="G20" s="32"/>
      <c r="H20" s="151"/>
      <c r="I20" s="32"/>
      <c r="J20" s="32"/>
    </row>
    <row r="21" spans="1:16" ht="12.75" customHeight="1" x14ac:dyDescent="0.2">
      <c r="A21" s="161"/>
      <c r="B21" s="162"/>
      <c r="C21" s="162"/>
      <c r="D21" s="162"/>
      <c r="E21" s="163"/>
      <c r="F21" s="162"/>
      <c r="G21" s="162"/>
      <c r="H21" s="164" t="s">
        <v>63</v>
      </c>
      <c r="I21" s="32"/>
      <c r="J21" s="32"/>
      <c r="O21" s="35">
        <f>H22</f>
        <v>0</v>
      </c>
      <c r="P21" s="35">
        <f>H24</f>
        <v>0</v>
      </c>
    </row>
    <row r="22" spans="1:16" ht="12.75" customHeight="1" x14ac:dyDescent="0.2">
      <c r="A22" s="156" t="s">
        <v>64</v>
      </c>
      <c r="B22" s="152"/>
      <c r="C22" s="152"/>
      <c r="D22" s="152">
        <v>15</v>
      </c>
      <c r="E22" s="153" t="s">
        <v>65</v>
      </c>
      <c r="F22" s="152"/>
      <c r="G22" s="152"/>
      <c r="H22" s="159">
        <f>SUM(O17:O18)</f>
        <v>0</v>
      </c>
      <c r="I22" s="32"/>
      <c r="J22" s="32"/>
    </row>
    <row r="23" spans="1:16" ht="12.75" customHeight="1" x14ac:dyDescent="0.2">
      <c r="A23" s="157" t="s">
        <v>66</v>
      </c>
      <c r="B23" s="133"/>
      <c r="C23" s="133"/>
      <c r="D23" s="133">
        <v>15</v>
      </c>
      <c r="E23" s="154" t="s">
        <v>65</v>
      </c>
      <c r="F23" s="133"/>
      <c r="G23" s="133"/>
      <c r="H23" s="160">
        <f>H22*(D23/100)</f>
        <v>0</v>
      </c>
      <c r="I23" s="32"/>
      <c r="J23" s="32"/>
    </row>
    <row r="24" spans="1:16" ht="12.75" customHeight="1" x14ac:dyDescent="0.2">
      <c r="A24" s="157" t="s">
        <v>64</v>
      </c>
      <c r="B24" s="133"/>
      <c r="C24" s="133"/>
      <c r="D24" s="133">
        <v>21</v>
      </c>
      <c r="E24" s="154" t="s">
        <v>65</v>
      </c>
      <c r="F24" s="133"/>
      <c r="G24" s="133"/>
      <c r="H24" s="160">
        <f>SUM(P17:P18)</f>
        <v>0</v>
      </c>
      <c r="I24" s="32"/>
      <c r="J24" s="32"/>
    </row>
    <row r="25" spans="1:16" ht="12.75" customHeight="1" thickBot="1" x14ac:dyDescent="0.25">
      <c r="A25" s="158" t="s">
        <v>66</v>
      </c>
      <c r="B25" s="134"/>
      <c r="C25" s="134"/>
      <c r="D25" s="134">
        <v>21</v>
      </c>
      <c r="E25" s="155" t="s">
        <v>65</v>
      </c>
      <c r="F25" s="133"/>
      <c r="G25" s="133"/>
      <c r="H25" s="160">
        <f>H24*(D25/100)</f>
        <v>0</v>
      </c>
      <c r="I25" s="32"/>
      <c r="J25" s="32"/>
    </row>
    <row r="26" spans="1:16" ht="12.75" customHeight="1" thickBot="1" x14ac:dyDescent="0.25">
      <c r="A26" s="165" t="s">
        <v>122</v>
      </c>
      <c r="B26" s="166"/>
      <c r="C26" s="166"/>
      <c r="D26" s="166"/>
      <c r="E26" s="166"/>
      <c r="F26" s="167"/>
      <c r="G26" s="168"/>
      <c r="H26" s="169">
        <f>SUM(H22:H25)</f>
        <v>0</v>
      </c>
      <c r="I26" s="32"/>
      <c r="J26" s="32"/>
    </row>
    <row r="27" spans="1:16" ht="12.75" customHeight="1" x14ac:dyDescent="0.2">
      <c r="A27" s="32"/>
      <c r="B27" s="32"/>
      <c r="C27" s="32"/>
      <c r="D27" s="32"/>
      <c r="E27" s="32"/>
      <c r="F27" s="32"/>
      <c r="G27" s="32"/>
      <c r="H27" s="36"/>
      <c r="I27" s="32"/>
      <c r="J27" s="32"/>
    </row>
    <row r="28" spans="1:16" ht="12.75" customHeight="1" x14ac:dyDescent="0.2">
      <c r="A28" s="32"/>
      <c r="B28" s="32"/>
      <c r="C28" s="32"/>
      <c r="D28" s="32"/>
      <c r="E28" s="32"/>
      <c r="F28" s="32"/>
      <c r="G28" s="32"/>
      <c r="H28" s="36"/>
      <c r="I28" s="32"/>
      <c r="J28" s="32"/>
    </row>
    <row r="29" spans="1:16" ht="12.75" customHeight="1" x14ac:dyDescent="0.2">
      <c r="A29" s="32"/>
      <c r="B29" s="32"/>
      <c r="C29" s="32"/>
      <c r="D29" s="32"/>
      <c r="E29" s="32"/>
      <c r="F29" s="32"/>
      <c r="G29" s="32"/>
      <c r="H29" s="36"/>
      <c r="I29" s="32"/>
      <c r="J29" s="32"/>
    </row>
    <row r="30" spans="1:16" ht="12.75" customHeight="1" x14ac:dyDescent="0.2">
      <c r="A30" s="32"/>
      <c r="B30" s="32"/>
      <c r="C30" s="32"/>
      <c r="D30" s="32"/>
      <c r="E30" s="32"/>
      <c r="F30" s="32"/>
      <c r="G30" s="32"/>
      <c r="H30" s="36"/>
      <c r="I30" s="32"/>
      <c r="J30" s="32"/>
    </row>
    <row r="31" spans="1:16" ht="12.75" customHeight="1" x14ac:dyDescent="0.2">
      <c r="A31" s="32"/>
      <c r="B31" s="32"/>
      <c r="C31" s="32"/>
      <c r="D31" s="32"/>
      <c r="E31" s="32"/>
      <c r="F31" s="32"/>
      <c r="G31" s="32"/>
      <c r="H31" s="36"/>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W1QP+HwanTfJHMpwfVSa8/ySAlqIwHw0aIb96JGMrJ69QrFOlsT6igSjelP8SlhFjy6WwweA4K1venCBJ7IzYQ==" saltValue="4X0mz/5HgORB8QNdaG88yw==" spinCount="100000" sheet="1"/>
  <mergeCells count="3">
    <mergeCell ref="C2:F2"/>
    <mergeCell ref="A4:H4"/>
    <mergeCell ref="B7:G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0"/>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25">
      <c r="A1" s="268" t="s">
        <v>123</v>
      </c>
      <c r="B1" s="241"/>
      <c r="C1" s="242"/>
      <c r="D1" s="241"/>
      <c r="E1" s="241"/>
      <c r="F1" s="241"/>
      <c r="G1" s="241"/>
      <c r="H1" s="54"/>
      <c r="I1" s="54"/>
      <c r="J1" s="54"/>
    </row>
    <row r="2" spans="1:60" ht="13.5" thickTop="1" x14ac:dyDescent="0.2">
      <c r="A2" s="55" t="s">
        <v>31</v>
      </c>
      <c r="B2" s="56" t="s">
        <v>42</v>
      </c>
      <c r="C2" s="269" t="s">
        <v>43</v>
      </c>
      <c r="D2" s="243"/>
      <c r="E2" s="243"/>
      <c r="F2" s="243"/>
      <c r="G2" s="244"/>
      <c r="H2" s="54"/>
      <c r="I2" s="54"/>
      <c r="J2" s="54"/>
    </row>
    <row r="3" spans="1:60" x14ac:dyDescent="0.2">
      <c r="A3" s="57" t="s">
        <v>32</v>
      </c>
      <c r="B3" s="58" t="s">
        <v>56</v>
      </c>
      <c r="C3" s="270" t="s">
        <v>57</v>
      </c>
      <c r="D3" s="245"/>
      <c r="E3" s="245"/>
      <c r="F3" s="245"/>
      <c r="G3" s="246"/>
      <c r="H3" s="54"/>
      <c r="I3" s="54"/>
      <c r="J3" s="54"/>
    </row>
    <row r="4" spans="1:60" ht="13.5" thickBot="1" x14ac:dyDescent="0.25">
      <c r="A4" s="170" t="s">
        <v>33</v>
      </c>
      <c r="B4" s="171" t="s">
        <v>120</v>
      </c>
      <c r="C4" s="271" t="s">
        <v>57</v>
      </c>
      <c r="D4" s="272"/>
      <c r="E4" s="272"/>
      <c r="F4" s="272"/>
      <c r="G4" s="273"/>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5" t="s">
        <v>40</v>
      </c>
      <c r="H6" s="196" t="s">
        <v>124</v>
      </c>
      <c r="I6" s="180" t="s">
        <v>125</v>
      </c>
      <c r="J6" s="54"/>
    </row>
    <row r="7" spans="1:60" x14ac:dyDescent="0.2">
      <c r="A7" s="197"/>
      <c r="B7" s="198" t="s">
        <v>126</v>
      </c>
      <c r="C7" s="274" t="s">
        <v>127</v>
      </c>
      <c r="D7" s="274"/>
      <c r="E7" s="275"/>
      <c r="F7" s="276"/>
      <c r="G7" s="276"/>
      <c r="H7" s="199"/>
      <c r="I7" s="200"/>
      <c r="J7" s="54"/>
    </row>
    <row r="8" spans="1:60" x14ac:dyDescent="0.2">
      <c r="A8" s="191" t="s">
        <v>128</v>
      </c>
      <c r="B8" s="181" t="s">
        <v>129</v>
      </c>
      <c r="C8" s="209" t="s">
        <v>130</v>
      </c>
      <c r="D8" s="183"/>
      <c r="E8" s="185"/>
      <c r="F8" s="277">
        <f>SUM(G9:G13)</f>
        <v>0</v>
      </c>
      <c r="G8" s="278"/>
      <c r="H8" s="187"/>
      <c r="I8" s="193"/>
      <c r="J8" s="54"/>
    </row>
    <row r="9" spans="1:60" outlineLevel="1" x14ac:dyDescent="0.2">
      <c r="A9" s="192">
        <v>1</v>
      </c>
      <c r="B9" s="182" t="s">
        <v>131</v>
      </c>
      <c r="C9" s="210" t="s">
        <v>132</v>
      </c>
      <c r="D9" s="184" t="s">
        <v>133</v>
      </c>
      <c r="E9" s="186">
        <v>1</v>
      </c>
      <c r="F9" s="188"/>
      <c r="G9" s="189">
        <f>E9*F9</f>
        <v>0</v>
      </c>
      <c r="H9" s="190"/>
      <c r="I9" s="194" t="s">
        <v>134</v>
      </c>
      <c r="J9" s="178"/>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v>21</v>
      </c>
      <c r="AN9" s="32"/>
      <c r="AO9" s="32"/>
      <c r="AP9" s="32"/>
      <c r="AQ9" s="32"/>
      <c r="AR9" s="32"/>
      <c r="AS9" s="32"/>
      <c r="AT9" s="32"/>
      <c r="AU9" s="32"/>
      <c r="AV9" s="32"/>
      <c r="AW9" s="32"/>
      <c r="AX9" s="32"/>
      <c r="AY9" s="32"/>
      <c r="AZ9" s="32"/>
      <c r="BA9" s="32"/>
      <c r="BB9" s="32"/>
      <c r="BC9" s="32"/>
      <c r="BD9" s="32"/>
      <c r="BE9" s="32"/>
      <c r="BF9" s="32"/>
      <c r="BG9" s="32"/>
      <c r="BH9" s="32"/>
    </row>
    <row r="10" spans="1:60" outlineLevel="1" x14ac:dyDescent="0.2">
      <c r="A10" s="192"/>
      <c r="B10" s="182"/>
      <c r="C10" s="255" t="s">
        <v>135</v>
      </c>
      <c r="D10" s="256"/>
      <c r="E10" s="257"/>
      <c r="F10" s="258"/>
      <c r="G10" s="259"/>
      <c r="H10" s="190"/>
      <c r="I10" s="194"/>
      <c r="J10" s="178"/>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179" t="str">
        <f>C10</f>
        <v>Veškeré náklady spojené s vybudováním, provozem a odstraněním zařízení staveniště.</v>
      </c>
      <c r="BB10" s="32"/>
      <c r="BC10" s="32"/>
      <c r="BD10" s="32"/>
      <c r="BE10" s="32"/>
      <c r="BF10" s="32"/>
      <c r="BG10" s="32"/>
      <c r="BH10" s="32"/>
    </row>
    <row r="11" spans="1:60" outlineLevel="1" x14ac:dyDescent="0.2">
      <c r="A11" s="192">
        <v>2</v>
      </c>
      <c r="B11" s="182" t="s">
        <v>136</v>
      </c>
      <c r="C11" s="210" t="s">
        <v>137</v>
      </c>
      <c r="D11" s="184" t="s">
        <v>133</v>
      </c>
      <c r="E11" s="186">
        <v>1</v>
      </c>
      <c r="F11" s="188"/>
      <c r="G11" s="189">
        <f>E11*F11</f>
        <v>0</v>
      </c>
      <c r="H11" s="190"/>
      <c r="I11" s="194" t="s">
        <v>134</v>
      </c>
      <c r="J11" s="178"/>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v>21</v>
      </c>
      <c r="AN11" s="32"/>
      <c r="AO11" s="32"/>
      <c r="AP11" s="32"/>
      <c r="AQ11" s="32"/>
      <c r="AR11" s="32"/>
      <c r="AS11" s="32"/>
      <c r="AT11" s="32"/>
      <c r="AU11" s="32"/>
      <c r="AV11" s="32"/>
      <c r="AW11" s="32"/>
      <c r="AX11" s="32"/>
      <c r="AY11" s="32"/>
      <c r="AZ11" s="32"/>
      <c r="BA11" s="32"/>
      <c r="BB11" s="32"/>
      <c r="BC11" s="32"/>
      <c r="BD11" s="32"/>
      <c r="BE11" s="32"/>
      <c r="BF11" s="32"/>
      <c r="BG11" s="32"/>
      <c r="BH11" s="32"/>
    </row>
    <row r="12" spans="1:60" outlineLevel="1" x14ac:dyDescent="0.2">
      <c r="A12" s="192"/>
      <c r="B12" s="182"/>
      <c r="C12" s="255" t="s">
        <v>138</v>
      </c>
      <c r="D12" s="256"/>
      <c r="E12" s="257"/>
      <c r="F12" s="258"/>
      <c r="G12" s="259"/>
      <c r="H12" s="190"/>
      <c r="I12" s="194"/>
      <c r="J12" s="178"/>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179" t="str">
        <f>C12</f>
        <v>Koordinace stavebních a technologických dodávek stavby.</v>
      </c>
      <c r="BB12" s="32"/>
      <c r="BC12" s="32"/>
      <c r="BD12" s="32"/>
      <c r="BE12" s="32"/>
      <c r="BF12" s="32"/>
      <c r="BG12" s="32"/>
      <c r="BH12" s="32"/>
    </row>
    <row r="13" spans="1:60" outlineLevel="1" x14ac:dyDescent="0.2">
      <c r="A13" s="192">
        <v>3</v>
      </c>
      <c r="B13" s="182" t="s">
        <v>139</v>
      </c>
      <c r="C13" s="210" t="s">
        <v>140</v>
      </c>
      <c r="D13" s="184" t="s">
        <v>133</v>
      </c>
      <c r="E13" s="186">
        <v>1</v>
      </c>
      <c r="F13" s="188"/>
      <c r="G13" s="189">
        <f>E13*F13</f>
        <v>0</v>
      </c>
      <c r="H13" s="190"/>
      <c r="I13" s="194" t="s">
        <v>141</v>
      </c>
      <c r="J13" s="178"/>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v>21</v>
      </c>
      <c r="AN13" s="32"/>
      <c r="AO13" s="32"/>
      <c r="AP13" s="32"/>
      <c r="AQ13" s="32"/>
      <c r="AR13" s="32"/>
      <c r="AS13" s="32"/>
      <c r="AT13" s="32"/>
      <c r="AU13" s="32"/>
      <c r="AV13" s="32"/>
      <c r="AW13" s="32"/>
      <c r="AX13" s="32"/>
      <c r="AY13" s="32"/>
      <c r="AZ13" s="32"/>
      <c r="BA13" s="32"/>
      <c r="BB13" s="32"/>
      <c r="BC13" s="32"/>
      <c r="BD13" s="32"/>
      <c r="BE13" s="32"/>
      <c r="BF13" s="32"/>
      <c r="BG13" s="32"/>
      <c r="BH13" s="32"/>
    </row>
    <row r="14" spans="1:60" x14ac:dyDescent="0.2">
      <c r="A14" s="191" t="s">
        <v>128</v>
      </c>
      <c r="B14" s="181" t="s">
        <v>142</v>
      </c>
      <c r="C14" s="209" t="s">
        <v>143</v>
      </c>
      <c r="D14" s="183"/>
      <c r="E14" s="185"/>
      <c r="F14" s="260">
        <f>SUM(G15:G42)</f>
        <v>0</v>
      </c>
      <c r="G14" s="261"/>
      <c r="H14" s="187"/>
      <c r="I14" s="193"/>
      <c r="J14" s="54"/>
    </row>
    <row r="15" spans="1:60" outlineLevel="1" x14ac:dyDescent="0.2">
      <c r="A15" s="192">
        <v>4</v>
      </c>
      <c r="B15" s="182" t="s">
        <v>144</v>
      </c>
      <c r="C15" s="210" t="s">
        <v>145</v>
      </c>
      <c r="D15" s="184" t="s">
        <v>133</v>
      </c>
      <c r="E15" s="186">
        <v>1</v>
      </c>
      <c r="F15" s="188"/>
      <c r="G15" s="189">
        <f>E15*F15</f>
        <v>0</v>
      </c>
      <c r="H15" s="190"/>
      <c r="I15" s="194" t="s">
        <v>141</v>
      </c>
      <c r="J15" s="178"/>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v>21</v>
      </c>
      <c r="AN15" s="32"/>
      <c r="AO15" s="32"/>
      <c r="AP15" s="32"/>
      <c r="AQ15" s="32"/>
      <c r="AR15" s="32"/>
      <c r="AS15" s="32"/>
      <c r="AT15" s="32"/>
      <c r="AU15" s="32"/>
      <c r="AV15" s="32"/>
      <c r="AW15" s="32"/>
      <c r="AX15" s="32"/>
      <c r="AY15" s="32"/>
      <c r="AZ15" s="32"/>
      <c r="BA15" s="32"/>
      <c r="BB15" s="32"/>
      <c r="BC15" s="32"/>
      <c r="BD15" s="32"/>
      <c r="BE15" s="32"/>
      <c r="BF15" s="32"/>
      <c r="BG15" s="32"/>
      <c r="BH15" s="32"/>
    </row>
    <row r="16" spans="1:60" ht="45" outlineLevel="1" x14ac:dyDescent="0.2">
      <c r="A16" s="192"/>
      <c r="B16" s="182"/>
      <c r="C16" s="255" t="s">
        <v>146</v>
      </c>
      <c r="D16" s="256"/>
      <c r="E16" s="257"/>
      <c r="F16" s="258"/>
      <c r="G16" s="259"/>
      <c r="H16" s="190"/>
      <c r="I16" s="194"/>
      <c r="J16" s="178"/>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179" t="str">
        <f>C16</f>
        <v>veškerá opatření dle plánu BOZP dle zákona č. 309/2006 Sb. v aktuálním znění v době provádění stavby a oprávněných pokynů (např. podle vyhl. č. 591/2006 Sb., atd.) koordinátora bezpečnosti práce pro bezpečné provádění díla v souladu s legislativními požadavky (např. realizace zabezpečení stavby proti pádům z výšky, vymezování pracovišť nebo pořádání kontrolních dnů KOO BOZP s účastí dotčených osob, atd.), a to i u veškerých subdodavatelů na všech stupních dodavatelské hierarchie (např. včetně dopravců, atd.)</v>
      </c>
      <c r="BB16" s="32"/>
      <c r="BC16" s="32"/>
      <c r="BD16" s="32"/>
      <c r="BE16" s="32"/>
      <c r="BF16" s="32"/>
      <c r="BG16" s="32"/>
      <c r="BH16" s="32"/>
    </row>
    <row r="17" spans="1:60" outlineLevel="1" x14ac:dyDescent="0.2">
      <c r="A17" s="192"/>
      <c r="B17" s="262" t="s">
        <v>147</v>
      </c>
      <c r="C17" s="263"/>
      <c r="D17" s="264"/>
      <c r="E17" s="265"/>
      <c r="F17" s="266"/>
      <c r="G17" s="267"/>
      <c r="H17" s="190"/>
      <c r="I17" s="194"/>
      <c r="J17" s="178"/>
      <c r="K17" s="32">
        <v>1</v>
      </c>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row>
    <row r="18" spans="1:60" outlineLevel="1" x14ac:dyDescent="0.2">
      <c r="A18" s="192"/>
      <c r="B18" s="262" t="s">
        <v>148</v>
      </c>
      <c r="C18" s="263"/>
      <c r="D18" s="264"/>
      <c r="E18" s="265"/>
      <c r="F18" s="266"/>
      <c r="G18" s="267"/>
      <c r="H18" s="190"/>
      <c r="I18" s="194"/>
      <c r="J18" s="178"/>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row>
    <row r="19" spans="1:60" outlineLevel="1" x14ac:dyDescent="0.2">
      <c r="A19" s="192">
        <v>5</v>
      </c>
      <c r="B19" s="182" t="s">
        <v>149</v>
      </c>
      <c r="C19" s="210" t="s">
        <v>150</v>
      </c>
      <c r="D19" s="184" t="s">
        <v>151</v>
      </c>
      <c r="E19" s="186">
        <v>2</v>
      </c>
      <c r="F19" s="188"/>
      <c r="G19" s="189">
        <f>E19*F19</f>
        <v>0</v>
      </c>
      <c r="H19" s="190" t="s">
        <v>152</v>
      </c>
      <c r="I19" s="194" t="s">
        <v>134</v>
      </c>
      <c r="J19" s="178"/>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v>21</v>
      </c>
      <c r="AN19" s="32"/>
      <c r="AO19" s="32"/>
      <c r="AP19" s="32"/>
      <c r="AQ19" s="32"/>
      <c r="AR19" s="32"/>
      <c r="AS19" s="32"/>
      <c r="AT19" s="32"/>
      <c r="AU19" s="32"/>
      <c r="AV19" s="32"/>
      <c r="AW19" s="32"/>
      <c r="AX19" s="32"/>
      <c r="AY19" s="32"/>
      <c r="AZ19" s="32"/>
      <c r="BA19" s="32"/>
      <c r="BB19" s="32"/>
      <c r="BC19" s="32"/>
      <c r="BD19" s="32"/>
      <c r="BE19" s="32"/>
      <c r="BF19" s="32"/>
      <c r="BG19" s="32"/>
      <c r="BH19" s="32"/>
    </row>
    <row r="20" spans="1:60" outlineLevel="1" x14ac:dyDescent="0.2">
      <c r="A20" s="192"/>
      <c r="B20" s="182"/>
      <c r="C20" s="255" t="s">
        <v>153</v>
      </c>
      <c r="D20" s="256"/>
      <c r="E20" s="257"/>
      <c r="F20" s="258"/>
      <c r="G20" s="259"/>
      <c r="H20" s="190"/>
      <c r="I20" s="194"/>
      <c r="J20" s="178"/>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179" t="str">
        <f>C20</f>
        <v>Náklady spojené s účastí zhotovitele na předání a převzetí staveniště. Včetně vystavení zápisu</v>
      </c>
      <c r="BB20" s="32"/>
      <c r="BC20" s="32"/>
      <c r="BD20" s="32"/>
      <c r="BE20" s="32"/>
      <c r="BF20" s="32"/>
      <c r="BG20" s="32"/>
      <c r="BH20" s="32"/>
    </row>
    <row r="21" spans="1:60" outlineLevel="1" x14ac:dyDescent="0.2">
      <c r="A21" s="192">
        <v>6</v>
      </c>
      <c r="B21" s="182" t="s">
        <v>154</v>
      </c>
      <c r="C21" s="210" t="s">
        <v>155</v>
      </c>
      <c r="D21" s="184" t="s">
        <v>133</v>
      </c>
      <c r="E21" s="186">
        <v>1</v>
      </c>
      <c r="F21" s="188"/>
      <c r="G21" s="189">
        <f>E21*F21</f>
        <v>0</v>
      </c>
      <c r="H21" s="190"/>
      <c r="I21" s="194" t="s">
        <v>141</v>
      </c>
      <c r="J21" s="178"/>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v>21</v>
      </c>
      <c r="AN21" s="32"/>
      <c r="AO21" s="32"/>
      <c r="AP21" s="32"/>
      <c r="AQ21" s="32"/>
      <c r="AR21" s="32"/>
      <c r="AS21" s="32"/>
      <c r="AT21" s="32"/>
      <c r="AU21" s="32"/>
      <c r="AV21" s="32"/>
      <c r="AW21" s="32"/>
      <c r="AX21" s="32"/>
      <c r="AY21" s="32"/>
      <c r="AZ21" s="32"/>
      <c r="BA21" s="32"/>
      <c r="BB21" s="32"/>
      <c r="BC21" s="32"/>
      <c r="BD21" s="32"/>
      <c r="BE21" s="32"/>
      <c r="BF21" s="32"/>
      <c r="BG21" s="32"/>
      <c r="BH21" s="32"/>
    </row>
    <row r="22" spans="1:60" ht="22.5" outlineLevel="1" x14ac:dyDescent="0.2">
      <c r="A22" s="192"/>
      <c r="B22" s="182"/>
      <c r="C22" s="255" t="s">
        <v>156</v>
      </c>
      <c r="D22" s="256"/>
      <c r="E22" s="257"/>
      <c r="F22" s="258"/>
      <c r="G22" s="259"/>
      <c r="H22" s="190"/>
      <c r="I22" s="194"/>
      <c r="J22" s="178"/>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179" t="str">
        <f>C22</f>
        <v>provádění povinnost zhotovitele včetně veškerých subdodavatelů na všech stupních dodavatelské hierarchie (např. včetně dopravců, atd.) dle zákona č. 309/2006 Sb. v aktuálním znění v době výstavby</v>
      </c>
      <c r="BB22" s="32"/>
      <c r="BC22" s="32"/>
      <c r="BD22" s="32"/>
      <c r="BE22" s="32"/>
      <c r="BF22" s="32"/>
      <c r="BG22" s="32"/>
      <c r="BH22" s="32"/>
    </row>
    <row r="23" spans="1:60" ht="33.75" outlineLevel="1" x14ac:dyDescent="0.2">
      <c r="A23" s="192">
        <v>7</v>
      </c>
      <c r="B23" s="182" t="s">
        <v>157</v>
      </c>
      <c r="C23" s="210" t="s">
        <v>158</v>
      </c>
      <c r="D23" s="184" t="s">
        <v>133</v>
      </c>
      <c r="E23" s="186">
        <v>1</v>
      </c>
      <c r="F23" s="188"/>
      <c r="G23" s="189">
        <f>E23*F23</f>
        <v>0</v>
      </c>
      <c r="H23" s="190"/>
      <c r="I23" s="194" t="s">
        <v>141</v>
      </c>
      <c r="J23" s="178"/>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v>21</v>
      </c>
      <c r="AN23" s="32"/>
      <c r="AO23" s="32"/>
      <c r="AP23" s="32"/>
      <c r="AQ23" s="32"/>
      <c r="AR23" s="32"/>
      <c r="AS23" s="32"/>
      <c r="AT23" s="32"/>
      <c r="AU23" s="32"/>
      <c r="AV23" s="32"/>
      <c r="AW23" s="32"/>
      <c r="AX23" s="32"/>
      <c r="AY23" s="32"/>
      <c r="AZ23" s="32"/>
      <c r="BA23" s="32"/>
      <c r="BB23" s="32"/>
      <c r="BC23" s="32"/>
      <c r="BD23" s="32"/>
      <c r="BE23" s="32"/>
      <c r="BF23" s="32"/>
      <c r="BG23" s="32"/>
      <c r="BH23" s="32"/>
    </row>
    <row r="24" spans="1:60" ht="168.75" outlineLevel="1" x14ac:dyDescent="0.2">
      <c r="A24" s="192"/>
      <c r="B24" s="182"/>
      <c r="C24" s="255" t="s">
        <v>159</v>
      </c>
      <c r="D24" s="256"/>
      <c r="E24" s="257"/>
      <c r="F24" s="258"/>
      <c r="G24" s="259"/>
      <c r="H24" s="190"/>
      <c r="I24" s="194"/>
      <c r="J24" s="178"/>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179" t="str">
        <f>C24</f>
        <v>Kontrola bude provedena dodavatelem tak, aby dodavatel mohl garantovat komplexnost, více než standardní kvalitu, plnou navrhovanou a očekávanou funkčnost a včasnou dodávku a uvedení do provozu.Provedení komplexní kontroly zadávací projektové dokumentace tak, aby dodavatel mohl garantovat komplexnost, více než standardní kvalitu, plnou navrhovanou a očekávanou funkčnost a včasnou dodávku a uvedení do provozu. Při této kontrole se bude vycházet z toho, že dodavatel je odborná firma jak na stavbu jako celek, tak na jednotlivé odborné části a budoucí provoz (obsluha, údržba, kontroly a servis, atd.) a tyto odorné znalosti při této kontrole plně využije. Na základě tohoto seznámení a kontroly dodavatel provede s investorem tzv. "Vytýkací řízení", během něhož přednese veškeré případné nesrovnalosti, nejasnosti, požadavky na upřesnění nebo upřesňující a doplňující názory. Vytýkací řízení svolává dodavatel za účasti investora a z vytýkacího řízení se provede zápis. Pokud "Vytýkací" řízení neproběhne" má se za to, že dodavatel se se zadávací dokumentací tzv. "Ztotožnil" a plně za dokumentaci přebírá odpovědnost. Pokud "Vytýkací" řízení proběhne" má se rovněž za to, že dodavatel se se zadávací dokumentací tzv. "Ztotožnil" a plně za dokumentaci přebírá odpovědnost, mimo bodů u kterých vznesl objektivní, důkazy podloženou a srozumitelně zdůvodněnou připomínku u které nebylo dosaženo dohody o způsobu řešení. Stavba nesmí být zahájena bez vyřešení všech připomínek a tzv. "Ztotožnění" se dodavatele se zadávací dokumentací, a tedy ztotožnění musí předcházet dopracování zadávací dokumentace na prováděcí a dílenskou dokumentaci dodávané a prováděné dodavatelem. Kontrolu a všechny z ní vzešlé připomínky, které by mohl uplatňovat ve "Vytýkacím" řízení, musí případný dodavatel, resp. zájemce,  předložit již do výběrového řízení. K následným připomínkám již investor nemusí přihlížet a jejich řešení jde k tíži dodavatele stavby.</v>
      </c>
      <c r="BB24" s="32"/>
      <c r="BC24" s="32"/>
      <c r="BD24" s="32"/>
      <c r="BE24" s="32"/>
      <c r="BF24" s="32"/>
      <c r="BG24" s="32"/>
      <c r="BH24" s="32"/>
    </row>
    <row r="25" spans="1:60" outlineLevel="1" x14ac:dyDescent="0.2">
      <c r="A25" s="192">
        <v>8</v>
      </c>
      <c r="B25" s="182" t="s">
        <v>160</v>
      </c>
      <c r="C25" s="210" t="s">
        <v>161</v>
      </c>
      <c r="D25" s="184" t="s">
        <v>151</v>
      </c>
      <c r="E25" s="186">
        <v>6</v>
      </c>
      <c r="F25" s="188"/>
      <c r="G25" s="189">
        <f>E25*F25</f>
        <v>0</v>
      </c>
      <c r="H25" s="190"/>
      <c r="I25" s="194" t="s">
        <v>141</v>
      </c>
      <c r="J25" s="178"/>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v>21</v>
      </c>
      <c r="AN25" s="32"/>
      <c r="AO25" s="32"/>
      <c r="AP25" s="32"/>
      <c r="AQ25" s="32"/>
      <c r="AR25" s="32"/>
      <c r="AS25" s="32"/>
      <c r="AT25" s="32"/>
      <c r="AU25" s="32"/>
      <c r="AV25" s="32"/>
      <c r="AW25" s="32"/>
      <c r="AX25" s="32"/>
      <c r="AY25" s="32"/>
      <c r="AZ25" s="32"/>
      <c r="BA25" s="32"/>
      <c r="BB25" s="32"/>
      <c r="BC25" s="32"/>
      <c r="BD25" s="32"/>
      <c r="BE25" s="32"/>
      <c r="BF25" s="32"/>
      <c r="BG25" s="32"/>
      <c r="BH25" s="32"/>
    </row>
    <row r="26" spans="1:60" outlineLevel="1" x14ac:dyDescent="0.2">
      <c r="A26" s="192"/>
      <c r="B26" s="182"/>
      <c r="C26" s="255" t="s">
        <v>162</v>
      </c>
      <c r="D26" s="256"/>
      <c r="E26" s="257"/>
      <c r="F26" s="258"/>
      <c r="G26" s="259"/>
      <c r="H26" s="190"/>
      <c r="I26" s="194"/>
      <c r="J26" s="178"/>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179" t="str">
        <f>C26</f>
        <v>Včetně vystavení zápisu</v>
      </c>
      <c r="BB26" s="32"/>
      <c r="BC26" s="32"/>
      <c r="BD26" s="32"/>
      <c r="BE26" s="32"/>
      <c r="BF26" s="32"/>
      <c r="BG26" s="32"/>
      <c r="BH26" s="32"/>
    </row>
    <row r="27" spans="1:60" outlineLevel="1" x14ac:dyDescent="0.2">
      <c r="A27" s="192">
        <v>9</v>
      </c>
      <c r="B27" s="182" t="s">
        <v>163</v>
      </c>
      <c r="C27" s="210" t="s">
        <v>164</v>
      </c>
      <c r="D27" s="184" t="s">
        <v>133</v>
      </c>
      <c r="E27" s="186">
        <v>1</v>
      </c>
      <c r="F27" s="188"/>
      <c r="G27" s="189">
        <f>E27*F27</f>
        <v>0</v>
      </c>
      <c r="H27" s="190"/>
      <c r="I27" s="194" t="s">
        <v>141</v>
      </c>
      <c r="J27" s="178"/>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v>21</v>
      </c>
      <c r="AN27" s="32"/>
      <c r="AO27" s="32"/>
      <c r="AP27" s="32"/>
      <c r="AQ27" s="32"/>
      <c r="AR27" s="32"/>
      <c r="AS27" s="32"/>
      <c r="AT27" s="32"/>
      <c r="AU27" s="32"/>
      <c r="AV27" s="32"/>
      <c r="AW27" s="32"/>
      <c r="AX27" s="32"/>
      <c r="AY27" s="32"/>
      <c r="AZ27" s="32"/>
      <c r="BA27" s="32"/>
      <c r="BB27" s="32"/>
      <c r="BC27" s="32"/>
      <c r="BD27" s="32"/>
      <c r="BE27" s="32"/>
      <c r="BF27" s="32"/>
      <c r="BG27" s="32"/>
      <c r="BH27" s="32"/>
    </row>
    <row r="28" spans="1:60" ht="78.75" outlineLevel="1" x14ac:dyDescent="0.2">
      <c r="A28" s="192"/>
      <c r="B28" s="182"/>
      <c r="C28" s="255" t="s">
        <v>165</v>
      </c>
      <c r="D28" s="256"/>
      <c r="E28" s="257"/>
      <c r="F28" s="258"/>
      <c r="G28" s="259"/>
      <c r="H28" s="190"/>
      <c r="I28" s="194"/>
      <c r="J28" s="178"/>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179" t="str">
        <f>C28</f>
        <v>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v>
      </c>
      <c r="BB28" s="32"/>
      <c r="BC28" s="32"/>
      <c r="BD28" s="32"/>
      <c r="BE28" s="32"/>
      <c r="BF28" s="32"/>
      <c r="BG28" s="32"/>
      <c r="BH28" s="32"/>
    </row>
    <row r="29" spans="1:60" outlineLevel="1" x14ac:dyDescent="0.2">
      <c r="A29" s="192"/>
      <c r="B29" s="182"/>
      <c r="C29" s="255" t="s">
        <v>166</v>
      </c>
      <c r="D29" s="256"/>
      <c r="E29" s="257"/>
      <c r="F29" s="258"/>
      <c r="G29" s="259"/>
      <c r="H29" s="190"/>
      <c r="I29" s="194"/>
      <c r="J29" s="178"/>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179" t="str">
        <f>C29</f>
        <v>Dokumentace zahrnuje dílčí dokumentace jednotlivých technologických a stavebních částí stavby.</v>
      </c>
      <c r="BB29" s="32"/>
      <c r="BC29" s="32"/>
      <c r="BD29" s="32"/>
      <c r="BE29" s="32"/>
      <c r="BF29" s="32"/>
      <c r="BG29" s="32"/>
      <c r="BH29" s="32"/>
    </row>
    <row r="30" spans="1:60" outlineLevel="1" x14ac:dyDescent="0.2">
      <c r="A30" s="192">
        <v>10</v>
      </c>
      <c r="B30" s="182" t="s">
        <v>167</v>
      </c>
      <c r="C30" s="210" t="s">
        <v>168</v>
      </c>
      <c r="D30" s="184" t="s">
        <v>133</v>
      </c>
      <c r="E30" s="186">
        <v>1</v>
      </c>
      <c r="F30" s="188"/>
      <c r="G30" s="189">
        <f>E30*F30</f>
        <v>0</v>
      </c>
      <c r="H30" s="190"/>
      <c r="I30" s="194" t="s">
        <v>141</v>
      </c>
      <c r="J30" s="178"/>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v>21</v>
      </c>
      <c r="AN30" s="32"/>
      <c r="AO30" s="32"/>
      <c r="AP30" s="32"/>
      <c r="AQ30" s="32"/>
      <c r="AR30" s="32"/>
      <c r="AS30" s="32"/>
      <c r="AT30" s="32"/>
      <c r="AU30" s="32"/>
      <c r="AV30" s="32"/>
      <c r="AW30" s="32"/>
      <c r="AX30" s="32"/>
      <c r="AY30" s="32"/>
      <c r="AZ30" s="32"/>
      <c r="BA30" s="32"/>
      <c r="BB30" s="32"/>
      <c r="BC30" s="32"/>
      <c r="BD30" s="32"/>
      <c r="BE30" s="32"/>
      <c r="BF30" s="32"/>
      <c r="BG30" s="32"/>
      <c r="BH30" s="32"/>
    </row>
    <row r="31" spans="1:60" ht="78.75" outlineLevel="1" x14ac:dyDescent="0.2">
      <c r="A31" s="192"/>
      <c r="B31" s="182"/>
      <c r="C31" s="255" t="s">
        <v>169</v>
      </c>
      <c r="D31" s="256"/>
      <c r="E31" s="257"/>
      <c r="F31" s="258"/>
      <c r="G31" s="259"/>
      <c r="H31" s="190"/>
      <c r="I31" s="194"/>
      <c r="J31" s="178"/>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179" t="str">
        <f>C31</f>
        <v>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v>
      </c>
      <c r="BB31" s="32"/>
      <c r="BC31" s="32"/>
      <c r="BD31" s="32"/>
      <c r="BE31" s="32"/>
      <c r="BF31" s="32"/>
      <c r="BG31" s="32"/>
      <c r="BH31" s="32"/>
    </row>
    <row r="32" spans="1:60" outlineLevel="1" x14ac:dyDescent="0.2">
      <c r="A32" s="192"/>
      <c r="B32" s="182"/>
      <c r="C32" s="255" t="s">
        <v>166</v>
      </c>
      <c r="D32" s="256"/>
      <c r="E32" s="257"/>
      <c r="F32" s="258"/>
      <c r="G32" s="259"/>
      <c r="H32" s="190"/>
      <c r="I32" s="194"/>
      <c r="J32" s="178"/>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179" t="str">
        <f>C32</f>
        <v>Dokumentace zahrnuje dílčí dokumentace jednotlivých technologických a stavebních částí stavby.</v>
      </c>
      <c r="BB32" s="32"/>
      <c r="BC32" s="32"/>
      <c r="BD32" s="32"/>
      <c r="BE32" s="32"/>
      <c r="BF32" s="32"/>
      <c r="BG32" s="32"/>
      <c r="BH32" s="32"/>
    </row>
    <row r="33" spans="1:60" ht="22.5" outlineLevel="1" x14ac:dyDescent="0.2">
      <c r="A33" s="192">
        <v>11</v>
      </c>
      <c r="B33" s="182" t="s">
        <v>170</v>
      </c>
      <c r="C33" s="210" t="s">
        <v>171</v>
      </c>
      <c r="D33" s="184" t="s">
        <v>133</v>
      </c>
      <c r="E33" s="186">
        <v>1</v>
      </c>
      <c r="F33" s="188"/>
      <c r="G33" s="189">
        <f>E33*F33</f>
        <v>0</v>
      </c>
      <c r="H33" s="190"/>
      <c r="I33" s="194" t="s">
        <v>141</v>
      </c>
      <c r="J33" s="178"/>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v>21</v>
      </c>
      <c r="AN33" s="32"/>
      <c r="AO33" s="32"/>
      <c r="AP33" s="32"/>
      <c r="AQ33" s="32"/>
      <c r="AR33" s="32"/>
      <c r="AS33" s="32"/>
      <c r="AT33" s="32"/>
      <c r="AU33" s="32"/>
      <c r="AV33" s="32"/>
      <c r="AW33" s="32"/>
      <c r="AX33" s="32"/>
      <c r="AY33" s="32"/>
      <c r="AZ33" s="32"/>
      <c r="BA33" s="32"/>
      <c r="BB33" s="32"/>
      <c r="BC33" s="32"/>
      <c r="BD33" s="32"/>
      <c r="BE33" s="32"/>
      <c r="BF33" s="32"/>
      <c r="BG33" s="32"/>
      <c r="BH33" s="32"/>
    </row>
    <row r="34" spans="1:60" ht="56.25" outlineLevel="1" x14ac:dyDescent="0.2">
      <c r="A34" s="192"/>
      <c r="B34" s="182"/>
      <c r="C34" s="255" t="s">
        <v>172</v>
      </c>
      <c r="D34" s="256"/>
      <c r="E34" s="257"/>
      <c r="F34" s="258"/>
      <c r="G34" s="259"/>
      <c r="H34" s="190"/>
      <c r="I34" s="194"/>
      <c r="J34" s="178"/>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179" t="str">
        <f>C34</f>
        <v>např. přizpůsobování nových rozvodů a zařízení, ostatním stávajícícm zařízením a stavební části, zjištění při výkopových pracech, zjištění ponechávaného stavu při demontážích, provádění funkčních zkoušek a montáže s vazbou na zkoušky a montáž ostatních částí stavby, atd., a veškeré ostatní práce potřebné pro řádné dokončení díla a to i v souvislosti jeho povinností provedení komplexního seznámení se a komplexní kontroly zadávací projektové dokumentace. Provedení tzv. "Vytýkacího řízení" a tzv. "Ztotožnění" dodavatele se zadávací dokumentací.</v>
      </c>
      <c r="BB34" s="32"/>
      <c r="BC34" s="32"/>
      <c r="BD34" s="32"/>
      <c r="BE34" s="32"/>
      <c r="BF34" s="32"/>
      <c r="BG34" s="32"/>
      <c r="BH34" s="32"/>
    </row>
    <row r="35" spans="1:60" ht="22.5" outlineLevel="1" x14ac:dyDescent="0.2">
      <c r="A35" s="192">
        <v>12</v>
      </c>
      <c r="B35" s="182" t="s">
        <v>173</v>
      </c>
      <c r="C35" s="210" t="s">
        <v>174</v>
      </c>
      <c r="D35" s="184" t="s">
        <v>133</v>
      </c>
      <c r="E35" s="186">
        <v>1</v>
      </c>
      <c r="F35" s="188"/>
      <c r="G35" s="189">
        <f>E35*F35</f>
        <v>0</v>
      </c>
      <c r="H35" s="190"/>
      <c r="I35" s="194" t="s">
        <v>141</v>
      </c>
      <c r="J35" s="178"/>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v>21</v>
      </c>
      <c r="AN35" s="32"/>
      <c r="AO35" s="32"/>
      <c r="AP35" s="32"/>
      <c r="AQ35" s="32"/>
      <c r="AR35" s="32"/>
      <c r="AS35" s="32"/>
      <c r="AT35" s="32"/>
      <c r="AU35" s="32"/>
      <c r="AV35" s="32"/>
      <c r="AW35" s="32"/>
      <c r="AX35" s="32"/>
      <c r="AY35" s="32"/>
      <c r="AZ35" s="32"/>
      <c r="BA35" s="32"/>
      <c r="BB35" s="32"/>
      <c r="BC35" s="32"/>
      <c r="BD35" s="32"/>
      <c r="BE35" s="32"/>
      <c r="BF35" s="32"/>
      <c r="BG35" s="32"/>
      <c r="BH35" s="32"/>
    </row>
    <row r="36" spans="1:60" ht="45" outlineLevel="1" x14ac:dyDescent="0.2">
      <c r="A36" s="192"/>
      <c r="B36" s="182"/>
      <c r="C36" s="255" t="s">
        <v>175</v>
      </c>
      <c r="D36" s="256"/>
      <c r="E36" s="257"/>
      <c r="F36" s="258"/>
      <c r="G36" s="259"/>
      <c r="H36" s="190"/>
      <c r="I36" s="194"/>
      <c r="J36" s="178"/>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179" t="str">
        <f>C36</f>
        <v>např. přizpůsobování nových rozvodů a zařízení ostatním stávajícícm zařízením a stavební části, zjištění při výkopových pracech, zjištění ponechávaného stavu při demontážích, drobný materiál jako např. těsnění, atd., a veškerý ostatní materiál a výrobky potřebné pro řádné dokončení díla a to i v souvislosti jeho povinností provedení komplexního seznámení se a komplexní kontroly zadávací projektové dokumentace. Provedení tzv. "Vytýkacího řízení" a tzv. "Ztotožnění" dodavatele se zadávací dokumentací.</v>
      </c>
      <c r="BB36" s="32"/>
      <c r="BC36" s="32"/>
      <c r="BD36" s="32"/>
      <c r="BE36" s="32"/>
      <c r="BF36" s="32"/>
      <c r="BG36" s="32"/>
      <c r="BH36" s="32"/>
    </row>
    <row r="37" spans="1:60" outlineLevel="1" x14ac:dyDescent="0.2">
      <c r="A37" s="192">
        <v>13</v>
      </c>
      <c r="B37" s="182" t="s">
        <v>176</v>
      </c>
      <c r="C37" s="210" t="s">
        <v>177</v>
      </c>
      <c r="D37" s="184" t="s">
        <v>178</v>
      </c>
      <c r="E37" s="186">
        <v>1</v>
      </c>
      <c r="F37" s="188"/>
      <c r="G37" s="189">
        <f>E37*F37</f>
        <v>0</v>
      </c>
      <c r="H37" s="190"/>
      <c r="I37" s="194" t="s">
        <v>141</v>
      </c>
      <c r="J37" s="178"/>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v>21</v>
      </c>
      <c r="AN37" s="32"/>
      <c r="AO37" s="32"/>
      <c r="AP37" s="32"/>
      <c r="AQ37" s="32"/>
      <c r="AR37" s="32"/>
      <c r="AS37" s="32"/>
      <c r="AT37" s="32"/>
      <c r="AU37" s="32"/>
      <c r="AV37" s="32"/>
      <c r="AW37" s="32"/>
      <c r="AX37" s="32"/>
      <c r="AY37" s="32"/>
      <c r="AZ37" s="32"/>
      <c r="BA37" s="32"/>
      <c r="BB37" s="32"/>
      <c r="BC37" s="32"/>
      <c r="BD37" s="32"/>
      <c r="BE37" s="32"/>
      <c r="BF37" s="32"/>
      <c r="BG37" s="32"/>
      <c r="BH37" s="32"/>
    </row>
    <row r="38" spans="1:60" outlineLevel="1" x14ac:dyDescent="0.2">
      <c r="A38" s="192"/>
      <c r="B38" s="182"/>
      <c r="C38" s="255" t="s">
        <v>179</v>
      </c>
      <c r="D38" s="256"/>
      <c r="E38" s="257"/>
      <c r="F38" s="258"/>
      <c r="G38" s="259"/>
      <c r="H38" s="190"/>
      <c r="I38" s="194"/>
      <c r="J38" s="178"/>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179" t="str">
        <f>C38</f>
        <v>vodné, stočné, elektrická energie a jiné spotřebované energie a média nutných k výstavbě</v>
      </c>
      <c r="BB38" s="32"/>
      <c r="BC38" s="32"/>
      <c r="BD38" s="32"/>
      <c r="BE38" s="32"/>
      <c r="BF38" s="32"/>
      <c r="BG38" s="32"/>
      <c r="BH38" s="32"/>
    </row>
    <row r="39" spans="1:60" outlineLevel="1" x14ac:dyDescent="0.2">
      <c r="A39" s="192">
        <v>14</v>
      </c>
      <c r="B39" s="182" t="s">
        <v>180</v>
      </c>
      <c r="C39" s="210" t="s">
        <v>181</v>
      </c>
      <c r="D39" s="184" t="s">
        <v>178</v>
      </c>
      <c r="E39" s="186">
        <v>1</v>
      </c>
      <c r="F39" s="188"/>
      <c r="G39" s="189">
        <f>E39*F39</f>
        <v>0</v>
      </c>
      <c r="H39" s="190"/>
      <c r="I39" s="194" t="s">
        <v>141</v>
      </c>
      <c r="J39" s="178"/>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v>21</v>
      </c>
      <c r="AN39" s="32"/>
      <c r="AO39" s="32"/>
      <c r="AP39" s="32"/>
      <c r="AQ39" s="32"/>
      <c r="AR39" s="32"/>
      <c r="AS39" s="32"/>
      <c r="AT39" s="32"/>
      <c r="AU39" s="32"/>
      <c r="AV39" s="32"/>
      <c r="AW39" s="32"/>
      <c r="AX39" s="32"/>
      <c r="AY39" s="32"/>
      <c r="AZ39" s="32"/>
      <c r="BA39" s="32"/>
      <c r="BB39" s="32"/>
      <c r="BC39" s="32"/>
      <c r="BD39" s="32"/>
      <c r="BE39" s="32"/>
      <c r="BF39" s="32"/>
      <c r="BG39" s="32"/>
      <c r="BH39" s="32"/>
    </row>
    <row r="40" spans="1:60" ht="22.5" outlineLevel="1" x14ac:dyDescent="0.2">
      <c r="A40" s="192"/>
      <c r="B40" s="182"/>
      <c r="C40" s="255" t="s">
        <v>182</v>
      </c>
      <c r="D40" s="256"/>
      <c r="E40" s="257"/>
      <c r="F40" s="258"/>
      <c r="G40" s="259"/>
      <c r="H40" s="190"/>
      <c r="I40" s="194"/>
      <c r="J40" s="178"/>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179" t="str">
        <f>C40</f>
        <v>Kompletní systém sběru, třídění, odvozu a likvidace odpadu v souladu se zák. č.185/2001 Sb. v platném znění a vyhl. č.381/2001 Sb. v platném znění</v>
      </c>
      <c r="BB40" s="32"/>
      <c r="BC40" s="32"/>
      <c r="BD40" s="32"/>
      <c r="BE40" s="32"/>
      <c r="BF40" s="32"/>
      <c r="BG40" s="32"/>
      <c r="BH40" s="32"/>
    </row>
    <row r="41" spans="1:60" outlineLevel="1" x14ac:dyDescent="0.2">
      <c r="A41" s="192">
        <v>15</v>
      </c>
      <c r="B41" s="182" t="s">
        <v>183</v>
      </c>
      <c r="C41" s="210" t="s">
        <v>184</v>
      </c>
      <c r="D41" s="184" t="s">
        <v>178</v>
      </c>
      <c r="E41" s="186">
        <v>1</v>
      </c>
      <c r="F41" s="188"/>
      <c r="G41" s="189">
        <f>E41*F41</f>
        <v>0</v>
      </c>
      <c r="H41" s="190"/>
      <c r="I41" s="194" t="s">
        <v>141</v>
      </c>
      <c r="J41" s="178"/>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v>21</v>
      </c>
      <c r="AN41" s="32"/>
      <c r="AO41" s="32"/>
      <c r="AP41" s="32"/>
      <c r="AQ41" s="32"/>
      <c r="AR41" s="32"/>
      <c r="AS41" s="32"/>
      <c r="AT41" s="32"/>
      <c r="AU41" s="32"/>
      <c r="AV41" s="32"/>
      <c r="AW41" s="32"/>
      <c r="AX41" s="32"/>
      <c r="AY41" s="32"/>
      <c r="AZ41" s="32"/>
      <c r="BA41" s="32"/>
      <c r="BB41" s="32"/>
      <c r="BC41" s="32"/>
      <c r="BD41" s="32"/>
      <c r="BE41" s="32"/>
      <c r="BF41" s="32"/>
      <c r="BG41" s="32"/>
      <c r="BH41" s="32"/>
    </row>
    <row r="42" spans="1:60" ht="79.5" outlineLevel="1" thickBot="1" x14ac:dyDescent="0.25">
      <c r="A42" s="201"/>
      <c r="B42" s="202"/>
      <c r="C42" s="250" t="s">
        <v>185</v>
      </c>
      <c r="D42" s="251"/>
      <c r="E42" s="252"/>
      <c r="F42" s="253"/>
      <c r="G42" s="254"/>
      <c r="H42" s="203"/>
      <c r="I42" s="204"/>
      <c r="J42" s="178"/>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179" t="str">
        <f>C42</f>
        <v>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v>
      </c>
      <c r="BB42" s="32"/>
      <c r="BC42" s="32"/>
      <c r="BD42" s="32"/>
      <c r="BE42" s="32"/>
      <c r="BF42" s="32"/>
      <c r="BG42" s="32"/>
      <c r="BH42" s="32"/>
    </row>
    <row r="43" spans="1:60" ht="12.75" hidden="1" customHeight="1" x14ac:dyDescent="0.2">
      <c r="A43" s="54"/>
      <c r="B43" s="61"/>
      <c r="C43" s="211"/>
      <c r="D43" s="54"/>
      <c r="E43" s="54"/>
      <c r="F43" s="54"/>
      <c r="G43" s="54"/>
      <c r="H43" s="54"/>
      <c r="I43" s="54"/>
      <c r="J43" s="54"/>
      <c r="AK43">
        <f>SUM(AK1:AK42)</f>
        <v>0</v>
      </c>
      <c r="AL43">
        <f>SUM(AL1:AL42)</f>
        <v>0</v>
      </c>
      <c r="AN43">
        <v>15</v>
      </c>
      <c r="AO43">
        <v>21</v>
      </c>
    </row>
    <row r="44" spans="1:60" ht="12.75" hidden="1" customHeight="1" x14ac:dyDescent="0.2">
      <c r="A44" s="205"/>
      <c r="B44" s="206" t="s">
        <v>186</v>
      </c>
      <c r="C44" s="212"/>
      <c r="D44" s="207"/>
      <c r="E44" s="207"/>
      <c r="F44" s="207"/>
      <c r="G44" s="208">
        <f>F8+F14</f>
        <v>0</v>
      </c>
      <c r="H44" s="54"/>
      <c r="I44" s="54"/>
      <c r="J44" s="54"/>
      <c r="AN44">
        <f>SUMIF(AM8:AM43,AN43,G8:G43)</f>
        <v>0</v>
      </c>
      <c r="AO44">
        <f>SUMIF(AM8:AM43,AO43,G8:G43)</f>
        <v>0</v>
      </c>
    </row>
    <row r="45" spans="1:60" ht="12.75" customHeight="1" x14ac:dyDescent="0.2">
      <c r="A45" s="54"/>
      <c r="B45" s="61"/>
      <c r="C45" s="62"/>
      <c r="D45" s="54"/>
      <c r="E45" s="54"/>
      <c r="F45" s="54"/>
      <c r="G45" s="54"/>
      <c r="H45" s="54"/>
      <c r="I45" s="54"/>
      <c r="J45" s="54"/>
    </row>
    <row r="46" spans="1:60" ht="12.75" customHeight="1" x14ac:dyDescent="0.2">
      <c r="A46" s="54"/>
      <c r="B46" s="61"/>
      <c r="C46" s="62"/>
      <c r="D46" s="54"/>
      <c r="E46" s="54"/>
      <c r="F46" s="54"/>
      <c r="G46" s="54"/>
      <c r="H46" s="54"/>
      <c r="I46" s="54"/>
      <c r="J46" s="54"/>
    </row>
    <row r="47" spans="1:60" ht="12.75" customHeight="1" x14ac:dyDescent="0.2">
      <c r="A47" s="54"/>
      <c r="B47" s="61"/>
      <c r="C47" s="62"/>
      <c r="D47" s="54"/>
      <c r="E47" s="54"/>
      <c r="F47" s="54"/>
      <c r="G47" s="54"/>
      <c r="H47" s="54"/>
      <c r="I47" s="54"/>
      <c r="J47" s="54"/>
    </row>
    <row r="48" spans="1:60" ht="12.75" customHeight="1" x14ac:dyDescent="0.2">
      <c r="A48" s="54"/>
      <c r="B48" s="61"/>
      <c r="C48" s="62"/>
      <c r="D48" s="54"/>
      <c r="E48" s="54"/>
      <c r="F48" s="54"/>
      <c r="G48" s="54"/>
      <c r="H48" s="54"/>
      <c r="I48" s="54"/>
      <c r="J48" s="54"/>
    </row>
    <row r="49" spans="1:10" ht="12.75" customHeight="1" x14ac:dyDescent="0.2">
      <c r="A49" s="54"/>
      <c r="B49" s="61"/>
      <c r="C49" s="62"/>
      <c r="D49" s="54"/>
      <c r="E49" s="54"/>
      <c r="F49" s="54"/>
      <c r="G49" s="54"/>
      <c r="H49" s="54"/>
      <c r="I49" s="54"/>
      <c r="J49" s="54"/>
    </row>
    <row r="50" spans="1:10" ht="12.75" customHeight="1" x14ac:dyDescent="0.2">
      <c r="A50" s="54"/>
      <c r="B50" s="61"/>
      <c r="C50" s="62"/>
      <c r="D50" s="54"/>
      <c r="E50" s="54"/>
      <c r="F50" s="54"/>
      <c r="G50" s="54"/>
      <c r="H50" s="54"/>
      <c r="I50" s="54"/>
      <c r="J50" s="54"/>
    </row>
  </sheetData>
  <sheetProtection algorithmName="SHA-512" hashValue="yTQRigE171OV3mP08tAWd75bWtFVKPPylZ1wO183E+Rf/LlaALfLVMN73uRNfkiUj/tRXoJhMAXLE3rG/Nvz7Q==" saltValue="a9gVNOawE0Hx1AOuVfIr9A==" spinCount="100000" sheet="1"/>
  <mergeCells count="25">
    <mergeCell ref="F8:G8"/>
    <mergeCell ref="A1:G1"/>
    <mergeCell ref="C2:G2"/>
    <mergeCell ref="C3:G3"/>
    <mergeCell ref="C4:G4"/>
    <mergeCell ref="C7:G7"/>
    <mergeCell ref="C29:G29"/>
    <mergeCell ref="C10:G10"/>
    <mergeCell ref="C12:G12"/>
    <mergeCell ref="F14:G14"/>
    <mergeCell ref="C16:G16"/>
    <mergeCell ref="B17:G17"/>
    <mergeCell ref="B18:G18"/>
    <mergeCell ref="C20:G20"/>
    <mergeCell ref="C22:G22"/>
    <mergeCell ref="C24:G24"/>
    <mergeCell ref="C26:G26"/>
    <mergeCell ref="C28:G28"/>
    <mergeCell ref="C42:G42"/>
    <mergeCell ref="C31:G31"/>
    <mergeCell ref="C32:G32"/>
    <mergeCell ref="C34:G34"/>
    <mergeCell ref="C36:G36"/>
    <mergeCell ref="C38:G38"/>
    <mergeCell ref="C40:G40"/>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9.7109375" customWidth="1"/>
    <col min="15" max="16" width="0" hidden="1" customWidth="1"/>
  </cols>
  <sheetData>
    <row r="1" spans="1:10" ht="13.5" customHeight="1" thickTop="1" x14ac:dyDescent="0.2">
      <c r="A1" s="23" t="s">
        <v>1</v>
      </c>
      <c r="B1" s="28" t="str">
        <f>Stavba!CisloStavby</f>
        <v>07/17/03</v>
      </c>
      <c r="C1" s="31" t="str">
        <f>Stavba!NazevStavby</f>
        <v>Rozšíření vybavení pro strojmí dílnu SŠ Rokycany 1312016</v>
      </c>
      <c r="D1" s="31"/>
      <c r="E1" s="31"/>
      <c r="F1" s="31"/>
      <c r="G1" s="24"/>
      <c r="H1" s="33"/>
    </row>
    <row r="2" spans="1:10" ht="13.5" customHeight="1" thickBot="1" x14ac:dyDescent="0.25">
      <c r="A2" s="25" t="s">
        <v>29</v>
      </c>
      <c r="B2" s="128" t="s">
        <v>59</v>
      </c>
      <c r="C2" s="249" t="s">
        <v>60</v>
      </c>
      <c r="D2" s="238"/>
      <c r="E2" s="238"/>
      <c r="F2" s="238"/>
      <c r="G2" s="26" t="s">
        <v>15</v>
      </c>
      <c r="H2" s="213" t="s">
        <v>61</v>
      </c>
    </row>
    <row r="3" spans="1:10" ht="13.5" customHeight="1" thickTop="1" x14ac:dyDescent="0.2">
      <c r="H3" s="35"/>
    </row>
    <row r="4" spans="1:10" ht="18" customHeight="1" x14ac:dyDescent="0.25">
      <c r="A4" s="237" t="s">
        <v>17</v>
      </c>
      <c r="B4" s="237"/>
      <c r="C4" s="237"/>
      <c r="D4" s="237"/>
      <c r="E4" s="237"/>
      <c r="F4" s="237"/>
      <c r="G4" s="237"/>
      <c r="H4" s="237"/>
    </row>
    <row r="5" spans="1:10" ht="12.75" customHeight="1" x14ac:dyDescent="0.2">
      <c r="H5" s="35"/>
    </row>
    <row r="6" spans="1:10" ht="15.75" customHeight="1" x14ac:dyDescent="0.25">
      <c r="A6" s="32" t="s">
        <v>25</v>
      </c>
      <c r="B6" s="29" t="str">
        <f>B2</f>
        <v>01</v>
      </c>
      <c r="H6" s="35"/>
    </row>
    <row r="7" spans="1:10" ht="15.75" customHeight="1" x14ac:dyDescent="0.25">
      <c r="B7" s="239" t="str">
        <f>C2</f>
        <v>D.1 Dílny SŠ</v>
      </c>
      <c r="C7" s="240"/>
      <c r="D7" s="240"/>
      <c r="E7" s="240"/>
      <c r="F7" s="240"/>
      <c r="G7" s="240"/>
      <c r="H7" s="35"/>
    </row>
    <row r="8" spans="1:10" ht="12.75" customHeight="1" x14ac:dyDescent="0.2">
      <c r="H8" s="35"/>
    </row>
    <row r="9" spans="1:10" ht="12.75" customHeight="1" x14ac:dyDescent="0.2">
      <c r="A9" s="32" t="s">
        <v>28</v>
      </c>
      <c r="B9" s="132" t="s">
        <v>187</v>
      </c>
      <c r="C9" s="132" t="s">
        <v>188</v>
      </c>
      <c r="D9" s="32"/>
      <c r="E9" s="32"/>
      <c r="F9" s="32"/>
      <c r="G9" s="32"/>
      <c r="H9" s="36"/>
      <c r="I9" s="32"/>
      <c r="J9" s="32"/>
    </row>
    <row r="10" spans="1:10" ht="12.75" customHeight="1" x14ac:dyDescent="0.2">
      <c r="A10" s="32"/>
      <c r="B10" s="132" t="s">
        <v>189</v>
      </c>
      <c r="C10" s="132" t="s">
        <v>190</v>
      </c>
      <c r="D10" s="32"/>
      <c r="E10" s="32"/>
      <c r="F10" s="32"/>
      <c r="G10" s="32"/>
      <c r="H10" s="36"/>
      <c r="I10" s="32"/>
      <c r="J10" s="32"/>
    </row>
    <row r="11" spans="1:10" ht="12.75" customHeight="1" x14ac:dyDescent="0.2">
      <c r="A11" s="32"/>
      <c r="B11" s="132" t="s">
        <v>191</v>
      </c>
      <c r="C11" s="132" t="s">
        <v>192</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32" t="s">
        <v>193</v>
      </c>
      <c r="C13" s="132" t="s">
        <v>194</v>
      </c>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32" t="s">
        <v>61</v>
      </c>
      <c r="C15" s="132" t="s">
        <v>195</v>
      </c>
      <c r="D15" s="32"/>
      <c r="E15" s="32"/>
      <c r="F15" s="32"/>
      <c r="G15" s="32"/>
      <c r="H15" s="36"/>
      <c r="I15" s="32"/>
      <c r="J15" s="32"/>
    </row>
    <row r="16" spans="1:10" ht="12.75" customHeight="1" x14ac:dyDescent="0.2">
      <c r="A16" s="32"/>
      <c r="B16" s="32"/>
      <c r="C16" s="32"/>
      <c r="D16" s="32"/>
      <c r="E16" s="32"/>
      <c r="F16" s="32"/>
      <c r="G16" s="32"/>
      <c r="H16" s="36"/>
      <c r="I16" s="32"/>
      <c r="J16" s="32"/>
    </row>
    <row r="17" spans="1:16" ht="12.75" customHeight="1" x14ac:dyDescent="0.2">
      <c r="A17" s="32" t="s">
        <v>116</v>
      </c>
      <c r="B17" s="151">
        <v>5374</v>
      </c>
      <c r="C17" s="132" t="s">
        <v>196</v>
      </c>
      <c r="D17" s="32"/>
      <c r="E17" s="32"/>
      <c r="F17" s="32"/>
      <c r="G17" s="32"/>
      <c r="H17" s="36"/>
      <c r="I17" s="32"/>
      <c r="J17" s="32"/>
    </row>
    <row r="18" spans="1:16" ht="12.75" customHeight="1" x14ac:dyDescent="0.2">
      <c r="A18" s="32"/>
      <c r="B18" s="32"/>
      <c r="C18" s="32"/>
      <c r="D18" s="32"/>
      <c r="E18" s="32"/>
      <c r="F18" s="32"/>
      <c r="G18" s="32"/>
      <c r="H18" s="36"/>
      <c r="I18" s="32"/>
      <c r="J18" s="32"/>
    </row>
    <row r="19" spans="1:16" ht="12.75" customHeight="1" thickBot="1" x14ac:dyDescent="0.25">
      <c r="A19" s="129" t="s">
        <v>117</v>
      </c>
      <c r="B19" s="130"/>
      <c r="C19" s="130"/>
      <c r="D19" s="130"/>
      <c r="E19" s="130"/>
      <c r="F19" s="130"/>
      <c r="G19" s="130"/>
      <c r="H19" s="131"/>
      <c r="I19" s="32"/>
      <c r="J19" s="32"/>
    </row>
    <row r="20" spans="1:16" ht="12.75" customHeight="1" x14ac:dyDescent="0.2">
      <c r="A20" s="140" t="s">
        <v>118</v>
      </c>
      <c r="B20" s="141"/>
      <c r="C20" s="142"/>
      <c r="D20" s="142"/>
      <c r="E20" s="142"/>
      <c r="F20" s="142"/>
      <c r="G20" s="143"/>
      <c r="H20" s="144" t="s">
        <v>119</v>
      </c>
      <c r="I20" s="32"/>
      <c r="J20" s="32"/>
    </row>
    <row r="21" spans="1:16" ht="12.75" customHeight="1" x14ac:dyDescent="0.2">
      <c r="A21" s="138" t="s">
        <v>197</v>
      </c>
      <c r="B21" s="136" t="s">
        <v>198</v>
      </c>
      <c r="C21" s="135"/>
      <c r="D21" s="135"/>
      <c r="E21" s="135"/>
      <c r="F21" s="135"/>
      <c r="G21" s="137"/>
      <c r="H21" s="139">
        <f>'01 010104 Pol'!G129</f>
        <v>0</v>
      </c>
      <c r="I21" s="32"/>
      <c r="J21" s="32"/>
      <c r="O21">
        <f>'01 010104 Pol'!AN129</f>
        <v>0</v>
      </c>
      <c r="P21">
        <f>'01 010104 Pol'!AO129</f>
        <v>0</v>
      </c>
    </row>
    <row r="22" spans="1:16" ht="12.75" customHeight="1" thickBot="1" x14ac:dyDescent="0.25">
      <c r="A22" s="145"/>
      <c r="B22" s="146" t="s">
        <v>121</v>
      </c>
      <c r="C22" s="147"/>
      <c r="D22" s="148" t="str">
        <f>B2</f>
        <v>01</v>
      </c>
      <c r="E22" s="147"/>
      <c r="F22" s="147"/>
      <c r="G22" s="149"/>
      <c r="H22" s="150">
        <f>SUM(H21:H21)</f>
        <v>0</v>
      </c>
      <c r="I22" s="32"/>
      <c r="J22" s="32"/>
    </row>
    <row r="23" spans="1:16" ht="12.75" customHeight="1" thickBot="1" x14ac:dyDescent="0.25">
      <c r="A23" s="32"/>
      <c r="B23" s="32"/>
      <c r="C23" s="32"/>
      <c r="D23" s="32"/>
      <c r="E23" s="32"/>
      <c r="F23" s="32"/>
      <c r="G23" s="32"/>
      <c r="H23" s="151"/>
      <c r="I23" s="32"/>
      <c r="J23" s="32"/>
    </row>
    <row r="24" spans="1:16" ht="12.75" customHeight="1" x14ac:dyDescent="0.2">
      <c r="A24" s="161"/>
      <c r="B24" s="162"/>
      <c r="C24" s="162"/>
      <c r="D24" s="162"/>
      <c r="E24" s="163"/>
      <c r="F24" s="162"/>
      <c r="G24" s="162"/>
      <c r="H24" s="164" t="s">
        <v>63</v>
      </c>
      <c r="I24" s="32"/>
      <c r="J24" s="32"/>
      <c r="O24" s="35">
        <f>H25</f>
        <v>0</v>
      </c>
      <c r="P24" s="35">
        <f>H27</f>
        <v>0</v>
      </c>
    </row>
    <row r="25" spans="1:16" ht="12.75" customHeight="1" x14ac:dyDescent="0.2">
      <c r="A25" s="156" t="s">
        <v>64</v>
      </c>
      <c r="B25" s="152"/>
      <c r="C25" s="152"/>
      <c r="D25" s="152">
        <v>15</v>
      </c>
      <c r="E25" s="153" t="s">
        <v>65</v>
      </c>
      <c r="F25" s="152"/>
      <c r="G25" s="152"/>
      <c r="H25" s="159">
        <f>SUM(O20:O21)</f>
        <v>0</v>
      </c>
      <c r="I25" s="32"/>
      <c r="J25" s="32"/>
    </row>
    <row r="26" spans="1:16" ht="12.75" customHeight="1" x14ac:dyDescent="0.2">
      <c r="A26" s="157" t="s">
        <v>66</v>
      </c>
      <c r="B26" s="133"/>
      <c r="C26" s="133"/>
      <c r="D26" s="133">
        <v>15</v>
      </c>
      <c r="E26" s="154" t="s">
        <v>65</v>
      </c>
      <c r="F26" s="133"/>
      <c r="G26" s="133"/>
      <c r="H26" s="160">
        <f>H25*(D26/100)</f>
        <v>0</v>
      </c>
      <c r="I26" s="32"/>
      <c r="J26" s="32"/>
    </row>
    <row r="27" spans="1:16" ht="12.75" customHeight="1" x14ac:dyDescent="0.2">
      <c r="A27" s="157" t="s">
        <v>64</v>
      </c>
      <c r="B27" s="133"/>
      <c r="C27" s="133"/>
      <c r="D27" s="133">
        <v>21</v>
      </c>
      <c r="E27" s="154" t="s">
        <v>65</v>
      </c>
      <c r="F27" s="133"/>
      <c r="G27" s="133"/>
      <c r="H27" s="160">
        <f>SUM(P20:P21)</f>
        <v>0</v>
      </c>
      <c r="I27" s="32"/>
      <c r="J27" s="32"/>
    </row>
    <row r="28" spans="1:16" ht="12.75" customHeight="1" thickBot="1" x14ac:dyDescent="0.25">
      <c r="A28" s="158" t="s">
        <v>66</v>
      </c>
      <c r="B28" s="134"/>
      <c r="C28" s="134"/>
      <c r="D28" s="134">
        <v>21</v>
      </c>
      <c r="E28" s="155" t="s">
        <v>65</v>
      </c>
      <c r="F28" s="133"/>
      <c r="G28" s="133"/>
      <c r="H28" s="160">
        <f>H27*(D28/100)</f>
        <v>0</v>
      </c>
      <c r="I28" s="32"/>
      <c r="J28" s="32"/>
    </row>
    <row r="29" spans="1:16" ht="12.75" customHeight="1" thickBot="1" x14ac:dyDescent="0.25">
      <c r="A29" s="165" t="s">
        <v>122</v>
      </c>
      <c r="B29" s="166"/>
      <c r="C29" s="166"/>
      <c r="D29" s="166"/>
      <c r="E29" s="166"/>
      <c r="F29" s="167"/>
      <c r="G29" s="168"/>
      <c r="H29" s="169">
        <f>SUM(H25:H28)</f>
        <v>0</v>
      </c>
      <c r="I29" s="32"/>
      <c r="J29" s="32"/>
    </row>
    <row r="30" spans="1:16" ht="12.75" customHeight="1" x14ac:dyDescent="0.2">
      <c r="A30" s="32"/>
      <c r="B30" s="32"/>
      <c r="C30" s="32"/>
      <c r="D30" s="32"/>
      <c r="E30" s="32"/>
      <c r="F30" s="32"/>
      <c r="G30" s="32"/>
      <c r="H30" s="36"/>
      <c r="I30" s="32"/>
      <c r="J30" s="32"/>
    </row>
    <row r="31" spans="1:16" ht="12.75" customHeight="1" x14ac:dyDescent="0.2">
      <c r="A31" s="32"/>
      <c r="B31" s="32"/>
      <c r="C31" s="32"/>
      <c r="D31" s="32"/>
      <c r="E31" s="32"/>
      <c r="F31" s="32"/>
      <c r="G31" s="32"/>
      <c r="H31" s="36"/>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v913n5nWuGJ9zl2aMAcNoLksPS6eSsQMdqCHcNtO70PmCIaDwfc+VoESQQ+0nzE1Rdt99AjzZ18Mj4EXLy48wg==" saltValue="YrvG30Fi9bqyp6g2YnFeBQ==" spinCount="100000" sheet="1"/>
  <mergeCells count="3">
    <mergeCell ref="C2:F2"/>
    <mergeCell ref="A4:H4"/>
    <mergeCell ref="B7:G7"/>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29"/>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25">
      <c r="A1" s="268" t="s">
        <v>199</v>
      </c>
      <c r="B1" s="241"/>
      <c r="C1" s="242"/>
      <c r="D1" s="241"/>
      <c r="E1" s="241"/>
      <c r="F1" s="241"/>
      <c r="G1" s="241"/>
      <c r="H1" s="54"/>
      <c r="I1" s="54"/>
      <c r="J1" s="54"/>
    </row>
    <row r="2" spans="1:60" ht="13.5" thickTop="1" x14ac:dyDescent="0.2">
      <c r="A2" s="55" t="s">
        <v>31</v>
      </c>
      <c r="B2" s="56" t="s">
        <v>42</v>
      </c>
      <c r="C2" s="269" t="s">
        <v>43</v>
      </c>
      <c r="D2" s="243"/>
      <c r="E2" s="243"/>
      <c r="F2" s="243"/>
      <c r="G2" s="244"/>
      <c r="H2" s="54"/>
      <c r="I2" s="54"/>
      <c r="J2" s="54"/>
    </row>
    <row r="3" spans="1:60" x14ac:dyDescent="0.2">
      <c r="A3" s="57" t="s">
        <v>32</v>
      </c>
      <c r="B3" s="58" t="s">
        <v>59</v>
      </c>
      <c r="C3" s="270" t="s">
        <v>60</v>
      </c>
      <c r="D3" s="245"/>
      <c r="E3" s="245"/>
      <c r="F3" s="245"/>
      <c r="G3" s="246"/>
      <c r="H3" s="54"/>
      <c r="I3" s="54"/>
      <c r="J3" s="54"/>
    </row>
    <row r="4" spans="1:60" ht="13.5" thickBot="1" x14ac:dyDescent="0.25">
      <c r="A4" s="170" t="s">
        <v>33</v>
      </c>
      <c r="B4" s="171" t="s">
        <v>197</v>
      </c>
      <c r="C4" s="271" t="s">
        <v>198</v>
      </c>
      <c r="D4" s="272"/>
      <c r="E4" s="272"/>
      <c r="F4" s="272"/>
      <c r="G4" s="273"/>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5" t="s">
        <v>40</v>
      </c>
      <c r="H6" s="196" t="s">
        <v>124</v>
      </c>
      <c r="I6" s="180" t="s">
        <v>125</v>
      </c>
      <c r="J6" s="54"/>
    </row>
    <row r="7" spans="1:60" x14ac:dyDescent="0.2">
      <c r="A7" s="197"/>
      <c r="B7" s="198" t="s">
        <v>126</v>
      </c>
      <c r="C7" s="274" t="s">
        <v>127</v>
      </c>
      <c r="D7" s="274"/>
      <c r="E7" s="275"/>
      <c r="F7" s="276"/>
      <c r="G7" s="276"/>
      <c r="H7" s="199"/>
      <c r="I7" s="200"/>
      <c r="J7" s="54"/>
    </row>
    <row r="8" spans="1:60" x14ac:dyDescent="0.2">
      <c r="A8" s="191" t="s">
        <v>128</v>
      </c>
      <c r="B8" s="181" t="s">
        <v>200</v>
      </c>
      <c r="C8" s="209" t="s">
        <v>201</v>
      </c>
      <c r="D8" s="183"/>
      <c r="E8" s="185"/>
      <c r="F8" s="277">
        <f>SUM(G9:G11)</f>
        <v>0</v>
      </c>
      <c r="G8" s="278"/>
      <c r="H8" s="187"/>
      <c r="I8" s="193"/>
      <c r="J8" s="54"/>
    </row>
    <row r="9" spans="1:60" outlineLevel="1" x14ac:dyDescent="0.2">
      <c r="A9" s="192"/>
      <c r="B9" s="279" t="s">
        <v>202</v>
      </c>
      <c r="C9" s="280"/>
      <c r="D9" s="281"/>
      <c r="E9" s="282"/>
      <c r="F9" s="283"/>
      <c r="G9" s="284"/>
      <c r="H9" s="190"/>
      <c r="I9" s="194"/>
      <c r="J9" s="178"/>
      <c r="K9" s="32">
        <v>1</v>
      </c>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row>
    <row r="10" spans="1:60" outlineLevel="1" x14ac:dyDescent="0.2">
      <c r="A10" s="192">
        <v>1</v>
      </c>
      <c r="B10" s="182" t="s">
        <v>203</v>
      </c>
      <c r="C10" s="210" t="s">
        <v>204</v>
      </c>
      <c r="D10" s="184" t="s">
        <v>205</v>
      </c>
      <c r="E10" s="186">
        <v>42.66</v>
      </c>
      <c r="F10" s="188"/>
      <c r="G10" s="189">
        <f>E10*F10</f>
        <v>0</v>
      </c>
      <c r="H10" s="190" t="s">
        <v>206</v>
      </c>
      <c r="I10" s="194" t="s">
        <v>134</v>
      </c>
      <c r="J10" s="178"/>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v>21</v>
      </c>
      <c r="AN10" s="32"/>
      <c r="AO10" s="32"/>
      <c r="AP10" s="32"/>
      <c r="AQ10" s="32"/>
      <c r="AR10" s="32"/>
      <c r="AS10" s="32"/>
      <c r="AT10" s="32"/>
      <c r="AU10" s="32"/>
      <c r="AV10" s="32"/>
      <c r="AW10" s="32"/>
      <c r="AX10" s="32"/>
      <c r="AY10" s="32"/>
      <c r="AZ10" s="32"/>
      <c r="BA10" s="32"/>
      <c r="BB10" s="32"/>
      <c r="BC10" s="32"/>
      <c r="BD10" s="32"/>
      <c r="BE10" s="32"/>
      <c r="BF10" s="32"/>
      <c r="BG10" s="32"/>
      <c r="BH10" s="32"/>
    </row>
    <row r="11" spans="1:60" outlineLevel="1" x14ac:dyDescent="0.2">
      <c r="A11" s="192"/>
      <c r="B11" s="182"/>
      <c r="C11" s="220" t="s">
        <v>207</v>
      </c>
      <c r="D11" s="214"/>
      <c r="E11" s="215">
        <v>42.66</v>
      </c>
      <c r="F11" s="189"/>
      <c r="G11" s="189"/>
      <c r="H11" s="190"/>
      <c r="I11" s="194"/>
      <c r="J11" s="178"/>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row>
    <row r="12" spans="1:60" x14ac:dyDescent="0.2">
      <c r="A12" s="191" t="s">
        <v>128</v>
      </c>
      <c r="B12" s="181" t="s">
        <v>208</v>
      </c>
      <c r="C12" s="209" t="s">
        <v>209</v>
      </c>
      <c r="D12" s="183"/>
      <c r="E12" s="185"/>
      <c r="F12" s="260">
        <f>SUM(G13:G118)</f>
        <v>0</v>
      </c>
      <c r="G12" s="261"/>
      <c r="H12" s="187"/>
      <c r="I12" s="193"/>
      <c r="J12" s="54"/>
    </row>
    <row r="13" spans="1:60" ht="22.5" outlineLevel="1" x14ac:dyDescent="0.2">
      <c r="A13" s="192">
        <v>2</v>
      </c>
      <c r="B13" s="182" t="s">
        <v>210</v>
      </c>
      <c r="C13" s="210" t="s">
        <v>211</v>
      </c>
      <c r="D13" s="184" t="s">
        <v>212</v>
      </c>
      <c r="E13" s="186">
        <v>8</v>
      </c>
      <c r="F13" s="188"/>
      <c r="G13" s="189">
        <f>E13*F13</f>
        <v>0</v>
      </c>
      <c r="H13" s="190"/>
      <c r="I13" s="194" t="s">
        <v>141</v>
      </c>
      <c r="J13" s="178"/>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v>21</v>
      </c>
      <c r="AN13" s="32"/>
      <c r="AO13" s="32"/>
      <c r="AP13" s="32"/>
      <c r="AQ13" s="32"/>
      <c r="AR13" s="32"/>
      <c r="AS13" s="32"/>
      <c r="AT13" s="32"/>
      <c r="AU13" s="32"/>
      <c r="AV13" s="32"/>
      <c r="AW13" s="32"/>
      <c r="AX13" s="32"/>
      <c r="AY13" s="32"/>
      <c r="AZ13" s="32"/>
      <c r="BA13" s="32"/>
      <c r="BB13" s="32"/>
      <c r="BC13" s="32"/>
      <c r="BD13" s="32"/>
      <c r="BE13" s="32"/>
      <c r="BF13" s="32"/>
      <c r="BG13" s="32"/>
      <c r="BH13" s="32"/>
    </row>
    <row r="14" spans="1:60" ht="22.5" outlineLevel="1" x14ac:dyDescent="0.2">
      <c r="A14" s="192"/>
      <c r="B14" s="182"/>
      <c r="C14" s="255" t="s">
        <v>213</v>
      </c>
      <c r="D14" s="256"/>
      <c r="E14" s="257"/>
      <c r="F14" s="258"/>
      <c r="G14" s="259"/>
      <c r="H14" s="190"/>
      <c r="I14" s="194"/>
      <c r="J14" s="178"/>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179" t="str">
        <f>C14</f>
        <v>Dodávka a montáž svítidla zářivkového, průmyslovéh závěsné sv., se skleněným krytem, 2x80W, IP65, se zdrojem FQ 80 W/840 G5 16 mm, 80W,7000lm,20000hod,Ra 80 (vzorový typ svítidla a zdroje)</v>
      </c>
      <c r="BB14" s="32"/>
      <c r="BC14" s="32"/>
      <c r="BD14" s="32"/>
      <c r="BE14" s="32"/>
      <c r="BF14" s="32"/>
      <c r="BG14" s="32"/>
      <c r="BH14" s="32"/>
    </row>
    <row r="15" spans="1:60" ht="45" outlineLevel="1" x14ac:dyDescent="0.2">
      <c r="A15" s="192"/>
      <c r="B15" s="182"/>
      <c r="C15" s="255" t="s">
        <v>214</v>
      </c>
      <c r="D15" s="256"/>
      <c r="E15" s="257"/>
      <c r="F15" s="258"/>
      <c r="G15" s="259"/>
      <c r="H15" s="190"/>
      <c r="I15" s="194"/>
      <c r="J15" s="178"/>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179" t="str">
        <f>C15</f>
        <v>Těleso svítidla je bíle práškově lakovaný ocelový plech a tvrzené bezpečnostní sklo s hliníkovými sponami. Optika je zabezpečena vysoce leštěnými parabolickými hliníkovými reflektory. Montáž svítidla je závěsná. Svítidlo je v krytí IP 65 a s elektronickým předřadníkem. Světelné zdroje svítidla  jsou T5. Osazení svítidla včetně připojení a uvedení do provozu. jedná se o vzorový typ z důvodu kvality svítidla vůdči počtu svítidel a spotřebě elektrické energie.</v>
      </c>
      <c r="BB15" s="32"/>
      <c r="BC15" s="32"/>
      <c r="BD15" s="32"/>
      <c r="BE15" s="32"/>
      <c r="BF15" s="32"/>
      <c r="BG15" s="32"/>
      <c r="BH15" s="32"/>
    </row>
    <row r="16" spans="1:60" outlineLevel="1" x14ac:dyDescent="0.2">
      <c r="A16" s="192">
        <v>3</v>
      </c>
      <c r="B16" s="182" t="s">
        <v>215</v>
      </c>
      <c r="C16" s="210" t="s">
        <v>216</v>
      </c>
      <c r="D16" s="184" t="s">
        <v>212</v>
      </c>
      <c r="E16" s="186">
        <v>8</v>
      </c>
      <c r="F16" s="188"/>
      <c r="G16" s="189">
        <f>E16*F16</f>
        <v>0</v>
      </c>
      <c r="H16" s="190"/>
      <c r="I16" s="194" t="s">
        <v>141</v>
      </c>
      <c r="J16" s="178"/>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v>21</v>
      </c>
      <c r="AN16" s="32"/>
      <c r="AO16" s="32"/>
      <c r="AP16" s="32"/>
      <c r="AQ16" s="32"/>
      <c r="AR16" s="32"/>
      <c r="AS16" s="32"/>
      <c r="AT16" s="32"/>
      <c r="AU16" s="32"/>
      <c r="AV16" s="32"/>
      <c r="AW16" s="32"/>
      <c r="AX16" s="32"/>
      <c r="AY16" s="32"/>
      <c r="AZ16" s="32"/>
      <c r="BA16" s="32"/>
      <c r="BB16" s="32"/>
      <c r="BC16" s="32"/>
      <c r="BD16" s="32"/>
      <c r="BE16" s="32"/>
      <c r="BF16" s="32"/>
      <c r="BG16" s="32"/>
      <c r="BH16" s="32"/>
    </row>
    <row r="17" spans="1:60" outlineLevel="1" x14ac:dyDescent="0.2">
      <c r="A17" s="192">
        <v>4</v>
      </c>
      <c r="B17" s="182" t="s">
        <v>217</v>
      </c>
      <c r="C17" s="210" t="s">
        <v>218</v>
      </c>
      <c r="D17" s="184" t="s">
        <v>219</v>
      </c>
      <c r="E17" s="186">
        <v>20</v>
      </c>
      <c r="F17" s="188"/>
      <c r="G17" s="189">
        <f>E17*F17</f>
        <v>0</v>
      </c>
      <c r="H17" s="190"/>
      <c r="I17" s="194" t="s">
        <v>141</v>
      </c>
      <c r="J17" s="178"/>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v>21</v>
      </c>
      <c r="AN17" s="32"/>
      <c r="AO17" s="32"/>
      <c r="AP17" s="32"/>
      <c r="AQ17" s="32"/>
      <c r="AR17" s="32"/>
      <c r="AS17" s="32"/>
      <c r="AT17" s="32"/>
      <c r="AU17" s="32"/>
      <c r="AV17" s="32"/>
      <c r="AW17" s="32"/>
      <c r="AX17" s="32"/>
      <c r="AY17" s="32"/>
      <c r="AZ17" s="32"/>
      <c r="BA17" s="32"/>
      <c r="BB17" s="32"/>
      <c r="BC17" s="32"/>
      <c r="BD17" s="32"/>
      <c r="BE17" s="32"/>
      <c r="BF17" s="32"/>
      <c r="BG17" s="32"/>
      <c r="BH17" s="32"/>
    </row>
    <row r="18" spans="1:60" outlineLevel="1" x14ac:dyDescent="0.2">
      <c r="A18" s="192"/>
      <c r="B18" s="182"/>
      <c r="C18" s="255" t="s">
        <v>220</v>
      </c>
      <c r="D18" s="256"/>
      <c r="E18" s="257"/>
      <c r="F18" s="258"/>
      <c r="G18" s="259"/>
      <c r="H18" s="190"/>
      <c r="I18" s="194"/>
      <c r="J18" s="178"/>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179" t="str">
        <f>C18</f>
        <v>připojení rozvaděče "RH"</v>
      </c>
      <c r="BB18" s="32"/>
      <c r="BC18" s="32"/>
      <c r="BD18" s="32"/>
      <c r="BE18" s="32"/>
      <c r="BF18" s="32"/>
      <c r="BG18" s="32"/>
      <c r="BH18" s="32"/>
    </row>
    <row r="19" spans="1:60" outlineLevel="1" x14ac:dyDescent="0.2">
      <c r="A19" s="192">
        <v>5</v>
      </c>
      <c r="B19" s="182" t="s">
        <v>221</v>
      </c>
      <c r="C19" s="210" t="s">
        <v>222</v>
      </c>
      <c r="D19" s="184" t="s">
        <v>219</v>
      </c>
      <c r="E19" s="186">
        <v>50</v>
      </c>
      <c r="F19" s="188"/>
      <c r="G19" s="189">
        <f>E19*F19</f>
        <v>0</v>
      </c>
      <c r="H19" s="190"/>
      <c r="I19" s="194" t="s">
        <v>141</v>
      </c>
      <c r="J19" s="178"/>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v>21</v>
      </c>
      <c r="AN19" s="32"/>
      <c r="AO19" s="32"/>
      <c r="AP19" s="32"/>
      <c r="AQ19" s="32"/>
      <c r="AR19" s="32"/>
      <c r="AS19" s="32"/>
      <c r="AT19" s="32"/>
      <c r="AU19" s="32"/>
      <c r="AV19" s="32"/>
      <c r="AW19" s="32"/>
      <c r="AX19" s="32"/>
      <c r="AY19" s="32"/>
      <c r="AZ19" s="32"/>
      <c r="BA19" s="32"/>
      <c r="BB19" s="32"/>
      <c r="BC19" s="32"/>
      <c r="BD19" s="32"/>
      <c r="BE19" s="32"/>
      <c r="BF19" s="32"/>
      <c r="BG19" s="32"/>
      <c r="BH19" s="32"/>
    </row>
    <row r="20" spans="1:60" outlineLevel="1" x14ac:dyDescent="0.2">
      <c r="A20" s="192"/>
      <c r="B20" s="182"/>
      <c r="C20" s="255" t="s">
        <v>223</v>
      </c>
      <c r="D20" s="256"/>
      <c r="E20" s="257"/>
      <c r="F20" s="258"/>
      <c r="G20" s="259"/>
      <c r="H20" s="190"/>
      <c r="I20" s="194"/>
      <c r="J20" s="178"/>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179" t="str">
        <f>C20</f>
        <v>připojení rozvaděče "R-CNC" a zařízení "01"</v>
      </c>
      <c r="BB20" s="32"/>
      <c r="BC20" s="32"/>
      <c r="BD20" s="32"/>
      <c r="BE20" s="32"/>
      <c r="BF20" s="32"/>
      <c r="BG20" s="32"/>
      <c r="BH20" s="32"/>
    </row>
    <row r="21" spans="1:60" outlineLevel="1" x14ac:dyDescent="0.2">
      <c r="A21" s="192">
        <v>6</v>
      </c>
      <c r="B21" s="182" t="s">
        <v>224</v>
      </c>
      <c r="C21" s="210" t="s">
        <v>225</v>
      </c>
      <c r="D21" s="184" t="s">
        <v>219</v>
      </c>
      <c r="E21" s="186">
        <v>6</v>
      </c>
      <c r="F21" s="188"/>
      <c r="G21" s="189">
        <f>E21*F21</f>
        <v>0</v>
      </c>
      <c r="H21" s="190"/>
      <c r="I21" s="194" t="s">
        <v>141</v>
      </c>
      <c r="J21" s="178"/>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v>21</v>
      </c>
      <c r="AN21" s="32"/>
      <c r="AO21" s="32"/>
      <c r="AP21" s="32"/>
      <c r="AQ21" s="32"/>
      <c r="AR21" s="32"/>
      <c r="AS21" s="32"/>
      <c r="AT21" s="32"/>
      <c r="AU21" s="32"/>
      <c r="AV21" s="32"/>
      <c r="AW21" s="32"/>
      <c r="AX21" s="32"/>
      <c r="AY21" s="32"/>
      <c r="AZ21" s="32"/>
      <c r="BA21" s="32"/>
      <c r="BB21" s="32"/>
      <c r="BC21" s="32"/>
      <c r="BD21" s="32"/>
      <c r="BE21" s="32"/>
      <c r="BF21" s="32"/>
      <c r="BG21" s="32"/>
      <c r="BH21" s="32"/>
    </row>
    <row r="22" spans="1:60" outlineLevel="1" x14ac:dyDescent="0.2">
      <c r="A22" s="192"/>
      <c r="B22" s="182"/>
      <c r="C22" s="255" t="s">
        <v>226</v>
      </c>
      <c r="D22" s="256"/>
      <c r="E22" s="257"/>
      <c r="F22" s="258"/>
      <c r="G22" s="259"/>
      <c r="H22" s="190"/>
      <c r="I22" s="194"/>
      <c r="J22" s="178"/>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179" t="str">
        <f>C22</f>
        <v>připojení rozvaděče "RE"</v>
      </c>
      <c r="BB22" s="32"/>
      <c r="BC22" s="32"/>
      <c r="BD22" s="32"/>
      <c r="BE22" s="32"/>
      <c r="BF22" s="32"/>
      <c r="BG22" s="32"/>
      <c r="BH22" s="32"/>
    </row>
    <row r="23" spans="1:60" outlineLevel="1" x14ac:dyDescent="0.2">
      <c r="A23" s="192">
        <v>7</v>
      </c>
      <c r="B23" s="182" t="s">
        <v>227</v>
      </c>
      <c r="C23" s="210" t="s">
        <v>228</v>
      </c>
      <c r="D23" s="184" t="s">
        <v>219</v>
      </c>
      <c r="E23" s="186">
        <v>2</v>
      </c>
      <c r="F23" s="188"/>
      <c r="G23" s="189">
        <f>E23*F23</f>
        <v>0</v>
      </c>
      <c r="H23" s="190"/>
      <c r="I23" s="194" t="s">
        <v>141</v>
      </c>
      <c r="J23" s="178"/>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v>21</v>
      </c>
      <c r="AN23" s="32"/>
      <c r="AO23" s="32"/>
      <c r="AP23" s="32"/>
      <c r="AQ23" s="32"/>
      <c r="AR23" s="32"/>
      <c r="AS23" s="32"/>
      <c r="AT23" s="32"/>
      <c r="AU23" s="32"/>
      <c r="AV23" s="32"/>
      <c r="AW23" s="32"/>
      <c r="AX23" s="32"/>
      <c r="AY23" s="32"/>
      <c r="AZ23" s="32"/>
      <c r="BA23" s="32"/>
      <c r="BB23" s="32"/>
      <c r="BC23" s="32"/>
      <c r="BD23" s="32"/>
      <c r="BE23" s="32"/>
      <c r="BF23" s="32"/>
      <c r="BG23" s="32"/>
      <c r="BH23" s="32"/>
    </row>
    <row r="24" spans="1:60" outlineLevel="1" x14ac:dyDescent="0.2">
      <c r="A24" s="192"/>
      <c r="B24" s="182"/>
      <c r="C24" s="255" t="s">
        <v>226</v>
      </c>
      <c r="D24" s="256"/>
      <c r="E24" s="257"/>
      <c r="F24" s="258"/>
      <c r="G24" s="259"/>
      <c r="H24" s="190"/>
      <c r="I24" s="194"/>
      <c r="J24" s="178"/>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179" t="str">
        <f>C24</f>
        <v>připojení rozvaděče "RE"</v>
      </c>
      <c r="BB24" s="32"/>
      <c r="BC24" s="32"/>
      <c r="BD24" s="32"/>
      <c r="BE24" s="32"/>
      <c r="BF24" s="32"/>
      <c r="BG24" s="32"/>
      <c r="BH24" s="32"/>
    </row>
    <row r="25" spans="1:60" outlineLevel="1" x14ac:dyDescent="0.2">
      <c r="A25" s="192">
        <v>8</v>
      </c>
      <c r="B25" s="182" t="s">
        <v>229</v>
      </c>
      <c r="C25" s="210" t="s">
        <v>230</v>
      </c>
      <c r="D25" s="184" t="s">
        <v>219</v>
      </c>
      <c r="E25" s="186">
        <v>35</v>
      </c>
      <c r="F25" s="188"/>
      <c r="G25" s="189">
        <f>E25*F25</f>
        <v>0</v>
      </c>
      <c r="H25" s="190"/>
      <c r="I25" s="194" t="s">
        <v>141</v>
      </c>
      <c r="J25" s="178"/>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v>21</v>
      </c>
      <c r="AN25" s="32"/>
      <c r="AO25" s="32"/>
      <c r="AP25" s="32"/>
      <c r="AQ25" s="32"/>
      <c r="AR25" s="32"/>
      <c r="AS25" s="32"/>
      <c r="AT25" s="32"/>
      <c r="AU25" s="32"/>
      <c r="AV25" s="32"/>
      <c r="AW25" s="32"/>
      <c r="AX25" s="32"/>
      <c r="AY25" s="32"/>
      <c r="AZ25" s="32"/>
      <c r="BA25" s="32"/>
      <c r="BB25" s="32"/>
      <c r="BC25" s="32"/>
      <c r="BD25" s="32"/>
      <c r="BE25" s="32"/>
      <c r="BF25" s="32"/>
      <c r="BG25" s="32"/>
      <c r="BH25" s="32"/>
    </row>
    <row r="26" spans="1:60" outlineLevel="1" x14ac:dyDescent="0.2">
      <c r="A26" s="192"/>
      <c r="B26" s="182"/>
      <c r="C26" s="255" t="s">
        <v>231</v>
      </c>
      <c r="D26" s="256"/>
      <c r="E26" s="257"/>
      <c r="F26" s="258"/>
      <c r="G26" s="259"/>
      <c r="H26" s="190"/>
      <c r="I26" s="194"/>
      <c r="J26" s="178"/>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179" t="str">
        <f>C26</f>
        <v>pospojení</v>
      </c>
      <c r="BB26" s="32"/>
      <c r="BC26" s="32"/>
      <c r="BD26" s="32"/>
      <c r="BE26" s="32"/>
      <c r="BF26" s="32"/>
      <c r="BG26" s="32"/>
      <c r="BH26" s="32"/>
    </row>
    <row r="27" spans="1:60" outlineLevel="1" x14ac:dyDescent="0.2">
      <c r="A27" s="192">
        <v>9</v>
      </c>
      <c r="B27" s="182" t="s">
        <v>232</v>
      </c>
      <c r="C27" s="210" t="s">
        <v>233</v>
      </c>
      <c r="D27" s="184" t="s">
        <v>219</v>
      </c>
      <c r="E27" s="186">
        <v>65</v>
      </c>
      <c r="F27" s="188"/>
      <c r="G27" s="189">
        <f>E27*F27</f>
        <v>0</v>
      </c>
      <c r="H27" s="190"/>
      <c r="I27" s="194" t="s">
        <v>141</v>
      </c>
      <c r="J27" s="178"/>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v>21</v>
      </c>
      <c r="AN27" s="32"/>
      <c r="AO27" s="32"/>
      <c r="AP27" s="32"/>
      <c r="AQ27" s="32"/>
      <c r="AR27" s="32"/>
      <c r="AS27" s="32"/>
      <c r="AT27" s="32"/>
      <c r="AU27" s="32"/>
      <c r="AV27" s="32"/>
      <c r="AW27" s="32"/>
      <c r="AX27" s="32"/>
      <c r="AY27" s="32"/>
      <c r="AZ27" s="32"/>
      <c r="BA27" s="32"/>
      <c r="BB27" s="32"/>
      <c r="BC27" s="32"/>
      <c r="BD27" s="32"/>
      <c r="BE27" s="32"/>
      <c r="BF27" s="32"/>
      <c r="BG27" s="32"/>
      <c r="BH27" s="32"/>
    </row>
    <row r="28" spans="1:60" outlineLevel="1" x14ac:dyDescent="0.2">
      <c r="A28" s="192"/>
      <c r="B28" s="182"/>
      <c r="C28" s="255" t="s">
        <v>231</v>
      </c>
      <c r="D28" s="256"/>
      <c r="E28" s="257"/>
      <c r="F28" s="258"/>
      <c r="G28" s="259"/>
      <c r="H28" s="190"/>
      <c r="I28" s="194"/>
      <c r="J28" s="178"/>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179" t="str">
        <f>C28</f>
        <v>pospojení</v>
      </c>
      <c r="BB28" s="32"/>
      <c r="BC28" s="32"/>
      <c r="BD28" s="32"/>
      <c r="BE28" s="32"/>
      <c r="BF28" s="32"/>
      <c r="BG28" s="32"/>
      <c r="BH28" s="32"/>
    </row>
    <row r="29" spans="1:60" outlineLevel="1" x14ac:dyDescent="0.2">
      <c r="A29" s="192">
        <v>10</v>
      </c>
      <c r="B29" s="182" t="s">
        <v>234</v>
      </c>
      <c r="C29" s="210" t="s">
        <v>235</v>
      </c>
      <c r="D29" s="184" t="s">
        <v>219</v>
      </c>
      <c r="E29" s="186">
        <v>4</v>
      </c>
      <c r="F29" s="188"/>
      <c r="G29" s="189">
        <f>E29*F29</f>
        <v>0</v>
      </c>
      <c r="H29" s="190"/>
      <c r="I29" s="194" t="s">
        <v>141</v>
      </c>
      <c r="J29" s="178"/>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v>21</v>
      </c>
      <c r="AN29" s="32"/>
      <c r="AO29" s="32"/>
      <c r="AP29" s="32"/>
      <c r="AQ29" s="32"/>
      <c r="AR29" s="32"/>
      <c r="AS29" s="32"/>
      <c r="AT29" s="32"/>
      <c r="AU29" s="32"/>
      <c r="AV29" s="32"/>
      <c r="AW29" s="32"/>
      <c r="AX29" s="32"/>
      <c r="AY29" s="32"/>
      <c r="AZ29" s="32"/>
      <c r="BA29" s="32"/>
      <c r="BB29" s="32"/>
      <c r="BC29" s="32"/>
      <c r="BD29" s="32"/>
      <c r="BE29" s="32"/>
      <c r="BF29" s="32"/>
      <c r="BG29" s="32"/>
      <c r="BH29" s="32"/>
    </row>
    <row r="30" spans="1:60" outlineLevel="1" x14ac:dyDescent="0.2">
      <c r="A30" s="192"/>
      <c r="B30" s="182"/>
      <c r="C30" s="255" t="s">
        <v>236</v>
      </c>
      <c r="D30" s="256"/>
      <c r="E30" s="257"/>
      <c r="F30" s="258"/>
      <c r="G30" s="259"/>
      <c r="H30" s="190"/>
      <c r="I30" s="194"/>
      <c r="J30" s="178"/>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179" t="str">
        <f>C30</f>
        <v>připojení zařízení "01"</v>
      </c>
      <c r="BB30" s="32"/>
      <c r="BC30" s="32"/>
      <c r="BD30" s="32"/>
      <c r="BE30" s="32"/>
      <c r="BF30" s="32"/>
      <c r="BG30" s="32"/>
      <c r="BH30" s="32"/>
    </row>
    <row r="31" spans="1:60" outlineLevel="1" x14ac:dyDescent="0.2">
      <c r="A31" s="192">
        <v>11</v>
      </c>
      <c r="B31" s="182" t="s">
        <v>237</v>
      </c>
      <c r="C31" s="210" t="s">
        <v>238</v>
      </c>
      <c r="D31" s="184" t="s">
        <v>219</v>
      </c>
      <c r="E31" s="186">
        <v>4</v>
      </c>
      <c r="F31" s="188"/>
      <c r="G31" s="189">
        <f>E31*F31</f>
        <v>0</v>
      </c>
      <c r="H31" s="190"/>
      <c r="I31" s="194" t="s">
        <v>141</v>
      </c>
      <c r="J31" s="178"/>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v>21</v>
      </c>
      <c r="AN31" s="32"/>
      <c r="AO31" s="32"/>
      <c r="AP31" s="32"/>
      <c r="AQ31" s="32"/>
      <c r="AR31" s="32"/>
      <c r="AS31" s="32"/>
      <c r="AT31" s="32"/>
      <c r="AU31" s="32"/>
      <c r="AV31" s="32"/>
      <c r="AW31" s="32"/>
      <c r="AX31" s="32"/>
      <c r="AY31" s="32"/>
      <c r="AZ31" s="32"/>
      <c r="BA31" s="32"/>
      <c r="BB31" s="32"/>
      <c r="BC31" s="32"/>
      <c r="BD31" s="32"/>
      <c r="BE31" s="32"/>
      <c r="BF31" s="32"/>
      <c r="BG31" s="32"/>
      <c r="BH31" s="32"/>
    </row>
    <row r="32" spans="1:60" outlineLevel="1" x14ac:dyDescent="0.2">
      <c r="A32" s="192"/>
      <c r="B32" s="182"/>
      <c r="C32" s="255" t="s">
        <v>239</v>
      </c>
      <c r="D32" s="256"/>
      <c r="E32" s="257"/>
      <c r="F32" s="258"/>
      <c r="G32" s="259"/>
      <c r="H32" s="190"/>
      <c r="I32" s="194"/>
      <c r="J32" s="178"/>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179" t="str">
        <f>C32</f>
        <v>připojení  zařízení "04"</v>
      </c>
      <c r="BB32" s="32"/>
      <c r="BC32" s="32"/>
      <c r="BD32" s="32"/>
      <c r="BE32" s="32"/>
      <c r="BF32" s="32"/>
      <c r="BG32" s="32"/>
      <c r="BH32" s="32"/>
    </row>
    <row r="33" spans="1:60" outlineLevel="1" x14ac:dyDescent="0.2">
      <c r="A33" s="192">
        <v>12</v>
      </c>
      <c r="B33" s="182" t="s">
        <v>240</v>
      </c>
      <c r="C33" s="210" t="s">
        <v>241</v>
      </c>
      <c r="D33" s="184" t="s">
        <v>219</v>
      </c>
      <c r="E33" s="186">
        <v>4</v>
      </c>
      <c r="F33" s="188"/>
      <c r="G33" s="189">
        <f>E33*F33</f>
        <v>0</v>
      </c>
      <c r="H33" s="190"/>
      <c r="I33" s="194" t="s">
        <v>141</v>
      </c>
      <c r="J33" s="178"/>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v>21</v>
      </c>
      <c r="AN33" s="32"/>
      <c r="AO33" s="32"/>
      <c r="AP33" s="32"/>
      <c r="AQ33" s="32"/>
      <c r="AR33" s="32"/>
      <c r="AS33" s="32"/>
      <c r="AT33" s="32"/>
      <c r="AU33" s="32"/>
      <c r="AV33" s="32"/>
      <c r="AW33" s="32"/>
      <c r="AX33" s="32"/>
      <c r="AY33" s="32"/>
      <c r="AZ33" s="32"/>
      <c r="BA33" s="32"/>
      <c r="BB33" s="32"/>
      <c r="BC33" s="32"/>
      <c r="BD33" s="32"/>
      <c r="BE33" s="32"/>
      <c r="BF33" s="32"/>
      <c r="BG33" s="32"/>
      <c r="BH33" s="32"/>
    </row>
    <row r="34" spans="1:60" outlineLevel="1" x14ac:dyDescent="0.2">
      <c r="A34" s="192"/>
      <c r="B34" s="182"/>
      <c r="C34" s="255" t="s">
        <v>242</v>
      </c>
      <c r="D34" s="256"/>
      <c r="E34" s="257"/>
      <c r="F34" s="258"/>
      <c r="G34" s="259"/>
      <c r="H34" s="190"/>
      <c r="I34" s="194"/>
      <c r="J34" s="178"/>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179" t="str">
        <f>C34</f>
        <v>připojení zařízení  "05"</v>
      </c>
      <c r="BB34" s="32"/>
      <c r="BC34" s="32"/>
      <c r="BD34" s="32"/>
      <c r="BE34" s="32"/>
      <c r="BF34" s="32"/>
      <c r="BG34" s="32"/>
      <c r="BH34" s="32"/>
    </row>
    <row r="35" spans="1:60" outlineLevel="1" x14ac:dyDescent="0.2">
      <c r="A35" s="192">
        <v>13</v>
      </c>
      <c r="B35" s="182" t="s">
        <v>243</v>
      </c>
      <c r="C35" s="210" t="s">
        <v>244</v>
      </c>
      <c r="D35" s="184" t="s">
        <v>219</v>
      </c>
      <c r="E35" s="186">
        <v>8</v>
      </c>
      <c r="F35" s="188"/>
      <c r="G35" s="189">
        <f>E35*F35</f>
        <v>0</v>
      </c>
      <c r="H35" s="190"/>
      <c r="I35" s="194" t="s">
        <v>141</v>
      </c>
      <c r="J35" s="178"/>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v>21</v>
      </c>
      <c r="AN35" s="32"/>
      <c r="AO35" s="32"/>
      <c r="AP35" s="32"/>
      <c r="AQ35" s="32"/>
      <c r="AR35" s="32"/>
      <c r="AS35" s="32"/>
      <c r="AT35" s="32"/>
      <c r="AU35" s="32"/>
      <c r="AV35" s="32"/>
      <c r="AW35" s="32"/>
      <c r="AX35" s="32"/>
      <c r="AY35" s="32"/>
      <c r="AZ35" s="32"/>
      <c r="BA35" s="32"/>
      <c r="BB35" s="32"/>
      <c r="BC35" s="32"/>
      <c r="BD35" s="32"/>
      <c r="BE35" s="32"/>
      <c r="BF35" s="32"/>
      <c r="BG35" s="32"/>
      <c r="BH35" s="32"/>
    </row>
    <row r="36" spans="1:60" outlineLevel="1" x14ac:dyDescent="0.2">
      <c r="A36" s="192"/>
      <c r="B36" s="182"/>
      <c r="C36" s="255" t="s">
        <v>245</v>
      </c>
      <c r="D36" s="256"/>
      <c r="E36" s="257"/>
      <c r="F36" s="258"/>
      <c r="G36" s="259"/>
      <c r="H36" s="190"/>
      <c r="I36" s="194"/>
      <c r="J36" s="178"/>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179" t="str">
        <f>C36</f>
        <v>připojení zařízení "02", "03"</v>
      </c>
      <c r="BB36" s="32"/>
      <c r="BC36" s="32"/>
      <c r="BD36" s="32"/>
      <c r="BE36" s="32"/>
      <c r="BF36" s="32"/>
      <c r="BG36" s="32"/>
      <c r="BH36" s="32"/>
    </row>
    <row r="37" spans="1:60" outlineLevel="1" x14ac:dyDescent="0.2">
      <c r="A37" s="192">
        <v>14</v>
      </c>
      <c r="B37" s="182" t="s">
        <v>246</v>
      </c>
      <c r="C37" s="210" t="s">
        <v>247</v>
      </c>
      <c r="D37" s="184" t="s">
        <v>219</v>
      </c>
      <c r="E37" s="186">
        <v>4</v>
      </c>
      <c r="F37" s="188"/>
      <c r="G37" s="189">
        <f>E37*F37</f>
        <v>0</v>
      </c>
      <c r="H37" s="190"/>
      <c r="I37" s="194" t="s">
        <v>141</v>
      </c>
      <c r="J37" s="178"/>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v>21</v>
      </c>
      <c r="AN37" s="32"/>
      <c r="AO37" s="32"/>
      <c r="AP37" s="32"/>
      <c r="AQ37" s="32"/>
      <c r="AR37" s="32"/>
      <c r="AS37" s="32"/>
      <c r="AT37" s="32"/>
      <c r="AU37" s="32"/>
      <c r="AV37" s="32"/>
      <c r="AW37" s="32"/>
      <c r="AX37" s="32"/>
      <c r="AY37" s="32"/>
      <c r="AZ37" s="32"/>
      <c r="BA37" s="32"/>
      <c r="BB37" s="32"/>
      <c r="BC37" s="32"/>
      <c r="BD37" s="32"/>
      <c r="BE37" s="32"/>
      <c r="BF37" s="32"/>
      <c r="BG37" s="32"/>
      <c r="BH37" s="32"/>
    </row>
    <row r="38" spans="1:60" outlineLevel="1" x14ac:dyDescent="0.2">
      <c r="A38" s="192"/>
      <c r="B38" s="182"/>
      <c r="C38" s="255" t="s">
        <v>248</v>
      </c>
      <c r="D38" s="256"/>
      <c r="E38" s="257"/>
      <c r="F38" s="258"/>
      <c r="G38" s="259"/>
      <c r="H38" s="190"/>
      <c r="I38" s="194"/>
      <c r="J38" s="178"/>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179" t="str">
        <f>C38</f>
        <v>připojení zařízení "06"</v>
      </c>
      <c r="BB38" s="32"/>
      <c r="BC38" s="32"/>
      <c r="BD38" s="32"/>
      <c r="BE38" s="32"/>
      <c r="BF38" s="32"/>
      <c r="BG38" s="32"/>
      <c r="BH38" s="32"/>
    </row>
    <row r="39" spans="1:60" outlineLevel="1" x14ac:dyDescent="0.2">
      <c r="A39" s="192">
        <v>15</v>
      </c>
      <c r="B39" s="182" t="s">
        <v>249</v>
      </c>
      <c r="C39" s="210" t="s">
        <v>250</v>
      </c>
      <c r="D39" s="184" t="s">
        <v>219</v>
      </c>
      <c r="E39" s="186">
        <v>20</v>
      </c>
      <c r="F39" s="188"/>
      <c r="G39" s="189">
        <f>E39*F39</f>
        <v>0</v>
      </c>
      <c r="H39" s="190"/>
      <c r="I39" s="194" t="s">
        <v>141</v>
      </c>
      <c r="J39" s="178"/>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v>21</v>
      </c>
      <c r="AN39" s="32"/>
      <c r="AO39" s="32"/>
      <c r="AP39" s="32"/>
      <c r="AQ39" s="32"/>
      <c r="AR39" s="32"/>
      <c r="AS39" s="32"/>
      <c r="AT39" s="32"/>
      <c r="AU39" s="32"/>
      <c r="AV39" s="32"/>
      <c r="AW39" s="32"/>
      <c r="AX39" s="32"/>
      <c r="AY39" s="32"/>
      <c r="AZ39" s="32"/>
      <c r="BA39" s="32"/>
      <c r="BB39" s="32"/>
      <c r="BC39" s="32"/>
      <c r="BD39" s="32"/>
      <c r="BE39" s="32"/>
      <c r="BF39" s="32"/>
      <c r="BG39" s="32"/>
      <c r="BH39" s="32"/>
    </row>
    <row r="40" spans="1:60" outlineLevel="1" x14ac:dyDescent="0.2">
      <c r="A40" s="192"/>
      <c r="B40" s="182"/>
      <c r="C40" s="255" t="s">
        <v>239</v>
      </c>
      <c r="D40" s="256"/>
      <c r="E40" s="257"/>
      <c r="F40" s="258"/>
      <c r="G40" s="259"/>
      <c r="H40" s="190"/>
      <c r="I40" s="194"/>
      <c r="J40" s="178"/>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179" t="str">
        <f>C40</f>
        <v>připojení  zařízení "04"</v>
      </c>
      <c r="BB40" s="32"/>
      <c r="BC40" s="32"/>
      <c r="BD40" s="32"/>
      <c r="BE40" s="32"/>
      <c r="BF40" s="32"/>
      <c r="BG40" s="32"/>
      <c r="BH40" s="32"/>
    </row>
    <row r="41" spans="1:60" outlineLevel="1" x14ac:dyDescent="0.2">
      <c r="A41" s="192">
        <v>16</v>
      </c>
      <c r="B41" s="182" t="s">
        <v>251</v>
      </c>
      <c r="C41" s="210" t="s">
        <v>252</v>
      </c>
      <c r="D41" s="184" t="s">
        <v>219</v>
      </c>
      <c r="E41" s="186">
        <v>30</v>
      </c>
      <c r="F41" s="188"/>
      <c r="G41" s="189">
        <f>E41*F41</f>
        <v>0</v>
      </c>
      <c r="H41" s="190"/>
      <c r="I41" s="194" t="s">
        <v>141</v>
      </c>
      <c r="J41" s="178"/>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v>21</v>
      </c>
      <c r="AN41" s="32"/>
      <c r="AO41" s="32"/>
      <c r="AP41" s="32"/>
      <c r="AQ41" s="32"/>
      <c r="AR41" s="32"/>
      <c r="AS41" s="32"/>
      <c r="AT41" s="32"/>
      <c r="AU41" s="32"/>
      <c r="AV41" s="32"/>
      <c r="AW41" s="32"/>
      <c r="AX41" s="32"/>
      <c r="AY41" s="32"/>
      <c r="AZ41" s="32"/>
      <c r="BA41" s="32"/>
      <c r="BB41" s="32"/>
      <c r="BC41" s="32"/>
      <c r="BD41" s="32"/>
      <c r="BE41" s="32"/>
      <c r="BF41" s="32"/>
      <c r="BG41" s="32"/>
      <c r="BH41" s="32"/>
    </row>
    <row r="42" spans="1:60" outlineLevel="1" x14ac:dyDescent="0.2">
      <c r="A42" s="192"/>
      <c r="B42" s="182"/>
      <c r="C42" s="255" t="s">
        <v>242</v>
      </c>
      <c r="D42" s="256"/>
      <c r="E42" s="257"/>
      <c r="F42" s="258"/>
      <c r="G42" s="259"/>
      <c r="H42" s="190"/>
      <c r="I42" s="194"/>
      <c r="J42" s="178"/>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179" t="str">
        <f>C42</f>
        <v>připojení zařízení  "05"</v>
      </c>
      <c r="BB42" s="32"/>
      <c r="BC42" s="32"/>
      <c r="BD42" s="32"/>
      <c r="BE42" s="32"/>
      <c r="BF42" s="32"/>
      <c r="BG42" s="32"/>
      <c r="BH42" s="32"/>
    </row>
    <row r="43" spans="1:60" outlineLevel="1" x14ac:dyDescent="0.2">
      <c r="A43" s="192">
        <v>17</v>
      </c>
      <c r="B43" s="182" t="s">
        <v>253</v>
      </c>
      <c r="C43" s="210" t="s">
        <v>254</v>
      </c>
      <c r="D43" s="184" t="s">
        <v>219</v>
      </c>
      <c r="E43" s="186">
        <v>55</v>
      </c>
      <c r="F43" s="188"/>
      <c r="G43" s="189">
        <f>E43*F43</f>
        <v>0</v>
      </c>
      <c r="H43" s="190"/>
      <c r="I43" s="194" t="s">
        <v>141</v>
      </c>
      <c r="J43" s="178"/>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v>21</v>
      </c>
      <c r="AN43" s="32"/>
      <c r="AO43" s="32"/>
      <c r="AP43" s="32"/>
      <c r="AQ43" s="32"/>
      <c r="AR43" s="32"/>
      <c r="AS43" s="32"/>
      <c r="AT43" s="32"/>
      <c r="AU43" s="32"/>
      <c r="AV43" s="32"/>
      <c r="AW43" s="32"/>
      <c r="AX43" s="32"/>
      <c r="AY43" s="32"/>
      <c r="AZ43" s="32"/>
      <c r="BA43" s="32"/>
      <c r="BB43" s="32"/>
      <c r="BC43" s="32"/>
      <c r="BD43" s="32"/>
      <c r="BE43" s="32"/>
      <c r="BF43" s="32"/>
      <c r="BG43" s="32"/>
      <c r="BH43" s="32"/>
    </row>
    <row r="44" spans="1:60" outlineLevel="1" x14ac:dyDescent="0.2">
      <c r="A44" s="192"/>
      <c r="B44" s="182"/>
      <c r="C44" s="255" t="s">
        <v>255</v>
      </c>
      <c r="D44" s="256"/>
      <c r="E44" s="257"/>
      <c r="F44" s="258"/>
      <c r="G44" s="259"/>
      <c r="H44" s="190"/>
      <c r="I44" s="194"/>
      <c r="J44" s="178"/>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179" t="str">
        <f>C44</f>
        <v>připojení zařízení "02", "03" a "ZS"</v>
      </c>
      <c r="BB44" s="32"/>
      <c r="BC44" s="32"/>
      <c r="BD44" s="32"/>
      <c r="BE44" s="32"/>
      <c r="BF44" s="32"/>
      <c r="BG44" s="32"/>
      <c r="BH44" s="32"/>
    </row>
    <row r="45" spans="1:60" outlineLevel="1" x14ac:dyDescent="0.2">
      <c r="A45" s="192">
        <v>18</v>
      </c>
      <c r="B45" s="182" t="s">
        <v>256</v>
      </c>
      <c r="C45" s="210" t="s">
        <v>257</v>
      </c>
      <c r="D45" s="184" t="s">
        <v>219</v>
      </c>
      <c r="E45" s="186">
        <v>35</v>
      </c>
      <c r="F45" s="188"/>
      <c r="G45" s="189">
        <f>E45*F45</f>
        <v>0</v>
      </c>
      <c r="H45" s="190"/>
      <c r="I45" s="194" t="s">
        <v>141</v>
      </c>
      <c r="J45" s="178"/>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v>21</v>
      </c>
      <c r="AN45" s="32"/>
      <c r="AO45" s="32"/>
      <c r="AP45" s="32"/>
      <c r="AQ45" s="32"/>
      <c r="AR45" s="32"/>
      <c r="AS45" s="32"/>
      <c r="AT45" s="32"/>
      <c r="AU45" s="32"/>
      <c r="AV45" s="32"/>
      <c r="AW45" s="32"/>
      <c r="AX45" s="32"/>
      <c r="AY45" s="32"/>
      <c r="AZ45" s="32"/>
      <c r="BA45" s="32"/>
      <c r="BB45" s="32"/>
      <c r="BC45" s="32"/>
      <c r="BD45" s="32"/>
      <c r="BE45" s="32"/>
      <c r="BF45" s="32"/>
      <c r="BG45" s="32"/>
      <c r="BH45" s="32"/>
    </row>
    <row r="46" spans="1:60" outlineLevel="1" x14ac:dyDescent="0.2">
      <c r="A46" s="192"/>
      <c r="B46" s="182"/>
      <c r="C46" s="255" t="s">
        <v>248</v>
      </c>
      <c r="D46" s="256"/>
      <c r="E46" s="257"/>
      <c r="F46" s="258"/>
      <c r="G46" s="259"/>
      <c r="H46" s="190"/>
      <c r="I46" s="194"/>
      <c r="J46" s="178"/>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179" t="str">
        <f>C46</f>
        <v>připojení zařízení "06"</v>
      </c>
      <c r="BB46" s="32"/>
      <c r="BC46" s="32"/>
      <c r="BD46" s="32"/>
      <c r="BE46" s="32"/>
      <c r="BF46" s="32"/>
      <c r="BG46" s="32"/>
      <c r="BH46" s="32"/>
    </row>
    <row r="47" spans="1:60" outlineLevel="1" x14ac:dyDescent="0.2">
      <c r="A47" s="192">
        <v>19</v>
      </c>
      <c r="B47" s="182" t="s">
        <v>258</v>
      </c>
      <c r="C47" s="210" t="s">
        <v>259</v>
      </c>
      <c r="D47" s="184" t="s">
        <v>219</v>
      </c>
      <c r="E47" s="186">
        <v>140</v>
      </c>
      <c r="F47" s="188"/>
      <c r="G47" s="189">
        <f>E47*F47</f>
        <v>0</v>
      </c>
      <c r="H47" s="190"/>
      <c r="I47" s="194" t="s">
        <v>141</v>
      </c>
      <c r="J47" s="178"/>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v>21</v>
      </c>
      <c r="AN47" s="32"/>
      <c r="AO47" s="32"/>
      <c r="AP47" s="32"/>
      <c r="AQ47" s="32"/>
      <c r="AR47" s="32"/>
      <c r="AS47" s="32"/>
      <c r="AT47" s="32"/>
      <c r="AU47" s="32"/>
      <c r="AV47" s="32"/>
      <c r="AW47" s="32"/>
      <c r="AX47" s="32"/>
      <c r="AY47" s="32"/>
      <c r="AZ47" s="32"/>
      <c r="BA47" s="32"/>
      <c r="BB47" s="32"/>
      <c r="BC47" s="32"/>
      <c r="BD47" s="32"/>
      <c r="BE47" s="32"/>
      <c r="BF47" s="32"/>
      <c r="BG47" s="32"/>
      <c r="BH47" s="32"/>
    </row>
    <row r="48" spans="1:60" outlineLevel="1" x14ac:dyDescent="0.2">
      <c r="A48" s="192"/>
      <c r="B48" s="182"/>
      <c r="C48" s="255" t="s">
        <v>260</v>
      </c>
      <c r="D48" s="256"/>
      <c r="E48" s="257"/>
      <c r="F48" s="258"/>
      <c r="G48" s="259"/>
      <c r="H48" s="190"/>
      <c r="I48" s="194"/>
      <c r="J48" s="178"/>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179" t="str">
        <f>C48</f>
        <v>připojení zásuvek 230V</v>
      </c>
      <c r="BB48" s="32"/>
      <c r="BC48" s="32"/>
      <c r="BD48" s="32"/>
      <c r="BE48" s="32"/>
      <c r="BF48" s="32"/>
      <c r="BG48" s="32"/>
      <c r="BH48" s="32"/>
    </row>
    <row r="49" spans="1:60" outlineLevel="1" x14ac:dyDescent="0.2">
      <c r="A49" s="192">
        <v>20</v>
      </c>
      <c r="B49" s="182" t="s">
        <v>261</v>
      </c>
      <c r="C49" s="210" t="s">
        <v>262</v>
      </c>
      <c r="D49" s="184" t="s">
        <v>219</v>
      </c>
      <c r="E49" s="186">
        <v>225</v>
      </c>
      <c r="F49" s="188"/>
      <c r="G49" s="189">
        <f>E49*F49</f>
        <v>0</v>
      </c>
      <c r="H49" s="190"/>
      <c r="I49" s="194" t="s">
        <v>141</v>
      </c>
      <c r="J49" s="178"/>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v>21</v>
      </c>
      <c r="AN49" s="32"/>
      <c r="AO49" s="32"/>
      <c r="AP49" s="32"/>
      <c r="AQ49" s="32"/>
      <c r="AR49" s="32"/>
      <c r="AS49" s="32"/>
      <c r="AT49" s="32"/>
      <c r="AU49" s="32"/>
      <c r="AV49" s="32"/>
      <c r="AW49" s="32"/>
      <c r="AX49" s="32"/>
      <c r="AY49" s="32"/>
      <c r="AZ49" s="32"/>
      <c r="BA49" s="32"/>
      <c r="BB49" s="32"/>
      <c r="BC49" s="32"/>
      <c r="BD49" s="32"/>
      <c r="BE49" s="32"/>
      <c r="BF49" s="32"/>
      <c r="BG49" s="32"/>
      <c r="BH49" s="32"/>
    </row>
    <row r="50" spans="1:60" outlineLevel="1" x14ac:dyDescent="0.2">
      <c r="A50" s="192"/>
      <c r="B50" s="182"/>
      <c r="C50" s="255" t="s">
        <v>263</v>
      </c>
      <c r="D50" s="256"/>
      <c r="E50" s="257"/>
      <c r="F50" s="258"/>
      <c r="G50" s="259"/>
      <c r="H50" s="190"/>
      <c r="I50" s="194"/>
      <c r="J50" s="178"/>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179" t="str">
        <f>C50</f>
        <v>připojení svítidel</v>
      </c>
      <c r="BB50" s="32"/>
      <c r="BC50" s="32"/>
      <c r="BD50" s="32"/>
      <c r="BE50" s="32"/>
      <c r="BF50" s="32"/>
      <c r="BG50" s="32"/>
      <c r="BH50" s="32"/>
    </row>
    <row r="51" spans="1:60" outlineLevel="1" x14ac:dyDescent="0.2">
      <c r="A51" s="192">
        <v>21</v>
      </c>
      <c r="B51" s="182" t="s">
        <v>264</v>
      </c>
      <c r="C51" s="210" t="s">
        <v>265</v>
      </c>
      <c r="D51" s="184" t="s">
        <v>212</v>
      </c>
      <c r="E51" s="186">
        <v>20</v>
      </c>
      <c r="F51" s="188"/>
      <c r="G51" s="189">
        <f>E51*F51</f>
        <v>0</v>
      </c>
      <c r="H51" s="190"/>
      <c r="I51" s="194" t="s">
        <v>141</v>
      </c>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v>21</v>
      </c>
      <c r="AN51" s="32"/>
      <c r="AO51" s="32"/>
      <c r="AP51" s="32"/>
      <c r="AQ51" s="32"/>
      <c r="AR51" s="32"/>
      <c r="AS51" s="32"/>
      <c r="AT51" s="32"/>
      <c r="AU51" s="32"/>
      <c r="AV51" s="32"/>
      <c r="AW51" s="32"/>
      <c r="AX51" s="32"/>
      <c r="AY51" s="32"/>
      <c r="AZ51" s="32"/>
      <c r="BA51" s="32"/>
      <c r="BB51" s="32"/>
      <c r="BC51" s="32"/>
      <c r="BD51" s="32"/>
      <c r="BE51" s="32"/>
      <c r="BF51" s="32"/>
      <c r="BG51" s="32"/>
      <c r="BH51" s="32"/>
    </row>
    <row r="52" spans="1:60" ht="22.5" outlineLevel="1" x14ac:dyDescent="0.2">
      <c r="A52" s="192">
        <v>22</v>
      </c>
      <c r="B52" s="182" t="s">
        <v>266</v>
      </c>
      <c r="C52" s="210" t="s">
        <v>267</v>
      </c>
      <c r="D52" s="184" t="s">
        <v>212</v>
      </c>
      <c r="E52" s="186">
        <v>16</v>
      </c>
      <c r="F52" s="188"/>
      <c r="G52" s="189">
        <f>E52*F52</f>
        <v>0</v>
      </c>
      <c r="H52" s="190"/>
      <c r="I52" s="194" t="s">
        <v>141</v>
      </c>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v>21</v>
      </c>
      <c r="AN52" s="32"/>
      <c r="AO52" s="32"/>
      <c r="AP52" s="32"/>
      <c r="AQ52" s="32"/>
      <c r="AR52" s="32"/>
      <c r="AS52" s="32"/>
      <c r="AT52" s="32"/>
      <c r="AU52" s="32"/>
      <c r="AV52" s="32"/>
      <c r="AW52" s="32"/>
      <c r="AX52" s="32"/>
      <c r="AY52" s="32"/>
      <c r="AZ52" s="32"/>
      <c r="BA52" s="32"/>
      <c r="BB52" s="32"/>
      <c r="BC52" s="32"/>
      <c r="BD52" s="32"/>
      <c r="BE52" s="32"/>
      <c r="BF52" s="32"/>
      <c r="BG52" s="32"/>
      <c r="BH52" s="32"/>
    </row>
    <row r="53" spans="1:60" outlineLevel="1" x14ac:dyDescent="0.2">
      <c r="A53" s="192">
        <v>23</v>
      </c>
      <c r="B53" s="182" t="s">
        <v>268</v>
      </c>
      <c r="C53" s="210" t="s">
        <v>269</v>
      </c>
      <c r="D53" s="184" t="s">
        <v>212</v>
      </c>
      <c r="E53" s="186">
        <v>1</v>
      </c>
      <c r="F53" s="188"/>
      <c r="G53" s="189">
        <f>E53*F53</f>
        <v>0</v>
      </c>
      <c r="H53" s="190"/>
      <c r="I53" s="194" t="s">
        <v>141</v>
      </c>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v>21</v>
      </c>
      <c r="AN53" s="32"/>
      <c r="AO53" s="32"/>
      <c r="AP53" s="32"/>
      <c r="AQ53" s="32"/>
      <c r="AR53" s="32"/>
      <c r="AS53" s="32"/>
      <c r="AT53" s="32"/>
      <c r="AU53" s="32"/>
      <c r="AV53" s="32"/>
      <c r="AW53" s="32"/>
      <c r="AX53" s="32"/>
      <c r="AY53" s="32"/>
      <c r="AZ53" s="32"/>
      <c r="BA53" s="32"/>
      <c r="BB53" s="32"/>
      <c r="BC53" s="32"/>
      <c r="BD53" s="32"/>
      <c r="BE53" s="32"/>
      <c r="BF53" s="32"/>
      <c r="BG53" s="32"/>
      <c r="BH53" s="32"/>
    </row>
    <row r="54" spans="1:60" outlineLevel="1" x14ac:dyDescent="0.2">
      <c r="A54" s="192"/>
      <c r="B54" s="182"/>
      <c r="C54" s="255" t="s">
        <v>270</v>
      </c>
      <c r="D54" s="256"/>
      <c r="E54" s="257"/>
      <c r="F54" s="258"/>
      <c r="G54" s="259"/>
      <c r="H54" s="190"/>
      <c r="I54" s="194"/>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179" t="str">
        <f>C54</f>
        <v>vypínač zařízení "01"</v>
      </c>
      <c r="BB54" s="32"/>
      <c r="BC54" s="32"/>
      <c r="BD54" s="32"/>
      <c r="BE54" s="32"/>
      <c r="BF54" s="32"/>
      <c r="BG54" s="32"/>
      <c r="BH54" s="32"/>
    </row>
    <row r="55" spans="1:60" outlineLevel="1" x14ac:dyDescent="0.2">
      <c r="A55" s="192">
        <v>24</v>
      </c>
      <c r="B55" s="182" t="s">
        <v>271</v>
      </c>
      <c r="C55" s="210" t="s">
        <v>272</v>
      </c>
      <c r="D55" s="184" t="s">
        <v>212</v>
      </c>
      <c r="E55" s="186">
        <v>1</v>
      </c>
      <c r="F55" s="188"/>
      <c r="G55" s="189">
        <f>E55*F55</f>
        <v>0</v>
      </c>
      <c r="H55" s="190"/>
      <c r="I55" s="194" t="s">
        <v>141</v>
      </c>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v>21</v>
      </c>
      <c r="AN55" s="32"/>
      <c r="AO55" s="32"/>
      <c r="AP55" s="32"/>
      <c r="AQ55" s="32"/>
      <c r="AR55" s="32"/>
      <c r="AS55" s="32"/>
      <c r="AT55" s="32"/>
      <c r="AU55" s="32"/>
      <c r="AV55" s="32"/>
      <c r="AW55" s="32"/>
      <c r="AX55" s="32"/>
      <c r="AY55" s="32"/>
      <c r="AZ55" s="32"/>
      <c r="BA55" s="32"/>
      <c r="BB55" s="32"/>
      <c r="BC55" s="32"/>
      <c r="BD55" s="32"/>
      <c r="BE55" s="32"/>
      <c r="BF55" s="32"/>
      <c r="BG55" s="32"/>
      <c r="BH55" s="32"/>
    </row>
    <row r="56" spans="1:60" outlineLevel="1" x14ac:dyDescent="0.2">
      <c r="A56" s="192"/>
      <c r="B56" s="182"/>
      <c r="C56" s="255" t="s">
        <v>273</v>
      </c>
      <c r="D56" s="256"/>
      <c r="E56" s="257"/>
      <c r="F56" s="258"/>
      <c r="G56" s="259"/>
      <c r="H56" s="190"/>
      <c r="I56" s="194"/>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179" t="str">
        <f>C56</f>
        <v>vypínač zařízení "04"</v>
      </c>
      <c r="BB56" s="32"/>
      <c r="BC56" s="32"/>
      <c r="BD56" s="32"/>
      <c r="BE56" s="32"/>
      <c r="BF56" s="32"/>
      <c r="BG56" s="32"/>
      <c r="BH56" s="32"/>
    </row>
    <row r="57" spans="1:60" outlineLevel="1" x14ac:dyDescent="0.2">
      <c r="A57" s="192">
        <v>25</v>
      </c>
      <c r="B57" s="182" t="s">
        <v>274</v>
      </c>
      <c r="C57" s="210" t="s">
        <v>275</v>
      </c>
      <c r="D57" s="184" t="s">
        <v>212</v>
      </c>
      <c r="E57" s="186">
        <v>3</v>
      </c>
      <c r="F57" s="188"/>
      <c r="G57" s="189">
        <f>E57*F57</f>
        <v>0</v>
      </c>
      <c r="H57" s="190"/>
      <c r="I57" s="194" t="s">
        <v>141</v>
      </c>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v>21</v>
      </c>
      <c r="AN57" s="32"/>
      <c r="AO57" s="32"/>
      <c r="AP57" s="32"/>
      <c r="AQ57" s="32"/>
      <c r="AR57" s="32"/>
      <c r="AS57" s="32"/>
      <c r="AT57" s="32"/>
      <c r="AU57" s="32"/>
      <c r="AV57" s="32"/>
      <c r="AW57" s="32"/>
      <c r="AX57" s="32"/>
      <c r="AY57" s="32"/>
      <c r="AZ57" s="32"/>
      <c r="BA57" s="32"/>
      <c r="BB57" s="32"/>
      <c r="BC57" s="32"/>
      <c r="BD57" s="32"/>
      <c r="BE57" s="32"/>
      <c r="BF57" s="32"/>
      <c r="BG57" s="32"/>
      <c r="BH57" s="32"/>
    </row>
    <row r="58" spans="1:60" outlineLevel="1" x14ac:dyDescent="0.2">
      <c r="A58" s="192"/>
      <c r="B58" s="182"/>
      <c r="C58" s="255" t="s">
        <v>276</v>
      </c>
      <c r="D58" s="256"/>
      <c r="E58" s="257"/>
      <c r="F58" s="258"/>
      <c r="G58" s="259"/>
      <c r="H58" s="190"/>
      <c r="I58" s="194"/>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179" t="str">
        <f>C58</f>
        <v>vypínač zařízení "02", "03", "05"</v>
      </c>
      <c r="BB58" s="32"/>
      <c r="BC58" s="32"/>
      <c r="BD58" s="32"/>
      <c r="BE58" s="32"/>
      <c r="BF58" s="32"/>
      <c r="BG58" s="32"/>
      <c r="BH58" s="32"/>
    </row>
    <row r="59" spans="1:60" outlineLevel="1" x14ac:dyDescent="0.2">
      <c r="A59" s="192">
        <v>26</v>
      </c>
      <c r="B59" s="182" t="s">
        <v>277</v>
      </c>
      <c r="C59" s="210" t="s">
        <v>278</v>
      </c>
      <c r="D59" s="184" t="s">
        <v>212</v>
      </c>
      <c r="E59" s="186">
        <v>3</v>
      </c>
      <c r="F59" s="188"/>
      <c r="G59" s="189">
        <f>E59*F59</f>
        <v>0</v>
      </c>
      <c r="H59" s="190"/>
      <c r="I59" s="194" t="s">
        <v>141</v>
      </c>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v>21</v>
      </c>
      <c r="AN59" s="32"/>
      <c r="AO59" s="32"/>
      <c r="AP59" s="32"/>
      <c r="AQ59" s="32"/>
      <c r="AR59" s="32"/>
      <c r="AS59" s="32"/>
      <c r="AT59" s="32"/>
      <c r="AU59" s="32"/>
      <c r="AV59" s="32"/>
      <c r="AW59" s="32"/>
      <c r="AX59" s="32"/>
      <c r="AY59" s="32"/>
      <c r="AZ59" s="32"/>
      <c r="BA59" s="32"/>
      <c r="BB59" s="32"/>
      <c r="BC59" s="32"/>
      <c r="BD59" s="32"/>
      <c r="BE59" s="32"/>
      <c r="BF59" s="32"/>
      <c r="BG59" s="32"/>
      <c r="BH59" s="32"/>
    </row>
    <row r="60" spans="1:60" outlineLevel="1" x14ac:dyDescent="0.2">
      <c r="A60" s="192"/>
      <c r="B60" s="182"/>
      <c r="C60" s="255" t="s">
        <v>279</v>
      </c>
      <c r="D60" s="256"/>
      <c r="E60" s="257"/>
      <c r="F60" s="258"/>
      <c r="G60" s="259"/>
      <c r="H60" s="190"/>
      <c r="I60" s="194"/>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179" t="str">
        <f>C60</f>
        <v>vypínač zařízení "06"</v>
      </c>
      <c r="BB60" s="32"/>
      <c r="BC60" s="32"/>
      <c r="BD60" s="32"/>
      <c r="BE60" s="32"/>
      <c r="BF60" s="32"/>
      <c r="BG60" s="32"/>
      <c r="BH60" s="32"/>
    </row>
    <row r="61" spans="1:60" outlineLevel="1" x14ac:dyDescent="0.2">
      <c r="A61" s="192">
        <v>27</v>
      </c>
      <c r="B61" s="182" t="s">
        <v>280</v>
      </c>
      <c r="C61" s="210" t="s">
        <v>281</v>
      </c>
      <c r="D61" s="184" t="s">
        <v>212</v>
      </c>
      <c r="E61" s="186">
        <v>3</v>
      </c>
      <c r="F61" s="188"/>
      <c r="G61" s="189">
        <f t="shared" ref="G61:G71" si="0">E61*F61</f>
        <v>0</v>
      </c>
      <c r="H61" s="190"/>
      <c r="I61" s="194" t="s">
        <v>141</v>
      </c>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v>21</v>
      </c>
      <c r="AN61" s="32"/>
      <c r="AO61" s="32"/>
      <c r="AP61" s="32"/>
      <c r="AQ61" s="32"/>
      <c r="AR61" s="32"/>
      <c r="AS61" s="32"/>
      <c r="AT61" s="32"/>
      <c r="AU61" s="32"/>
      <c r="AV61" s="32"/>
      <c r="AW61" s="32"/>
      <c r="AX61" s="32"/>
      <c r="AY61" s="32"/>
      <c r="AZ61" s="32"/>
      <c r="BA61" s="32"/>
      <c r="BB61" s="32"/>
      <c r="BC61" s="32"/>
      <c r="BD61" s="32"/>
      <c r="BE61" s="32"/>
      <c r="BF61" s="32"/>
      <c r="BG61" s="32"/>
      <c r="BH61" s="32"/>
    </row>
    <row r="62" spans="1:60" outlineLevel="1" x14ac:dyDescent="0.2">
      <c r="A62" s="192">
        <v>28</v>
      </c>
      <c r="B62" s="182" t="s">
        <v>282</v>
      </c>
      <c r="C62" s="210" t="s">
        <v>283</v>
      </c>
      <c r="D62" s="184" t="s">
        <v>212</v>
      </c>
      <c r="E62" s="186">
        <v>3</v>
      </c>
      <c r="F62" s="188"/>
      <c r="G62" s="189">
        <f t="shared" si="0"/>
        <v>0</v>
      </c>
      <c r="H62" s="190"/>
      <c r="I62" s="194" t="s">
        <v>141</v>
      </c>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v>21</v>
      </c>
      <c r="AN62" s="32"/>
      <c r="AO62" s="32"/>
      <c r="AP62" s="32"/>
      <c r="AQ62" s="32"/>
      <c r="AR62" s="32"/>
      <c r="AS62" s="32"/>
      <c r="AT62" s="32"/>
      <c r="AU62" s="32"/>
      <c r="AV62" s="32"/>
      <c r="AW62" s="32"/>
      <c r="AX62" s="32"/>
      <c r="AY62" s="32"/>
      <c r="AZ62" s="32"/>
      <c r="BA62" s="32"/>
      <c r="BB62" s="32"/>
      <c r="BC62" s="32"/>
      <c r="BD62" s="32"/>
      <c r="BE62" s="32"/>
      <c r="BF62" s="32"/>
      <c r="BG62" s="32"/>
      <c r="BH62" s="32"/>
    </row>
    <row r="63" spans="1:60" outlineLevel="1" x14ac:dyDescent="0.2">
      <c r="A63" s="192">
        <v>29</v>
      </c>
      <c r="B63" s="182" t="s">
        <v>284</v>
      </c>
      <c r="C63" s="210" t="s">
        <v>285</v>
      </c>
      <c r="D63" s="184" t="s">
        <v>212</v>
      </c>
      <c r="E63" s="186">
        <v>1</v>
      </c>
      <c r="F63" s="188"/>
      <c r="G63" s="189">
        <f t="shared" si="0"/>
        <v>0</v>
      </c>
      <c r="H63" s="190"/>
      <c r="I63" s="194" t="s">
        <v>141</v>
      </c>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v>21</v>
      </c>
      <c r="AN63" s="32"/>
      <c r="AO63" s="32"/>
      <c r="AP63" s="32"/>
      <c r="AQ63" s="32"/>
      <c r="AR63" s="32"/>
      <c r="AS63" s="32"/>
      <c r="AT63" s="32"/>
      <c r="AU63" s="32"/>
      <c r="AV63" s="32"/>
      <c r="AW63" s="32"/>
      <c r="AX63" s="32"/>
      <c r="AY63" s="32"/>
      <c r="AZ63" s="32"/>
      <c r="BA63" s="32"/>
      <c r="BB63" s="32"/>
      <c r="BC63" s="32"/>
      <c r="BD63" s="32"/>
      <c r="BE63" s="32"/>
      <c r="BF63" s="32"/>
      <c r="BG63" s="32"/>
      <c r="BH63" s="32"/>
    </row>
    <row r="64" spans="1:60" outlineLevel="1" x14ac:dyDescent="0.2">
      <c r="A64" s="192">
        <v>30</v>
      </c>
      <c r="B64" s="182" t="s">
        <v>286</v>
      </c>
      <c r="C64" s="210" t="s">
        <v>287</v>
      </c>
      <c r="D64" s="184" t="s">
        <v>212</v>
      </c>
      <c r="E64" s="186">
        <v>10</v>
      </c>
      <c r="F64" s="188"/>
      <c r="G64" s="189">
        <f t="shared" si="0"/>
        <v>0</v>
      </c>
      <c r="H64" s="190"/>
      <c r="I64" s="194" t="s">
        <v>141</v>
      </c>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v>21</v>
      </c>
      <c r="AN64" s="32"/>
      <c r="AO64" s="32"/>
      <c r="AP64" s="32"/>
      <c r="AQ64" s="32"/>
      <c r="AR64" s="32"/>
      <c r="AS64" s="32"/>
      <c r="AT64" s="32"/>
      <c r="AU64" s="32"/>
      <c r="AV64" s="32"/>
      <c r="AW64" s="32"/>
      <c r="AX64" s="32"/>
      <c r="AY64" s="32"/>
      <c r="AZ64" s="32"/>
      <c r="BA64" s="32"/>
      <c r="BB64" s="32"/>
      <c r="BC64" s="32"/>
      <c r="BD64" s="32"/>
      <c r="BE64" s="32"/>
      <c r="BF64" s="32"/>
      <c r="BG64" s="32"/>
      <c r="BH64" s="32"/>
    </row>
    <row r="65" spans="1:60" outlineLevel="1" x14ac:dyDescent="0.2">
      <c r="A65" s="192">
        <v>31</v>
      </c>
      <c r="B65" s="182" t="s">
        <v>288</v>
      </c>
      <c r="C65" s="210" t="s">
        <v>289</v>
      </c>
      <c r="D65" s="184" t="s">
        <v>212</v>
      </c>
      <c r="E65" s="186">
        <v>380</v>
      </c>
      <c r="F65" s="188"/>
      <c r="G65" s="189">
        <f t="shared" si="0"/>
        <v>0</v>
      </c>
      <c r="H65" s="190"/>
      <c r="I65" s="194" t="s">
        <v>141</v>
      </c>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v>21</v>
      </c>
      <c r="AN65" s="32"/>
      <c r="AO65" s="32"/>
      <c r="AP65" s="32"/>
      <c r="AQ65" s="32"/>
      <c r="AR65" s="32"/>
      <c r="AS65" s="32"/>
      <c r="AT65" s="32"/>
      <c r="AU65" s="32"/>
      <c r="AV65" s="32"/>
      <c r="AW65" s="32"/>
      <c r="AX65" s="32"/>
      <c r="AY65" s="32"/>
      <c r="AZ65" s="32"/>
      <c r="BA65" s="32"/>
      <c r="BB65" s="32"/>
      <c r="BC65" s="32"/>
      <c r="BD65" s="32"/>
      <c r="BE65" s="32"/>
      <c r="BF65" s="32"/>
      <c r="BG65" s="32"/>
      <c r="BH65" s="32"/>
    </row>
    <row r="66" spans="1:60" outlineLevel="1" x14ac:dyDescent="0.2">
      <c r="A66" s="192">
        <v>32</v>
      </c>
      <c r="B66" s="182" t="s">
        <v>290</v>
      </c>
      <c r="C66" s="210" t="s">
        <v>291</v>
      </c>
      <c r="D66" s="184" t="s">
        <v>212</v>
      </c>
      <c r="E66" s="186">
        <v>120</v>
      </c>
      <c r="F66" s="188"/>
      <c r="G66" s="189">
        <f t="shared" si="0"/>
        <v>0</v>
      </c>
      <c r="H66" s="190"/>
      <c r="I66" s="194" t="s">
        <v>141</v>
      </c>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v>21</v>
      </c>
      <c r="AN66" s="32"/>
      <c r="AO66" s="32"/>
      <c r="AP66" s="32"/>
      <c r="AQ66" s="32"/>
      <c r="AR66" s="32"/>
      <c r="AS66" s="32"/>
      <c r="AT66" s="32"/>
      <c r="AU66" s="32"/>
      <c r="AV66" s="32"/>
      <c r="AW66" s="32"/>
      <c r="AX66" s="32"/>
      <c r="AY66" s="32"/>
      <c r="AZ66" s="32"/>
      <c r="BA66" s="32"/>
      <c r="BB66" s="32"/>
      <c r="BC66" s="32"/>
      <c r="BD66" s="32"/>
      <c r="BE66" s="32"/>
      <c r="BF66" s="32"/>
      <c r="BG66" s="32"/>
      <c r="BH66" s="32"/>
    </row>
    <row r="67" spans="1:60" outlineLevel="1" x14ac:dyDescent="0.2">
      <c r="A67" s="192">
        <v>33</v>
      </c>
      <c r="B67" s="182" t="s">
        <v>292</v>
      </c>
      <c r="C67" s="210" t="s">
        <v>293</v>
      </c>
      <c r="D67" s="184" t="s">
        <v>212</v>
      </c>
      <c r="E67" s="186">
        <v>8</v>
      </c>
      <c r="F67" s="188"/>
      <c r="G67" s="189">
        <f t="shared" si="0"/>
        <v>0</v>
      </c>
      <c r="H67" s="190"/>
      <c r="I67" s="194" t="s">
        <v>141</v>
      </c>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v>21</v>
      </c>
      <c r="AN67" s="32"/>
      <c r="AO67" s="32"/>
      <c r="AP67" s="32"/>
      <c r="AQ67" s="32"/>
      <c r="AR67" s="32"/>
      <c r="AS67" s="32"/>
      <c r="AT67" s="32"/>
      <c r="AU67" s="32"/>
      <c r="AV67" s="32"/>
      <c r="AW67" s="32"/>
      <c r="AX67" s="32"/>
      <c r="AY67" s="32"/>
      <c r="AZ67" s="32"/>
      <c r="BA67" s="32"/>
      <c r="BB67" s="32"/>
      <c r="BC67" s="32"/>
      <c r="BD67" s="32"/>
      <c r="BE67" s="32"/>
      <c r="BF67" s="32"/>
      <c r="BG67" s="32"/>
      <c r="BH67" s="32"/>
    </row>
    <row r="68" spans="1:60" outlineLevel="1" x14ac:dyDescent="0.2">
      <c r="A68" s="192">
        <v>34</v>
      </c>
      <c r="B68" s="182" t="s">
        <v>294</v>
      </c>
      <c r="C68" s="210" t="s">
        <v>295</v>
      </c>
      <c r="D68" s="184" t="s">
        <v>212</v>
      </c>
      <c r="E68" s="186">
        <v>250</v>
      </c>
      <c r="F68" s="188"/>
      <c r="G68" s="189">
        <f t="shared" si="0"/>
        <v>0</v>
      </c>
      <c r="H68" s="190"/>
      <c r="I68" s="194" t="s">
        <v>141</v>
      </c>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v>21</v>
      </c>
      <c r="AN68" s="32"/>
      <c r="AO68" s="32"/>
      <c r="AP68" s="32"/>
      <c r="AQ68" s="32"/>
      <c r="AR68" s="32"/>
      <c r="AS68" s="32"/>
      <c r="AT68" s="32"/>
      <c r="AU68" s="32"/>
      <c r="AV68" s="32"/>
      <c r="AW68" s="32"/>
      <c r="AX68" s="32"/>
      <c r="AY68" s="32"/>
      <c r="AZ68" s="32"/>
      <c r="BA68" s="32"/>
      <c r="BB68" s="32"/>
      <c r="BC68" s="32"/>
      <c r="BD68" s="32"/>
      <c r="BE68" s="32"/>
      <c r="BF68" s="32"/>
      <c r="BG68" s="32"/>
      <c r="BH68" s="32"/>
    </row>
    <row r="69" spans="1:60" outlineLevel="1" x14ac:dyDescent="0.2">
      <c r="A69" s="192">
        <v>35</v>
      </c>
      <c r="B69" s="182" t="s">
        <v>296</v>
      </c>
      <c r="C69" s="210" t="s">
        <v>297</v>
      </c>
      <c r="D69" s="184" t="s">
        <v>219</v>
      </c>
      <c r="E69" s="186">
        <v>20</v>
      </c>
      <c r="F69" s="188"/>
      <c r="G69" s="189">
        <f t="shared" si="0"/>
        <v>0</v>
      </c>
      <c r="H69" s="190"/>
      <c r="I69" s="194" t="s">
        <v>141</v>
      </c>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v>21</v>
      </c>
      <c r="AN69" s="32"/>
      <c r="AO69" s="32"/>
      <c r="AP69" s="32"/>
      <c r="AQ69" s="32"/>
      <c r="AR69" s="32"/>
      <c r="AS69" s="32"/>
      <c r="AT69" s="32"/>
      <c r="AU69" s="32"/>
      <c r="AV69" s="32"/>
      <c r="AW69" s="32"/>
      <c r="AX69" s="32"/>
      <c r="AY69" s="32"/>
      <c r="AZ69" s="32"/>
      <c r="BA69" s="32"/>
      <c r="BB69" s="32"/>
      <c r="BC69" s="32"/>
      <c r="BD69" s="32"/>
      <c r="BE69" s="32"/>
      <c r="BF69" s="32"/>
      <c r="BG69" s="32"/>
      <c r="BH69" s="32"/>
    </row>
    <row r="70" spans="1:60" outlineLevel="1" x14ac:dyDescent="0.2">
      <c r="A70" s="192">
        <v>36</v>
      </c>
      <c r="B70" s="182" t="s">
        <v>298</v>
      </c>
      <c r="C70" s="210" t="s">
        <v>299</v>
      </c>
      <c r="D70" s="184" t="s">
        <v>219</v>
      </c>
      <c r="E70" s="186">
        <v>20</v>
      </c>
      <c r="F70" s="188"/>
      <c r="G70" s="189">
        <f t="shared" si="0"/>
        <v>0</v>
      </c>
      <c r="H70" s="190"/>
      <c r="I70" s="194" t="s">
        <v>141</v>
      </c>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v>21</v>
      </c>
      <c r="AN70" s="32"/>
      <c r="AO70" s="32"/>
      <c r="AP70" s="32"/>
      <c r="AQ70" s="32"/>
      <c r="AR70" s="32"/>
      <c r="AS70" s="32"/>
      <c r="AT70" s="32"/>
      <c r="AU70" s="32"/>
      <c r="AV70" s="32"/>
      <c r="AW70" s="32"/>
      <c r="AX70" s="32"/>
      <c r="AY70" s="32"/>
      <c r="AZ70" s="32"/>
      <c r="BA70" s="32"/>
      <c r="BB70" s="32"/>
      <c r="BC70" s="32"/>
      <c r="BD70" s="32"/>
      <c r="BE70" s="32"/>
      <c r="BF70" s="32"/>
      <c r="BG70" s="32"/>
      <c r="BH70" s="32"/>
    </row>
    <row r="71" spans="1:60" ht="33.75" outlineLevel="1" x14ac:dyDescent="0.2">
      <c r="A71" s="192">
        <v>37</v>
      </c>
      <c r="B71" s="182" t="s">
        <v>300</v>
      </c>
      <c r="C71" s="210" t="s">
        <v>301</v>
      </c>
      <c r="D71" s="184" t="s">
        <v>212</v>
      </c>
      <c r="E71" s="186">
        <v>1</v>
      </c>
      <c r="F71" s="188"/>
      <c r="G71" s="189">
        <f t="shared" si="0"/>
        <v>0</v>
      </c>
      <c r="H71" s="190"/>
      <c r="I71" s="194" t="s">
        <v>141</v>
      </c>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v>21</v>
      </c>
      <c r="AN71" s="32"/>
      <c r="AO71" s="32"/>
      <c r="AP71" s="32"/>
      <c r="AQ71" s="32"/>
      <c r="AR71" s="32"/>
      <c r="AS71" s="32"/>
      <c r="AT71" s="32"/>
      <c r="AU71" s="32"/>
      <c r="AV71" s="32"/>
      <c r="AW71" s="32"/>
      <c r="AX71" s="32"/>
      <c r="AY71" s="32"/>
      <c r="AZ71" s="32"/>
      <c r="BA71" s="32"/>
      <c r="BB71" s="32"/>
      <c r="BC71" s="32"/>
      <c r="BD71" s="32"/>
      <c r="BE71" s="32"/>
      <c r="BF71" s="32"/>
      <c r="BG71" s="32"/>
      <c r="BH71" s="32"/>
    </row>
    <row r="72" spans="1:60" outlineLevel="1" x14ac:dyDescent="0.2">
      <c r="A72" s="192"/>
      <c r="B72" s="182"/>
      <c r="C72" s="255" t="s">
        <v>302</v>
      </c>
      <c r="D72" s="256"/>
      <c r="E72" s="257"/>
      <c r="F72" s="258"/>
      <c r="G72" s="259"/>
      <c r="H72" s="190"/>
      <c r="I72" s="194"/>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179" t="str">
        <f>C72</f>
        <v>A/230V</v>
      </c>
      <c r="BB72" s="32"/>
      <c r="BC72" s="32"/>
      <c r="BD72" s="32"/>
      <c r="BE72" s="32"/>
      <c r="BF72" s="32"/>
      <c r="BG72" s="32"/>
      <c r="BH72" s="32"/>
    </row>
    <row r="73" spans="1:60" ht="33.75" outlineLevel="1" x14ac:dyDescent="0.2">
      <c r="A73" s="192">
        <v>38</v>
      </c>
      <c r="B73" s="182" t="s">
        <v>303</v>
      </c>
      <c r="C73" s="210" t="s">
        <v>304</v>
      </c>
      <c r="D73" s="184" t="s">
        <v>219</v>
      </c>
      <c r="E73" s="186">
        <v>85</v>
      </c>
      <c r="F73" s="188"/>
      <c r="G73" s="189">
        <f>E73*F73</f>
        <v>0</v>
      </c>
      <c r="H73" s="190"/>
      <c r="I73" s="194" t="s">
        <v>141</v>
      </c>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v>21</v>
      </c>
      <c r="AN73" s="32"/>
      <c r="AO73" s="32"/>
      <c r="AP73" s="32"/>
      <c r="AQ73" s="32"/>
      <c r="AR73" s="32"/>
      <c r="AS73" s="32"/>
      <c r="AT73" s="32"/>
      <c r="AU73" s="32"/>
      <c r="AV73" s="32"/>
      <c r="AW73" s="32"/>
      <c r="AX73" s="32"/>
      <c r="AY73" s="32"/>
      <c r="AZ73" s="32"/>
      <c r="BA73" s="32"/>
      <c r="BB73" s="32"/>
      <c r="BC73" s="32"/>
      <c r="BD73" s="32"/>
      <c r="BE73" s="32"/>
      <c r="BF73" s="32"/>
      <c r="BG73" s="32"/>
      <c r="BH73" s="32"/>
    </row>
    <row r="74" spans="1:60" outlineLevel="1" x14ac:dyDescent="0.2">
      <c r="A74" s="192">
        <v>39</v>
      </c>
      <c r="B74" s="182" t="s">
        <v>305</v>
      </c>
      <c r="C74" s="210" t="s">
        <v>306</v>
      </c>
      <c r="D74" s="184" t="s">
        <v>212</v>
      </c>
      <c r="E74" s="186">
        <v>6</v>
      </c>
      <c r="F74" s="188"/>
      <c r="G74" s="189">
        <f>E74*F74</f>
        <v>0</v>
      </c>
      <c r="H74" s="190"/>
      <c r="I74" s="194" t="s">
        <v>141</v>
      </c>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v>21</v>
      </c>
      <c r="AN74" s="32"/>
      <c r="AO74" s="32"/>
      <c r="AP74" s="32"/>
      <c r="AQ74" s="32"/>
      <c r="AR74" s="32"/>
      <c r="AS74" s="32"/>
      <c r="AT74" s="32"/>
      <c r="AU74" s="32"/>
      <c r="AV74" s="32"/>
      <c r="AW74" s="32"/>
      <c r="AX74" s="32"/>
      <c r="AY74" s="32"/>
      <c r="AZ74" s="32"/>
      <c r="BA74" s="32"/>
      <c r="BB74" s="32"/>
      <c r="BC74" s="32"/>
      <c r="BD74" s="32"/>
      <c r="BE74" s="32"/>
      <c r="BF74" s="32"/>
      <c r="BG74" s="32"/>
      <c r="BH74" s="32"/>
    </row>
    <row r="75" spans="1:60" ht="22.5" outlineLevel="1" x14ac:dyDescent="0.2">
      <c r="A75" s="192">
        <v>40</v>
      </c>
      <c r="B75" s="182" t="s">
        <v>307</v>
      </c>
      <c r="C75" s="210" t="s">
        <v>308</v>
      </c>
      <c r="D75" s="184" t="s">
        <v>212</v>
      </c>
      <c r="E75" s="186">
        <v>1</v>
      </c>
      <c r="F75" s="188"/>
      <c r="G75" s="189">
        <f>E75*F75</f>
        <v>0</v>
      </c>
      <c r="H75" s="190"/>
      <c r="I75" s="194" t="s">
        <v>141</v>
      </c>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v>21</v>
      </c>
      <c r="AN75" s="32"/>
      <c r="AO75" s="32"/>
      <c r="AP75" s="32"/>
      <c r="AQ75" s="32"/>
      <c r="AR75" s="32"/>
      <c r="AS75" s="32"/>
      <c r="AT75" s="32"/>
      <c r="AU75" s="32"/>
      <c r="AV75" s="32"/>
      <c r="AW75" s="32"/>
      <c r="AX75" s="32"/>
      <c r="AY75" s="32"/>
      <c r="AZ75" s="32"/>
      <c r="BA75" s="32"/>
      <c r="BB75" s="32"/>
      <c r="BC75" s="32"/>
      <c r="BD75" s="32"/>
      <c r="BE75" s="32"/>
      <c r="BF75" s="32"/>
      <c r="BG75" s="32"/>
      <c r="BH75" s="32"/>
    </row>
    <row r="76" spans="1:60" outlineLevel="1" x14ac:dyDescent="0.2">
      <c r="A76" s="192"/>
      <c r="B76" s="182"/>
      <c r="C76" s="255" t="s">
        <v>309</v>
      </c>
      <c r="D76" s="256"/>
      <c r="E76" s="257"/>
      <c r="F76" s="258"/>
      <c r="G76" s="259"/>
      <c r="H76" s="190"/>
      <c r="I76" s="194"/>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179" t="str">
        <f>C76</f>
        <v>Ve vyjmenovaném prostoru se kompletně provede demontáže elektroinstalace, to je kabelové rozvody, osvětlení, vypínače a zásuvky.</v>
      </c>
      <c r="BB76" s="32"/>
      <c r="BC76" s="32"/>
      <c r="BD76" s="32"/>
      <c r="BE76" s="32"/>
      <c r="BF76" s="32"/>
      <c r="BG76" s="32"/>
      <c r="BH76" s="32"/>
    </row>
    <row r="77" spans="1:60" ht="22.5" outlineLevel="1" x14ac:dyDescent="0.2">
      <c r="A77" s="192">
        <v>41</v>
      </c>
      <c r="B77" s="182" t="s">
        <v>310</v>
      </c>
      <c r="C77" s="210" t="s">
        <v>311</v>
      </c>
      <c r="D77" s="184" t="s">
        <v>212</v>
      </c>
      <c r="E77" s="186">
        <v>1</v>
      </c>
      <c r="F77" s="188"/>
      <c r="G77" s="189">
        <f>E77*F77</f>
        <v>0</v>
      </c>
      <c r="H77" s="190"/>
      <c r="I77" s="194" t="s">
        <v>141</v>
      </c>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v>21</v>
      </c>
      <c r="AN77" s="32"/>
      <c r="AO77" s="32"/>
      <c r="AP77" s="32"/>
      <c r="AQ77" s="32"/>
      <c r="AR77" s="32"/>
      <c r="AS77" s="32"/>
      <c r="AT77" s="32"/>
      <c r="AU77" s="32"/>
      <c r="AV77" s="32"/>
      <c r="AW77" s="32"/>
      <c r="AX77" s="32"/>
      <c r="AY77" s="32"/>
      <c r="AZ77" s="32"/>
      <c r="BA77" s="32"/>
      <c r="BB77" s="32"/>
      <c r="BC77" s="32"/>
      <c r="BD77" s="32"/>
      <c r="BE77" s="32"/>
      <c r="BF77" s="32"/>
      <c r="BG77" s="32"/>
      <c r="BH77" s="32"/>
    </row>
    <row r="78" spans="1:60" ht="33.75" outlineLevel="1" x14ac:dyDescent="0.2">
      <c r="A78" s="192">
        <v>42</v>
      </c>
      <c r="B78" s="182" t="s">
        <v>312</v>
      </c>
      <c r="C78" s="210" t="s">
        <v>313</v>
      </c>
      <c r="D78" s="184" t="s">
        <v>212</v>
      </c>
      <c r="E78" s="186">
        <v>1</v>
      </c>
      <c r="F78" s="188"/>
      <c r="G78" s="189">
        <f>E78*F78</f>
        <v>0</v>
      </c>
      <c r="H78" s="190"/>
      <c r="I78" s="194" t="s">
        <v>141</v>
      </c>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v>21</v>
      </c>
      <c r="AN78" s="32"/>
      <c r="AO78" s="32"/>
      <c r="AP78" s="32"/>
      <c r="AQ78" s="32"/>
      <c r="AR78" s="32"/>
      <c r="AS78" s="32"/>
      <c r="AT78" s="32"/>
      <c r="AU78" s="32"/>
      <c r="AV78" s="32"/>
      <c r="AW78" s="32"/>
      <c r="AX78" s="32"/>
      <c r="AY78" s="32"/>
      <c r="AZ78" s="32"/>
      <c r="BA78" s="32"/>
      <c r="BB78" s="32"/>
      <c r="BC78" s="32"/>
      <c r="BD78" s="32"/>
      <c r="BE78" s="32"/>
      <c r="BF78" s="32"/>
      <c r="BG78" s="32"/>
      <c r="BH78" s="32"/>
    </row>
    <row r="79" spans="1:60" outlineLevel="1" x14ac:dyDescent="0.2">
      <c r="A79" s="192">
        <v>43</v>
      </c>
      <c r="B79" s="182" t="s">
        <v>314</v>
      </c>
      <c r="C79" s="210" t="s">
        <v>315</v>
      </c>
      <c r="D79" s="184" t="s">
        <v>212</v>
      </c>
      <c r="E79" s="186">
        <v>1</v>
      </c>
      <c r="F79" s="188"/>
      <c r="G79" s="189">
        <f>E79*F79</f>
        <v>0</v>
      </c>
      <c r="H79" s="190"/>
      <c r="I79" s="194" t="s">
        <v>141</v>
      </c>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v>21</v>
      </c>
      <c r="AN79" s="32"/>
      <c r="AO79" s="32"/>
      <c r="AP79" s="32"/>
      <c r="AQ79" s="32"/>
      <c r="AR79" s="32"/>
      <c r="AS79" s="32"/>
      <c r="AT79" s="32"/>
      <c r="AU79" s="32"/>
      <c r="AV79" s="32"/>
      <c r="AW79" s="32"/>
      <c r="AX79" s="32"/>
      <c r="AY79" s="32"/>
      <c r="AZ79" s="32"/>
      <c r="BA79" s="32"/>
      <c r="BB79" s="32"/>
      <c r="BC79" s="32"/>
      <c r="BD79" s="32"/>
      <c r="BE79" s="32"/>
      <c r="BF79" s="32"/>
      <c r="BG79" s="32"/>
      <c r="BH79" s="32"/>
    </row>
    <row r="80" spans="1:60" outlineLevel="1" x14ac:dyDescent="0.2">
      <c r="A80" s="192">
        <v>44</v>
      </c>
      <c r="B80" s="182" t="s">
        <v>316</v>
      </c>
      <c r="C80" s="210" t="s">
        <v>317</v>
      </c>
      <c r="D80" s="184" t="s">
        <v>212</v>
      </c>
      <c r="E80" s="186">
        <v>1</v>
      </c>
      <c r="F80" s="188"/>
      <c r="G80" s="189">
        <f>E80*F80</f>
        <v>0</v>
      </c>
      <c r="H80" s="190"/>
      <c r="I80" s="194" t="s">
        <v>141</v>
      </c>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v>21</v>
      </c>
      <c r="AN80" s="32"/>
      <c r="AO80" s="32"/>
      <c r="AP80" s="32"/>
      <c r="AQ80" s="32"/>
      <c r="AR80" s="32"/>
      <c r="AS80" s="32"/>
      <c r="AT80" s="32"/>
      <c r="AU80" s="32"/>
      <c r="AV80" s="32"/>
      <c r="AW80" s="32"/>
      <c r="AX80" s="32"/>
      <c r="AY80" s="32"/>
      <c r="AZ80" s="32"/>
      <c r="BA80" s="32"/>
      <c r="BB80" s="32"/>
      <c r="BC80" s="32"/>
      <c r="BD80" s="32"/>
      <c r="BE80" s="32"/>
      <c r="BF80" s="32"/>
      <c r="BG80" s="32"/>
      <c r="BH80" s="32"/>
    </row>
    <row r="81" spans="1:60" outlineLevel="1" x14ac:dyDescent="0.2">
      <c r="A81" s="192"/>
      <c r="B81" s="182"/>
      <c r="C81" s="255" t="s">
        <v>318</v>
      </c>
      <c r="D81" s="256"/>
      <c r="E81" s="257"/>
      <c r="F81" s="258"/>
      <c r="G81" s="259"/>
      <c r="H81" s="190"/>
      <c r="I81" s="194"/>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179" t="str">
        <f>C81</f>
        <v>Rozvaděč HPS - distribuční pojistková skříň, stávající rozvaděč - doplnění</v>
      </c>
      <c r="BB81" s="32"/>
      <c r="BC81" s="32"/>
      <c r="BD81" s="32"/>
      <c r="BE81" s="32"/>
      <c r="BF81" s="32"/>
      <c r="BG81" s="32"/>
      <c r="BH81" s="32"/>
    </row>
    <row r="82" spans="1:60" outlineLevel="1" x14ac:dyDescent="0.2">
      <c r="A82" s="192">
        <v>45</v>
      </c>
      <c r="B82" s="182" t="s">
        <v>319</v>
      </c>
      <c r="C82" s="210" t="s">
        <v>320</v>
      </c>
      <c r="D82" s="184" t="s">
        <v>212</v>
      </c>
      <c r="E82" s="186">
        <v>1</v>
      </c>
      <c r="F82" s="188"/>
      <c r="G82" s="189">
        <f>E82*F82</f>
        <v>0</v>
      </c>
      <c r="H82" s="190"/>
      <c r="I82" s="194" t="s">
        <v>141</v>
      </c>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v>21</v>
      </c>
      <c r="AN82" s="32"/>
      <c r="AO82" s="32"/>
      <c r="AP82" s="32"/>
      <c r="AQ82" s="32"/>
      <c r="AR82" s="32"/>
      <c r="AS82" s="32"/>
      <c r="AT82" s="32"/>
      <c r="AU82" s="32"/>
      <c r="AV82" s="32"/>
      <c r="AW82" s="32"/>
      <c r="AX82" s="32"/>
      <c r="AY82" s="32"/>
      <c r="AZ82" s="32"/>
      <c r="BA82" s="32"/>
      <c r="BB82" s="32"/>
      <c r="BC82" s="32"/>
      <c r="BD82" s="32"/>
      <c r="BE82" s="32"/>
      <c r="BF82" s="32"/>
      <c r="BG82" s="32"/>
      <c r="BH82" s="32"/>
    </row>
    <row r="83" spans="1:60" outlineLevel="1" x14ac:dyDescent="0.2">
      <c r="A83" s="192"/>
      <c r="B83" s="182"/>
      <c r="C83" s="255" t="s">
        <v>318</v>
      </c>
      <c r="D83" s="256"/>
      <c r="E83" s="257"/>
      <c r="F83" s="258"/>
      <c r="G83" s="259"/>
      <c r="H83" s="190"/>
      <c r="I83" s="194"/>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179" t="str">
        <f>C83</f>
        <v>Rozvaděč HPS - distribuční pojistková skříň, stávající rozvaděč - doplnění</v>
      </c>
      <c r="BB83" s="32"/>
      <c r="BC83" s="32"/>
      <c r="BD83" s="32"/>
      <c r="BE83" s="32"/>
      <c r="BF83" s="32"/>
      <c r="BG83" s="32"/>
      <c r="BH83" s="32"/>
    </row>
    <row r="84" spans="1:60" outlineLevel="1" x14ac:dyDescent="0.2">
      <c r="A84" s="192">
        <v>46</v>
      </c>
      <c r="B84" s="182" t="s">
        <v>321</v>
      </c>
      <c r="C84" s="210" t="s">
        <v>322</v>
      </c>
      <c r="D84" s="184" t="s">
        <v>212</v>
      </c>
      <c r="E84" s="186">
        <v>3</v>
      </c>
      <c r="F84" s="188"/>
      <c r="G84" s="189">
        <f>E84*F84</f>
        <v>0</v>
      </c>
      <c r="H84" s="190"/>
      <c r="I84" s="194" t="s">
        <v>141</v>
      </c>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v>21</v>
      </c>
      <c r="AN84" s="32"/>
      <c r="AO84" s="32"/>
      <c r="AP84" s="32"/>
      <c r="AQ84" s="32"/>
      <c r="AR84" s="32"/>
      <c r="AS84" s="32"/>
      <c r="AT84" s="32"/>
      <c r="AU84" s="32"/>
      <c r="AV84" s="32"/>
      <c r="AW84" s="32"/>
      <c r="AX84" s="32"/>
      <c r="AY84" s="32"/>
      <c r="AZ84" s="32"/>
      <c r="BA84" s="32"/>
      <c r="BB84" s="32"/>
      <c r="BC84" s="32"/>
      <c r="BD84" s="32"/>
      <c r="BE84" s="32"/>
      <c r="BF84" s="32"/>
      <c r="BG84" s="32"/>
      <c r="BH84" s="32"/>
    </row>
    <row r="85" spans="1:60" outlineLevel="1" x14ac:dyDescent="0.2">
      <c r="A85" s="192"/>
      <c r="B85" s="182"/>
      <c r="C85" s="255" t="s">
        <v>318</v>
      </c>
      <c r="D85" s="256"/>
      <c r="E85" s="257"/>
      <c r="F85" s="258"/>
      <c r="G85" s="259"/>
      <c r="H85" s="190"/>
      <c r="I85" s="194"/>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179" t="str">
        <f>C85</f>
        <v>Rozvaděč HPS - distribuční pojistková skříň, stávající rozvaděč - doplnění</v>
      </c>
      <c r="BB85" s="32"/>
      <c r="BC85" s="32"/>
      <c r="BD85" s="32"/>
      <c r="BE85" s="32"/>
      <c r="BF85" s="32"/>
      <c r="BG85" s="32"/>
      <c r="BH85" s="32"/>
    </row>
    <row r="86" spans="1:60" outlineLevel="1" x14ac:dyDescent="0.2">
      <c r="A86" s="192">
        <v>47</v>
      </c>
      <c r="B86" s="182" t="s">
        <v>323</v>
      </c>
      <c r="C86" s="210" t="s">
        <v>324</v>
      </c>
      <c r="D86" s="184" t="s">
        <v>212</v>
      </c>
      <c r="E86" s="186">
        <v>1</v>
      </c>
      <c r="F86" s="188"/>
      <c r="G86" s="189">
        <f>E86*F86</f>
        <v>0</v>
      </c>
      <c r="H86" s="190"/>
      <c r="I86" s="194" t="s">
        <v>141</v>
      </c>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v>21</v>
      </c>
      <c r="AN86" s="32"/>
      <c r="AO86" s="32"/>
      <c r="AP86" s="32"/>
      <c r="AQ86" s="32"/>
      <c r="AR86" s="32"/>
      <c r="AS86" s="32"/>
      <c r="AT86" s="32"/>
      <c r="AU86" s="32"/>
      <c r="AV86" s="32"/>
      <c r="AW86" s="32"/>
      <c r="AX86" s="32"/>
      <c r="AY86" s="32"/>
      <c r="AZ86" s="32"/>
      <c r="BA86" s="32"/>
      <c r="BB86" s="32"/>
      <c r="BC86" s="32"/>
      <c r="BD86" s="32"/>
      <c r="BE86" s="32"/>
      <c r="BF86" s="32"/>
      <c r="BG86" s="32"/>
      <c r="BH86" s="32"/>
    </row>
    <row r="87" spans="1:60" outlineLevel="1" x14ac:dyDescent="0.2">
      <c r="A87" s="192"/>
      <c r="B87" s="182"/>
      <c r="C87" s="255" t="s">
        <v>325</v>
      </c>
      <c r="D87" s="256"/>
      <c r="E87" s="257"/>
      <c r="F87" s="258"/>
      <c r="G87" s="259"/>
      <c r="H87" s="190"/>
      <c r="I87" s="194"/>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179" t="str">
        <f>C87</f>
        <v>Rozvaděč měření - "RE"</v>
      </c>
      <c r="BB87" s="32"/>
      <c r="BC87" s="32"/>
      <c r="BD87" s="32"/>
      <c r="BE87" s="32"/>
      <c r="BF87" s="32"/>
      <c r="BG87" s="32"/>
      <c r="BH87" s="32"/>
    </row>
    <row r="88" spans="1:60" outlineLevel="1" x14ac:dyDescent="0.2">
      <c r="A88" s="192">
        <v>48</v>
      </c>
      <c r="B88" s="182" t="s">
        <v>326</v>
      </c>
      <c r="C88" s="210" t="s">
        <v>327</v>
      </c>
      <c r="D88" s="184" t="s">
        <v>212</v>
      </c>
      <c r="E88" s="186">
        <v>1</v>
      </c>
      <c r="F88" s="188"/>
      <c r="G88" s="189">
        <f>E88*F88</f>
        <v>0</v>
      </c>
      <c r="H88" s="190"/>
      <c r="I88" s="194" t="s">
        <v>141</v>
      </c>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v>21</v>
      </c>
      <c r="AN88" s="32"/>
      <c r="AO88" s="32"/>
      <c r="AP88" s="32"/>
      <c r="AQ88" s="32"/>
      <c r="AR88" s="32"/>
      <c r="AS88" s="32"/>
      <c r="AT88" s="32"/>
      <c r="AU88" s="32"/>
      <c r="AV88" s="32"/>
      <c r="AW88" s="32"/>
      <c r="AX88" s="32"/>
      <c r="AY88" s="32"/>
      <c r="AZ88" s="32"/>
      <c r="BA88" s="32"/>
      <c r="BB88" s="32"/>
      <c r="BC88" s="32"/>
      <c r="BD88" s="32"/>
      <c r="BE88" s="32"/>
      <c r="BF88" s="32"/>
      <c r="BG88" s="32"/>
      <c r="BH88" s="32"/>
    </row>
    <row r="89" spans="1:60" outlineLevel="1" x14ac:dyDescent="0.2">
      <c r="A89" s="192"/>
      <c r="B89" s="182"/>
      <c r="C89" s="255" t="s">
        <v>325</v>
      </c>
      <c r="D89" s="256"/>
      <c r="E89" s="257"/>
      <c r="F89" s="258"/>
      <c r="G89" s="259"/>
      <c r="H89" s="190"/>
      <c r="I89" s="194"/>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179" t="str">
        <f>C89</f>
        <v>Rozvaděč měření - "RE"</v>
      </c>
      <c r="BB89" s="32"/>
      <c r="BC89" s="32"/>
      <c r="BD89" s="32"/>
      <c r="BE89" s="32"/>
      <c r="BF89" s="32"/>
      <c r="BG89" s="32"/>
      <c r="BH89" s="32"/>
    </row>
    <row r="90" spans="1:60" outlineLevel="1" x14ac:dyDescent="0.2">
      <c r="A90" s="192">
        <v>49</v>
      </c>
      <c r="B90" s="182" t="s">
        <v>328</v>
      </c>
      <c r="C90" s="210" t="s">
        <v>329</v>
      </c>
      <c r="D90" s="184" t="s">
        <v>212</v>
      </c>
      <c r="E90" s="186">
        <v>1</v>
      </c>
      <c r="F90" s="188"/>
      <c r="G90" s="189">
        <f>E90*F90</f>
        <v>0</v>
      </c>
      <c r="H90" s="190"/>
      <c r="I90" s="194" t="s">
        <v>141</v>
      </c>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v>21</v>
      </c>
      <c r="AN90" s="32"/>
      <c r="AO90" s="32"/>
      <c r="AP90" s="32"/>
      <c r="AQ90" s="32"/>
      <c r="AR90" s="32"/>
      <c r="AS90" s="32"/>
      <c r="AT90" s="32"/>
      <c r="AU90" s="32"/>
      <c r="AV90" s="32"/>
      <c r="AW90" s="32"/>
      <c r="AX90" s="32"/>
      <c r="AY90" s="32"/>
      <c r="AZ90" s="32"/>
      <c r="BA90" s="32"/>
      <c r="BB90" s="32"/>
      <c r="BC90" s="32"/>
      <c r="BD90" s="32"/>
      <c r="BE90" s="32"/>
      <c r="BF90" s="32"/>
      <c r="BG90" s="32"/>
      <c r="BH90" s="32"/>
    </row>
    <row r="91" spans="1:60" outlineLevel="1" x14ac:dyDescent="0.2">
      <c r="A91" s="192"/>
      <c r="B91" s="182"/>
      <c r="C91" s="255" t="s">
        <v>330</v>
      </c>
      <c r="D91" s="256"/>
      <c r="E91" s="257"/>
      <c r="F91" s="258"/>
      <c r="G91" s="259"/>
      <c r="H91" s="190"/>
      <c r="I91" s="194"/>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179" t="str">
        <f>C91</f>
        <v>Rozvaděč měření - "RE", dle požadavku ČEZu na připojení odběrného místa</v>
      </c>
      <c r="BB91" s="32"/>
      <c r="BC91" s="32"/>
      <c r="BD91" s="32"/>
      <c r="BE91" s="32"/>
      <c r="BF91" s="32"/>
      <c r="BG91" s="32"/>
      <c r="BH91" s="32"/>
    </row>
    <row r="92" spans="1:60" outlineLevel="1" x14ac:dyDescent="0.2">
      <c r="A92" s="192">
        <v>50</v>
      </c>
      <c r="B92" s="182" t="s">
        <v>331</v>
      </c>
      <c r="C92" s="210" t="s">
        <v>332</v>
      </c>
      <c r="D92" s="184" t="s">
        <v>212</v>
      </c>
      <c r="E92" s="186">
        <v>3</v>
      </c>
      <c r="F92" s="188"/>
      <c r="G92" s="189">
        <f>E92*F92</f>
        <v>0</v>
      </c>
      <c r="H92" s="190"/>
      <c r="I92" s="194" t="s">
        <v>141</v>
      </c>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v>21</v>
      </c>
      <c r="AN92" s="32"/>
      <c r="AO92" s="32"/>
      <c r="AP92" s="32"/>
      <c r="AQ92" s="32"/>
      <c r="AR92" s="32"/>
      <c r="AS92" s="32"/>
      <c r="AT92" s="32"/>
      <c r="AU92" s="32"/>
      <c r="AV92" s="32"/>
      <c r="AW92" s="32"/>
      <c r="AX92" s="32"/>
      <c r="AY92" s="32"/>
      <c r="AZ92" s="32"/>
      <c r="BA92" s="32"/>
      <c r="BB92" s="32"/>
      <c r="BC92" s="32"/>
      <c r="BD92" s="32"/>
      <c r="BE92" s="32"/>
      <c r="BF92" s="32"/>
      <c r="BG92" s="32"/>
      <c r="BH92" s="32"/>
    </row>
    <row r="93" spans="1:60" outlineLevel="1" x14ac:dyDescent="0.2">
      <c r="A93" s="192"/>
      <c r="B93" s="182"/>
      <c r="C93" s="255" t="s">
        <v>330</v>
      </c>
      <c r="D93" s="256"/>
      <c r="E93" s="257"/>
      <c r="F93" s="258"/>
      <c r="G93" s="259"/>
      <c r="H93" s="190"/>
      <c r="I93" s="194"/>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179" t="str">
        <f>C93</f>
        <v>Rozvaděč měření - "RE", dle požadavku ČEZu na připojení odběrného místa</v>
      </c>
      <c r="BB93" s="32"/>
      <c r="BC93" s="32"/>
      <c r="BD93" s="32"/>
      <c r="BE93" s="32"/>
      <c r="BF93" s="32"/>
      <c r="BG93" s="32"/>
      <c r="BH93" s="32"/>
    </row>
    <row r="94" spans="1:60" outlineLevel="1" x14ac:dyDescent="0.2">
      <c r="A94" s="192">
        <v>51</v>
      </c>
      <c r="B94" s="182" t="s">
        <v>333</v>
      </c>
      <c r="C94" s="210" t="s">
        <v>320</v>
      </c>
      <c r="D94" s="184" t="s">
        <v>212</v>
      </c>
      <c r="E94" s="186">
        <v>1</v>
      </c>
      <c r="F94" s="188"/>
      <c r="G94" s="189">
        <f>E94*F94</f>
        <v>0</v>
      </c>
      <c r="H94" s="190"/>
      <c r="I94" s="194" t="s">
        <v>141</v>
      </c>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v>21</v>
      </c>
      <c r="AN94" s="32"/>
      <c r="AO94" s="32"/>
      <c r="AP94" s="32"/>
      <c r="AQ94" s="32"/>
      <c r="AR94" s="32"/>
      <c r="AS94" s="32"/>
      <c r="AT94" s="32"/>
      <c r="AU94" s="32"/>
      <c r="AV94" s="32"/>
      <c r="AW94" s="32"/>
      <c r="AX94" s="32"/>
      <c r="AY94" s="32"/>
      <c r="AZ94" s="32"/>
      <c r="BA94" s="32"/>
      <c r="BB94" s="32"/>
      <c r="BC94" s="32"/>
      <c r="BD94" s="32"/>
      <c r="BE94" s="32"/>
      <c r="BF94" s="32"/>
      <c r="BG94" s="32"/>
      <c r="BH94" s="32"/>
    </row>
    <row r="95" spans="1:60" outlineLevel="1" x14ac:dyDescent="0.2">
      <c r="A95" s="192"/>
      <c r="B95" s="182"/>
      <c r="C95" s="255" t="s">
        <v>325</v>
      </c>
      <c r="D95" s="256"/>
      <c r="E95" s="257"/>
      <c r="F95" s="258"/>
      <c r="G95" s="259"/>
      <c r="H95" s="190"/>
      <c r="I95" s="194"/>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179" t="str">
        <f>C95</f>
        <v>Rozvaděč měření - "RE"</v>
      </c>
      <c r="BB95" s="32"/>
      <c r="BC95" s="32"/>
      <c r="BD95" s="32"/>
      <c r="BE95" s="32"/>
      <c r="BF95" s="32"/>
      <c r="BG95" s="32"/>
      <c r="BH95" s="32"/>
    </row>
    <row r="96" spans="1:60" outlineLevel="1" x14ac:dyDescent="0.2">
      <c r="A96" s="192">
        <v>52</v>
      </c>
      <c r="B96" s="182" t="s">
        <v>334</v>
      </c>
      <c r="C96" s="210" t="s">
        <v>322</v>
      </c>
      <c r="D96" s="184" t="s">
        <v>212</v>
      </c>
      <c r="E96" s="186">
        <v>1</v>
      </c>
      <c r="F96" s="188"/>
      <c r="G96" s="189">
        <f>E96*F96</f>
        <v>0</v>
      </c>
      <c r="H96" s="190"/>
      <c r="I96" s="194" t="s">
        <v>141</v>
      </c>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v>21</v>
      </c>
      <c r="AN96" s="32"/>
      <c r="AO96" s="32"/>
      <c r="AP96" s="32"/>
      <c r="AQ96" s="32"/>
      <c r="AR96" s="32"/>
      <c r="AS96" s="32"/>
      <c r="AT96" s="32"/>
      <c r="AU96" s="32"/>
      <c r="AV96" s="32"/>
      <c r="AW96" s="32"/>
      <c r="AX96" s="32"/>
      <c r="AY96" s="32"/>
      <c r="AZ96" s="32"/>
      <c r="BA96" s="32"/>
      <c r="BB96" s="32"/>
      <c r="BC96" s="32"/>
      <c r="BD96" s="32"/>
      <c r="BE96" s="32"/>
      <c r="BF96" s="32"/>
      <c r="BG96" s="32"/>
      <c r="BH96" s="32"/>
    </row>
    <row r="97" spans="1:60" outlineLevel="1" x14ac:dyDescent="0.2">
      <c r="A97" s="192"/>
      <c r="B97" s="182"/>
      <c r="C97" s="255" t="s">
        <v>325</v>
      </c>
      <c r="D97" s="256"/>
      <c r="E97" s="257"/>
      <c r="F97" s="258"/>
      <c r="G97" s="259"/>
      <c r="H97" s="190"/>
      <c r="I97" s="194"/>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179" t="str">
        <f>C97</f>
        <v>Rozvaděč měření - "RE"</v>
      </c>
      <c r="BB97" s="32"/>
      <c r="BC97" s="32"/>
      <c r="BD97" s="32"/>
      <c r="BE97" s="32"/>
      <c r="BF97" s="32"/>
      <c r="BG97" s="32"/>
      <c r="BH97" s="32"/>
    </row>
    <row r="98" spans="1:60" outlineLevel="1" x14ac:dyDescent="0.2">
      <c r="A98" s="192">
        <v>53</v>
      </c>
      <c r="B98" s="182" t="s">
        <v>335</v>
      </c>
      <c r="C98" s="210" t="s">
        <v>336</v>
      </c>
      <c r="D98" s="184" t="s">
        <v>212</v>
      </c>
      <c r="E98" s="186">
        <v>1</v>
      </c>
      <c r="F98" s="188"/>
      <c r="G98" s="189">
        <f>E98*F98</f>
        <v>0</v>
      </c>
      <c r="H98" s="190"/>
      <c r="I98" s="194" t="s">
        <v>141</v>
      </c>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v>21</v>
      </c>
      <c r="AN98" s="32"/>
      <c r="AO98" s="32"/>
      <c r="AP98" s="32"/>
      <c r="AQ98" s="32"/>
      <c r="AR98" s="32"/>
      <c r="AS98" s="32"/>
      <c r="AT98" s="32"/>
      <c r="AU98" s="32"/>
      <c r="AV98" s="32"/>
      <c r="AW98" s="32"/>
      <c r="AX98" s="32"/>
      <c r="AY98" s="32"/>
      <c r="AZ98" s="32"/>
      <c r="BA98" s="32"/>
      <c r="BB98" s="32"/>
      <c r="BC98" s="32"/>
      <c r="BD98" s="32"/>
      <c r="BE98" s="32"/>
      <c r="BF98" s="32"/>
      <c r="BG98" s="32"/>
      <c r="BH98" s="32"/>
    </row>
    <row r="99" spans="1:60" outlineLevel="1" x14ac:dyDescent="0.2">
      <c r="A99" s="192"/>
      <c r="B99" s="182"/>
      <c r="C99" s="255" t="s">
        <v>337</v>
      </c>
      <c r="D99" s="256"/>
      <c r="E99" s="257"/>
      <c r="F99" s="258"/>
      <c r="G99" s="259"/>
      <c r="H99" s="190"/>
      <c r="I99" s="194"/>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179" t="str">
        <f>C99</f>
        <v>Hlavní rozvaděč dílen - "RH"</v>
      </c>
      <c r="BB99" s="32"/>
      <c r="BC99" s="32"/>
      <c r="BD99" s="32"/>
      <c r="BE99" s="32"/>
      <c r="BF99" s="32"/>
      <c r="BG99" s="32"/>
      <c r="BH99" s="32"/>
    </row>
    <row r="100" spans="1:60" outlineLevel="1" x14ac:dyDescent="0.2">
      <c r="A100" s="192">
        <v>54</v>
      </c>
      <c r="B100" s="182" t="s">
        <v>338</v>
      </c>
      <c r="C100" s="210" t="s">
        <v>327</v>
      </c>
      <c r="D100" s="184" t="s">
        <v>212</v>
      </c>
      <c r="E100" s="186">
        <v>1</v>
      </c>
      <c r="F100" s="188"/>
      <c r="G100" s="189">
        <f>E100*F100</f>
        <v>0</v>
      </c>
      <c r="H100" s="190"/>
      <c r="I100" s="194" t="s">
        <v>141</v>
      </c>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v>21</v>
      </c>
      <c r="AN100" s="32"/>
      <c r="AO100" s="32"/>
      <c r="AP100" s="32"/>
      <c r="AQ100" s="32"/>
      <c r="AR100" s="32"/>
      <c r="AS100" s="32"/>
      <c r="AT100" s="32"/>
      <c r="AU100" s="32"/>
      <c r="AV100" s="32"/>
      <c r="AW100" s="32"/>
      <c r="AX100" s="32"/>
      <c r="AY100" s="32"/>
      <c r="AZ100" s="32"/>
      <c r="BA100" s="32"/>
      <c r="BB100" s="32"/>
      <c r="BC100" s="32"/>
      <c r="BD100" s="32"/>
      <c r="BE100" s="32"/>
      <c r="BF100" s="32"/>
      <c r="BG100" s="32"/>
      <c r="BH100" s="32"/>
    </row>
    <row r="101" spans="1:60" outlineLevel="1" x14ac:dyDescent="0.2">
      <c r="A101" s="192"/>
      <c r="B101" s="182"/>
      <c r="C101" s="255" t="s">
        <v>337</v>
      </c>
      <c r="D101" s="256"/>
      <c r="E101" s="257"/>
      <c r="F101" s="258"/>
      <c r="G101" s="259"/>
      <c r="H101" s="190"/>
      <c r="I101" s="194"/>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179" t="str">
        <f>C101</f>
        <v>Hlavní rozvaděč dílen - "RH"</v>
      </c>
      <c r="BB101" s="32"/>
      <c r="BC101" s="32"/>
      <c r="BD101" s="32"/>
      <c r="BE101" s="32"/>
      <c r="BF101" s="32"/>
      <c r="BG101" s="32"/>
      <c r="BH101" s="32"/>
    </row>
    <row r="102" spans="1:60" ht="22.5" outlineLevel="1" x14ac:dyDescent="0.2">
      <c r="A102" s="192">
        <v>55</v>
      </c>
      <c r="B102" s="182" t="s">
        <v>339</v>
      </c>
      <c r="C102" s="210" t="s">
        <v>340</v>
      </c>
      <c r="D102" s="184" t="s">
        <v>212</v>
      </c>
      <c r="E102" s="186">
        <v>1</v>
      </c>
      <c r="F102" s="188"/>
      <c r="G102" s="189">
        <f>E102*F102</f>
        <v>0</v>
      </c>
      <c r="H102" s="190"/>
      <c r="I102" s="194" t="s">
        <v>141</v>
      </c>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v>21</v>
      </c>
      <c r="AN102" s="32"/>
      <c r="AO102" s="32"/>
      <c r="AP102" s="32"/>
      <c r="AQ102" s="32"/>
      <c r="AR102" s="32"/>
      <c r="AS102" s="32"/>
      <c r="AT102" s="32"/>
      <c r="AU102" s="32"/>
      <c r="AV102" s="32"/>
      <c r="AW102" s="32"/>
      <c r="AX102" s="32"/>
      <c r="AY102" s="32"/>
      <c r="AZ102" s="32"/>
      <c r="BA102" s="32"/>
      <c r="BB102" s="32"/>
      <c r="BC102" s="32"/>
      <c r="BD102" s="32"/>
      <c r="BE102" s="32"/>
      <c r="BF102" s="32"/>
      <c r="BG102" s="32"/>
      <c r="BH102" s="32"/>
    </row>
    <row r="103" spans="1:60" outlineLevel="1" x14ac:dyDescent="0.2">
      <c r="A103" s="192"/>
      <c r="B103" s="182"/>
      <c r="C103" s="255" t="s">
        <v>337</v>
      </c>
      <c r="D103" s="256"/>
      <c r="E103" s="257"/>
      <c r="F103" s="258"/>
      <c r="G103" s="259"/>
      <c r="H103" s="190"/>
      <c r="I103" s="194"/>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179" t="str">
        <f>C103</f>
        <v>Hlavní rozvaděč dílen - "RH"</v>
      </c>
      <c r="BB103" s="32"/>
      <c r="BC103" s="32"/>
      <c r="BD103" s="32"/>
      <c r="BE103" s="32"/>
      <c r="BF103" s="32"/>
      <c r="BG103" s="32"/>
      <c r="BH103" s="32"/>
    </row>
    <row r="104" spans="1:60" outlineLevel="1" x14ac:dyDescent="0.2">
      <c r="A104" s="192">
        <v>56</v>
      </c>
      <c r="B104" s="182" t="s">
        <v>341</v>
      </c>
      <c r="C104" s="210" t="s">
        <v>342</v>
      </c>
      <c r="D104" s="184" t="s">
        <v>212</v>
      </c>
      <c r="E104" s="186">
        <v>1</v>
      </c>
      <c r="F104" s="188"/>
      <c r="G104" s="189">
        <f>E104*F104</f>
        <v>0</v>
      </c>
      <c r="H104" s="190"/>
      <c r="I104" s="194" t="s">
        <v>141</v>
      </c>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v>21</v>
      </c>
      <c r="AN104" s="32"/>
      <c r="AO104" s="32"/>
      <c r="AP104" s="32"/>
      <c r="AQ104" s="32"/>
      <c r="AR104" s="32"/>
      <c r="AS104" s="32"/>
      <c r="AT104" s="32"/>
      <c r="AU104" s="32"/>
      <c r="AV104" s="32"/>
      <c r="AW104" s="32"/>
      <c r="AX104" s="32"/>
      <c r="AY104" s="32"/>
      <c r="AZ104" s="32"/>
      <c r="BA104" s="32"/>
      <c r="BB104" s="32"/>
      <c r="BC104" s="32"/>
      <c r="BD104" s="32"/>
      <c r="BE104" s="32"/>
      <c r="BF104" s="32"/>
      <c r="BG104" s="32"/>
      <c r="BH104" s="32"/>
    </row>
    <row r="105" spans="1:60" outlineLevel="1" x14ac:dyDescent="0.2">
      <c r="A105" s="192"/>
      <c r="B105" s="182"/>
      <c r="C105" s="255" t="s">
        <v>343</v>
      </c>
      <c r="D105" s="256"/>
      <c r="E105" s="257"/>
      <c r="F105" s="258"/>
      <c r="G105" s="259"/>
      <c r="H105" s="190"/>
      <c r="I105" s="194"/>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179" t="str">
        <f>C105</f>
        <v>Hlavní rozvaděč dílen - "RH", přívod z "RE"</v>
      </c>
      <c r="BB105" s="32"/>
      <c r="BC105" s="32"/>
      <c r="BD105" s="32"/>
      <c r="BE105" s="32"/>
      <c r="BF105" s="32"/>
      <c r="BG105" s="32"/>
      <c r="BH105" s="32"/>
    </row>
    <row r="106" spans="1:60" outlineLevel="1" x14ac:dyDescent="0.2">
      <c r="A106" s="192">
        <v>57</v>
      </c>
      <c r="B106" s="182" t="s">
        <v>344</v>
      </c>
      <c r="C106" s="210" t="s">
        <v>345</v>
      </c>
      <c r="D106" s="184" t="s">
        <v>212</v>
      </c>
      <c r="E106" s="186">
        <v>1</v>
      </c>
      <c r="F106" s="188"/>
      <c r="G106" s="189">
        <f>E106*F106</f>
        <v>0</v>
      </c>
      <c r="H106" s="190"/>
      <c r="I106" s="194" t="s">
        <v>141</v>
      </c>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v>21</v>
      </c>
      <c r="AN106" s="32"/>
      <c r="AO106" s="32"/>
      <c r="AP106" s="32"/>
      <c r="AQ106" s="32"/>
      <c r="AR106" s="32"/>
      <c r="AS106" s="32"/>
      <c r="AT106" s="32"/>
      <c r="AU106" s="32"/>
      <c r="AV106" s="32"/>
      <c r="AW106" s="32"/>
      <c r="AX106" s="32"/>
      <c r="AY106" s="32"/>
      <c r="AZ106" s="32"/>
      <c r="BA106" s="32"/>
      <c r="BB106" s="32"/>
      <c r="BC106" s="32"/>
      <c r="BD106" s="32"/>
      <c r="BE106" s="32"/>
      <c r="BF106" s="32"/>
      <c r="BG106" s="32"/>
      <c r="BH106" s="32"/>
    </row>
    <row r="107" spans="1:60" outlineLevel="1" x14ac:dyDescent="0.2">
      <c r="A107" s="192"/>
      <c r="B107" s="182"/>
      <c r="C107" s="255" t="s">
        <v>346</v>
      </c>
      <c r="D107" s="256"/>
      <c r="E107" s="257"/>
      <c r="F107" s="258"/>
      <c r="G107" s="259"/>
      <c r="H107" s="190"/>
      <c r="I107" s="194"/>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179" t="str">
        <f>C107</f>
        <v>Hlavní rozvaděč dílen - "RH", vývod pro "R-CNC"</v>
      </c>
      <c r="BB107" s="32"/>
      <c r="BC107" s="32"/>
      <c r="BD107" s="32"/>
      <c r="BE107" s="32"/>
      <c r="BF107" s="32"/>
      <c r="BG107" s="32"/>
      <c r="BH107" s="32"/>
    </row>
    <row r="108" spans="1:60" outlineLevel="1" x14ac:dyDescent="0.2">
      <c r="A108" s="192">
        <v>58</v>
      </c>
      <c r="B108" s="182" t="s">
        <v>347</v>
      </c>
      <c r="C108" s="210" t="s">
        <v>320</v>
      </c>
      <c r="D108" s="184" t="s">
        <v>212</v>
      </c>
      <c r="E108" s="186">
        <v>1</v>
      </c>
      <c r="F108" s="188"/>
      <c r="G108" s="189">
        <f>E108*F108</f>
        <v>0</v>
      </c>
      <c r="H108" s="190"/>
      <c r="I108" s="194" t="s">
        <v>141</v>
      </c>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v>21</v>
      </c>
      <c r="AN108" s="32"/>
      <c r="AO108" s="32"/>
      <c r="AP108" s="32"/>
      <c r="AQ108" s="32"/>
      <c r="AR108" s="32"/>
      <c r="AS108" s="32"/>
      <c r="AT108" s="32"/>
      <c r="AU108" s="32"/>
      <c r="AV108" s="32"/>
      <c r="AW108" s="32"/>
      <c r="AX108" s="32"/>
      <c r="AY108" s="32"/>
      <c r="AZ108" s="32"/>
      <c r="BA108" s="32"/>
      <c r="BB108" s="32"/>
      <c r="BC108" s="32"/>
      <c r="BD108" s="32"/>
      <c r="BE108" s="32"/>
      <c r="BF108" s="32"/>
      <c r="BG108" s="32"/>
      <c r="BH108" s="32"/>
    </row>
    <row r="109" spans="1:60" outlineLevel="1" x14ac:dyDescent="0.2">
      <c r="A109" s="192"/>
      <c r="B109" s="182"/>
      <c r="C109" s="255" t="s">
        <v>337</v>
      </c>
      <c r="D109" s="256"/>
      <c r="E109" s="257"/>
      <c r="F109" s="258"/>
      <c r="G109" s="259"/>
      <c r="H109" s="190"/>
      <c r="I109" s="194"/>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179" t="str">
        <f>C109</f>
        <v>Hlavní rozvaděč dílen - "RH"</v>
      </c>
      <c r="BB109" s="32"/>
      <c r="BC109" s="32"/>
      <c r="BD109" s="32"/>
      <c r="BE109" s="32"/>
      <c r="BF109" s="32"/>
      <c r="BG109" s="32"/>
      <c r="BH109" s="32"/>
    </row>
    <row r="110" spans="1:60" outlineLevel="1" x14ac:dyDescent="0.2">
      <c r="A110" s="192">
        <v>59</v>
      </c>
      <c r="B110" s="182" t="s">
        <v>348</v>
      </c>
      <c r="C110" s="210" t="s">
        <v>322</v>
      </c>
      <c r="D110" s="184" t="s">
        <v>212</v>
      </c>
      <c r="E110" s="186">
        <v>1</v>
      </c>
      <c r="F110" s="188"/>
      <c r="G110" s="189">
        <f>E110*F110</f>
        <v>0</v>
      </c>
      <c r="H110" s="190"/>
      <c r="I110" s="194" t="s">
        <v>141</v>
      </c>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v>21</v>
      </c>
      <c r="AN110" s="32"/>
      <c r="AO110" s="32"/>
      <c r="AP110" s="32"/>
      <c r="AQ110" s="32"/>
      <c r="AR110" s="32"/>
      <c r="AS110" s="32"/>
      <c r="AT110" s="32"/>
      <c r="AU110" s="32"/>
      <c r="AV110" s="32"/>
      <c r="AW110" s="32"/>
      <c r="AX110" s="32"/>
      <c r="AY110" s="32"/>
      <c r="AZ110" s="32"/>
      <c r="BA110" s="32"/>
      <c r="BB110" s="32"/>
      <c r="BC110" s="32"/>
      <c r="BD110" s="32"/>
      <c r="BE110" s="32"/>
      <c r="BF110" s="32"/>
      <c r="BG110" s="32"/>
      <c r="BH110" s="32"/>
    </row>
    <row r="111" spans="1:60" outlineLevel="1" x14ac:dyDescent="0.2">
      <c r="A111" s="192"/>
      <c r="B111" s="182"/>
      <c r="C111" s="255" t="s">
        <v>337</v>
      </c>
      <c r="D111" s="256"/>
      <c r="E111" s="257"/>
      <c r="F111" s="258"/>
      <c r="G111" s="259"/>
      <c r="H111" s="190"/>
      <c r="I111" s="194"/>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179" t="str">
        <f>C111</f>
        <v>Hlavní rozvaděč dílen - "RH"</v>
      </c>
      <c r="BB111" s="32"/>
      <c r="BC111" s="32"/>
      <c r="BD111" s="32"/>
      <c r="BE111" s="32"/>
      <c r="BF111" s="32"/>
      <c r="BG111" s="32"/>
      <c r="BH111" s="32"/>
    </row>
    <row r="112" spans="1:60" ht="33.75" outlineLevel="1" x14ac:dyDescent="0.2">
      <c r="A112" s="192">
        <v>60</v>
      </c>
      <c r="B112" s="182" t="s">
        <v>349</v>
      </c>
      <c r="C112" s="210" t="s">
        <v>350</v>
      </c>
      <c r="D112" s="184" t="s">
        <v>212</v>
      </c>
      <c r="E112" s="186">
        <v>1</v>
      </c>
      <c r="F112" s="188"/>
      <c r="G112" s="189">
        <f>E112*F112</f>
        <v>0</v>
      </c>
      <c r="H112" s="190"/>
      <c r="I112" s="194" t="s">
        <v>141</v>
      </c>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v>21</v>
      </c>
      <c r="AN112" s="32"/>
      <c r="AO112" s="32"/>
      <c r="AP112" s="32"/>
      <c r="AQ112" s="32"/>
      <c r="AR112" s="32"/>
      <c r="AS112" s="32"/>
      <c r="AT112" s="32"/>
      <c r="AU112" s="32"/>
      <c r="AV112" s="32"/>
      <c r="AW112" s="32"/>
      <c r="AX112" s="32"/>
      <c r="AY112" s="32"/>
      <c r="AZ112" s="32"/>
      <c r="BA112" s="32"/>
      <c r="BB112" s="32"/>
      <c r="BC112" s="32"/>
      <c r="BD112" s="32"/>
      <c r="BE112" s="32"/>
      <c r="BF112" s="32"/>
      <c r="BG112" s="32"/>
      <c r="BH112" s="32"/>
    </row>
    <row r="113" spans="1:60" outlineLevel="1" x14ac:dyDescent="0.2">
      <c r="A113" s="192"/>
      <c r="B113" s="182"/>
      <c r="C113" s="255" t="s">
        <v>351</v>
      </c>
      <c r="D113" s="256"/>
      <c r="E113" s="257"/>
      <c r="F113" s="258"/>
      <c r="G113" s="259"/>
      <c r="H113" s="190"/>
      <c r="I113" s="194"/>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179" t="str">
        <f>C113</f>
        <v>1x(3x32A), 1x(3x16A), 4x 16/1N/B/0,003 A, 1x (3x10A), 3x stykač 16A</v>
      </c>
      <c r="BB113" s="32"/>
      <c r="BC113" s="32"/>
      <c r="BD113" s="32"/>
      <c r="BE113" s="32"/>
      <c r="BF113" s="32"/>
      <c r="BG113" s="32"/>
      <c r="BH113" s="32"/>
    </row>
    <row r="114" spans="1:60" outlineLevel="1" x14ac:dyDescent="0.2">
      <c r="A114" s="192"/>
      <c r="B114" s="182"/>
      <c r="C114" s="255" t="s">
        <v>352</v>
      </c>
      <c r="D114" s="256"/>
      <c r="E114" s="257"/>
      <c r="F114" s="258"/>
      <c r="G114" s="259"/>
      <c r="H114" s="190"/>
      <c r="I114" s="194"/>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179" t="str">
        <f>C114</f>
        <v>Rozvaděč dílen - "R-CNC"</v>
      </c>
      <c r="BB114" s="32"/>
      <c r="BC114" s="32"/>
      <c r="BD114" s="32"/>
      <c r="BE114" s="32"/>
      <c r="BF114" s="32"/>
      <c r="BG114" s="32"/>
      <c r="BH114" s="32"/>
    </row>
    <row r="115" spans="1:60" outlineLevel="1" x14ac:dyDescent="0.2">
      <c r="A115" s="192">
        <v>61</v>
      </c>
      <c r="B115" s="182" t="s">
        <v>353</v>
      </c>
      <c r="C115" s="210" t="s">
        <v>320</v>
      </c>
      <c r="D115" s="184" t="s">
        <v>212</v>
      </c>
      <c r="E115" s="186">
        <v>1</v>
      </c>
      <c r="F115" s="188"/>
      <c r="G115" s="189">
        <f>E115*F115</f>
        <v>0</v>
      </c>
      <c r="H115" s="190"/>
      <c r="I115" s="194" t="s">
        <v>141</v>
      </c>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v>21</v>
      </c>
      <c r="AN115" s="32"/>
      <c r="AO115" s="32"/>
      <c r="AP115" s="32"/>
      <c r="AQ115" s="32"/>
      <c r="AR115" s="32"/>
      <c r="AS115" s="32"/>
      <c r="AT115" s="32"/>
      <c r="AU115" s="32"/>
      <c r="AV115" s="32"/>
      <c r="AW115" s="32"/>
      <c r="AX115" s="32"/>
      <c r="AY115" s="32"/>
      <c r="AZ115" s="32"/>
      <c r="BA115" s="32"/>
      <c r="BB115" s="32"/>
      <c r="BC115" s="32"/>
      <c r="BD115" s="32"/>
      <c r="BE115" s="32"/>
      <c r="BF115" s="32"/>
      <c r="BG115" s="32"/>
      <c r="BH115" s="32"/>
    </row>
    <row r="116" spans="1:60" outlineLevel="1" x14ac:dyDescent="0.2">
      <c r="A116" s="192"/>
      <c r="B116" s="182"/>
      <c r="C116" s="255" t="s">
        <v>352</v>
      </c>
      <c r="D116" s="256"/>
      <c r="E116" s="257"/>
      <c r="F116" s="258"/>
      <c r="G116" s="259"/>
      <c r="H116" s="190"/>
      <c r="I116" s="194"/>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179" t="str">
        <f>C116</f>
        <v>Rozvaděč dílen - "R-CNC"</v>
      </c>
      <c r="BB116" s="32"/>
      <c r="BC116" s="32"/>
      <c r="BD116" s="32"/>
      <c r="BE116" s="32"/>
      <c r="BF116" s="32"/>
      <c r="BG116" s="32"/>
      <c r="BH116" s="32"/>
    </row>
    <row r="117" spans="1:60" outlineLevel="1" x14ac:dyDescent="0.2">
      <c r="A117" s="192">
        <v>62</v>
      </c>
      <c r="B117" s="182" t="s">
        <v>354</v>
      </c>
      <c r="C117" s="210" t="s">
        <v>322</v>
      </c>
      <c r="D117" s="184" t="s">
        <v>212</v>
      </c>
      <c r="E117" s="186">
        <v>1</v>
      </c>
      <c r="F117" s="188"/>
      <c r="G117" s="189">
        <f>E117*F117</f>
        <v>0</v>
      </c>
      <c r="H117" s="190"/>
      <c r="I117" s="194" t="s">
        <v>141</v>
      </c>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v>21</v>
      </c>
      <c r="AN117" s="32"/>
      <c r="AO117" s="32"/>
      <c r="AP117" s="32"/>
      <c r="AQ117" s="32"/>
      <c r="AR117" s="32"/>
      <c r="AS117" s="32"/>
      <c r="AT117" s="32"/>
      <c r="AU117" s="32"/>
      <c r="AV117" s="32"/>
      <c r="AW117" s="32"/>
      <c r="AX117" s="32"/>
      <c r="AY117" s="32"/>
      <c r="AZ117" s="32"/>
      <c r="BA117" s="32"/>
      <c r="BB117" s="32"/>
      <c r="BC117" s="32"/>
      <c r="BD117" s="32"/>
      <c r="BE117" s="32"/>
      <c r="BF117" s="32"/>
      <c r="BG117" s="32"/>
      <c r="BH117" s="32"/>
    </row>
    <row r="118" spans="1:60" outlineLevel="1" x14ac:dyDescent="0.2">
      <c r="A118" s="192"/>
      <c r="B118" s="182"/>
      <c r="C118" s="255" t="s">
        <v>352</v>
      </c>
      <c r="D118" s="256"/>
      <c r="E118" s="257"/>
      <c r="F118" s="258"/>
      <c r="G118" s="259"/>
      <c r="H118" s="190"/>
      <c r="I118" s="194"/>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179" t="str">
        <f>C118</f>
        <v>Rozvaděč dílen - "R-CNC"</v>
      </c>
      <c r="BB118" s="32"/>
      <c r="BC118" s="32"/>
      <c r="BD118" s="32"/>
      <c r="BE118" s="32"/>
      <c r="BF118" s="32"/>
      <c r="BG118" s="32"/>
      <c r="BH118" s="32"/>
    </row>
    <row r="119" spans="1:60" x14ac:dyDescent="0.2">
      <c r="A119" s="191" t="s">
        <v>128</v>
      </c>
      <c r="B119" s="181" t="s">
        <v>142</v>
      </c>
      <c r="C119" s="209" t="s">
        <v>143</v>
      </c>
      <c r="D119" s="183"/>
      <c r="E119" s="185"/>
      <c r="F119" s="260">
        <f>SUM(G120:G127)</f>
        <v>0</v>
      </c>
      <c r="G119" s="261"/>
      <c r="H119" s="187"/>
      <c r="I119" s="193"/>
    </row>
    <row r="120" spans="1:60" outlineLevel="1" x14ac:dyDescent="0.2">
      <c r="A120" s="192">
        <v>63</v>
      </c>
      <c r="B120" s="182" t="s">
        <v>355</v>
      </c>
      <c r="C120" s="210" t="s">
        <v>356</v>
      </c>
      <c r="D120" s="184" t="s">
        <v>357</v>
      </c>
      <c r="E120" s="186">
        <v>2</v>
      </c>
      <c r="F120" s="188"/>
      <c r="G120" s="189">
        <f>E120*F120</f>
        <v>0</v>
      </c>
      <c r="H120" s="190"/>
      <c r="I120" s="194" t="s">
        <v>141</v>
      </c>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v>21</v>
      </c>
      <c r="AN120" s="32"/>
      <c r="AO120" s="32"/>
      <c r="AP120" s="32"/>
      <c r="AQ120" s="32"/>
      <c r="AR120" s="32"/>
      <c r="AS120" s="32"/>
      <c r="AT120" s="32"/>
      <c r="AU120" s="32"/>
      <c r="AV120" s="32"/>
      <c r="AW120" s="32"/>
      <c r="AX120" s="32"/>
      <c r="AY120" s="32"/>
      <c r="AZ120" s="32"/>
      <c r="BA120" s="32"/>
      <c r="BB120" s="32"/>
      <c r="BC120" s="32"/>
      <c r="BD120" s="32"/>
      <c r="BE120" s="32"/>
      <c r="BF120" s="32"/>
      <c r="BG120" s="32"/>
      <c r="BH120" s="32"/>
    </row>
    <row r="121" spans="1:60" ht="22.5" outlineLevel="1" x14ac:dyDescent="0.2">
      <c r="A121" s="192"/>
      <c r="B121" s="182"/>
      <c r="C121" s="255" t="s">
        <v>358</v>
      </c>
      <c r="D121" s="256"/>
      <c r="E121" s="257"/>
      <c r="F121" s="258"/>
      <c r="G121" s="259"/>
      <c r="H121" s="190"/>
      <c r="I121" s="194"/>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179" t="str">
        <f>C121</f>
        <v>Před předáním. Vyhotovení zápisu s popisem postupu zprovoznění, výsledků seřízení, výsledků zkoušek, atd. Zařízení musí být před předáním bez závad.</v>
      </c>
      <c r="BB121" s="32"/>
      <c r="BC121" s="32"/>
      <c r="BD121" s="32"/>
      <c r="BE121" s="32"/>
      <c r="BF121" s="32"/>
      <c r="BG121" s="32"/>
      <c r="BH121" s="32"/>
    </row>
    <row r="122" spans="1:60" outlineLevel="1" x14ac:dyDescent="0.2">
      <c r="A122" s="192">
        <v>64</v>
      </c>
      <c r="B122" s="182" t="s">
        <v>359</v>
      </c>
      <c r="C122" s="210" t="s">
        <v>360</v>
      </c>
      <c r="D122" s="184" t="s">
        <v>212</v>
      </c>
      <c r="E122" s="186">
        <v>1</v>
      </c>
      <c r="F122" s="188"/>
      <c r="G122" s="189">
        <f>E122*F122</f>
        <v>0</v>
      </c>
      <c r="H122" s="190"/>
      <c r="I122" s="194" t="s">
        <v>141</v>
      </c>
      <c r="J122" s="32"/>
      <c r="K122" s="32"/>
      <c r="L122" s="32"/>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v>21</v>
      </c>
      <c r="AN122" s="32"/>
      <c r="AO122" s="32"/>
      <c r="AP122" s="32"/>
      <c r="AQ122" s="32"/>
      <c r="AR122" s="32"/>
      <c r="AS122" s="32"/>
      <c r="AT122" s="32"/>
      <c r="AU122" s="32"/>
      <c r="AV122" s="32"/>
      <c r="AW122" s="32"/>
      <c r="AX122" s="32"/>
      <c r="AY122" s="32"/>
      <c r="AZ122" s="32"/>
      <c r="BA122" s="32"/>
      <c r="BB122" s="32"/>
      <c r="BC122" s="32"/>
      <c r="BD122" s="32"/>
      <c r="BE122" s="32"/>
      <c r="BF122" s="32"/>
      <c r="BG122" s="32"/>
      <c r="BH122" s="32"/>
    </row>
    <row r="123" spans="1:60" outlineLevel="1" x14ac:dyDescent="0.2">
      <c r="A123" s="192"/>
      <c r="B123" s="182"/>
      <c r="C123" s="255" t="s">
        <v>361</v>
      </c>
      <c r="D123" s="256"/>
      <c r="E123" s="257"/>
      <c r="F123" s="258"/>
      <c r="G123" s="259"/>
      <c r="H123" s="190"/>
      <c r="I123" s="194"/>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179" t="str">
        <f>C123</f>
        <v>Popisy a označení především rozvodů systému, tak aby byla umožněna snadná orientace v el. zařízení pro obsluhu, údržbu a servis.</v>
      </c>
      <c r="BB123" s="32"/>
      <c r="BC123" s="32"/>
      <c r="BD123" s="32"/>
      <c r="BE123" s="32"/>
      <c r="BF123" s="32"/>
      <c r="BG123" s="32"/>
      <c r="BH123" s="32"/>
    </row>
    <row r="124" spans="1:60" ht="22.5" outlineLevel="1" x14ac:dyDescent="0.2">
      <c r="A124" s="192">
        <v>65</v>
      </c>
      <c r="B124" s="182" t="s">
        <v>170</v>
      </c>
      <c r="C124" s="210" t="s">
        <v>171</v>
      </c>
      <c r="D124" s="184" t="s">
        <v>133</v>
      </c>
      <c r="E124" s="186">
        <v>1</v>
      </c>
      <c r="F124" s="188"/>
      <c r="G124" s="189">
        <f>E124*F124</f>
        <v>0</v>
      </c>
      <c r="H124" s="190"/>
      <c r="I124" s="194" t="s">
        <v>141</v>
      </c>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v>21</v>
      </c>
      <c r="AN124" s="32"/>
      <c r="AO124" s="32"/>
      <c r="AP124" s="32"/>
      <c r="AQ124" s="32"/>
      <c r="AR124" s="32"/>
      <c r="AS124" s="32"/>
      <c r="AT124" s="32"/>
      <c r="AU124" s="32"/>
      <c r="AV124" s="32"/>
      <c r="AW124" s="32"/>
      <c r="AX124" s="32"/>
      <c r="AY124" s="32"/>
      <c r="AZ124" s="32"/>
      <c r="BA124" s="32"/>
      <c r="BB124" s="32"/>
      <c r="BC124" s="32"/>
      <c r="BD124" s="32"/>
      <c r="BE124" s="32"/>
      <c r="BF124" s="32"/>
      <c r="BG124" s="32"/>
      <c r="BH124" s="32"/>
    </row>
    <row r="125" spans="1:60" ht="56.25" outlineLevel="1" x14ac:dyDescent="0.2">
      <c r="A125" s="192"/>
      <c r="B125" s="182"/>
      <c r="C125" s="255" t="s">
        <v>172</v>
      </c>
      <c r="D125" s="256"/>
      <c r="E125" s="257"/>
      <c r="F125" s="258"/>
      <c r="G125" s="259"/>
      <c r="H125" s="190"/>
      <c r="I125" s="194"/>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c r="AQ125" s="32"/>
      <c r="AR125" s="32"/>
      <c r="AS125" s="32"/>
      <c r="AT125" s="32"/>
      <c r="AU125" s="32"/>
      <c r="AV125" s="32"/>
      <c r="AW125" s="32"/>
      <c r="AX125" s="32"/>
      <c r="AY125" s="32"/>
      <c r="AZ125" s="32"/>
      <c r="BA125" s="179" t="str">
        <f>C125</f>
        <v>např. přizpůsobování nových rozvodů a zařízení, ostatním stávajícícm zařízením a stavební části, zjištění při výkopových pracech, zjištění ponechávaného stavu při demontážích, provádění funkčních zkoušek a montáže s vazbou na zkoušky a montáž ostatních částí stavby, atd., a veškeré ostatní práce potřebné pro řádné dokončení díla a to i v souvislosti jeho povinností provedení komplexního seznámení se a komplexní kontroly zadávací projektové dokumentace. Provedení tzv. "Vytýkacího řízení" a tzv. "Ztotožnění" dodavatele se zadávací dokumentací.</v>
      </c>
      <c r="BB125" s="32"/>
      <c r="BC125" s="32"/>
      <c r="BD125" s="32"/>
      <c r="BE125" s="32"/>
      <c r="BF125" s="32"/>
      <c r="BG125" s="32"/>
      <c r="BH125" s="32"/>
    </row>
    <row r="126" spans="1:60" ht="22.5" outlineLevel="1" x14ac:dyDescent="0.2">
      <c r="A126" s="192">
        <v>66</v>
      </c>
      <c r="B126" s="182" t="s">
        <v>173</v>
      </c>
      <c r="C126" s="210" t="s">
        <v>174</v>
      </c>
      <c r="D126" s="184" t="s">
        <v>133</v>
      </c>
      <c r="E126" s="186">
        <v>1</v>
      </c>
      <c r="F126" s="188"/>
      <c r="G126" s="189">
        <f>E126*F126</f>
        <v>0</v>
      </c>
      <c r="H126" s="190"/>
      <c r="I126" s="194" t="s">
        <v>141</v>
      </c>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v>21</v>
      </c>
      <c r="AN126" s="32"/>
      <c r="AO126" s="32"/>
      <c r="AP126" s="32"/>
      <c r="AQ126" s="32"/>
      <c r="AR126" s="32"/>
      <c r="AS126" s="32"/>
      <c r="AT126" s="32"/>
      <c r="AU126" s="32"/>
      <c r="AV126" s="32"/>
      <c r="AW126" s="32"/>
      <c r="AX126" s="32"/>
      <c r="AY126" s="32"/>
      <c r="AZ126" s="32"/>
      <c r="BA126" s="32"/>
      <c r="BB126" s="32"/>
      <c r="BC126" s="32"/>
      <c r="BD126" s="32"/>
      <c r="BE126" s="32"/>
      <c r="BF126" s="32"/>
      <c r="BG126" s="32"/>
      <c r="BH126" s="32"/>
    </row>
    <row r="127" spans="1:60" ht="45.75" outlineLevel="1" thickBot="1" x14ac:dyDescent="0.25">
      <c r="A127" s="201"/>
      <c r="B127" s="202"/>
      <c r="C127" s="250" t="s">
        <v>175</v>
      </c>
      <c r="D127" s="251"/>
      <c r="E127" s="252"/>
      <c r="F127" s="253"/>
      <c r="G127" s="254"/>
      <c r="H127" s="203"/>
      <c r="I127" s="204"/>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179" t="str">
        <f>C127</f>
        <v>např. přizpůsobování nových rozvodů a zařízení ostatním stávajícícm zařízením a stavební části, zjištění při výkopových pracech, zjištění ponechávaného stavu při demontážích, drobný materiál jako např. těsnění, atd., a veškerý ostatní materiál a výrobky potřebné pro řádné dokončení díla a to i v souvislosti jeho povinností provedení komplexního seznámení se a komplexní kontroly zadávací projektové dokumentace. Provedení tzv. "Vytýkacího řízení" a tzv. "Ztotožnění" dodavatele se zadávací dokumentací.</v>
      </c>
      <c r="BB127" s="32"/>
      <c r="BC127" s="32"/>
      <c r="BD127" s="32"/>
      <c r="BE127" s="32"/>
      <c r="BF127" s="32"/>
      <c r="BG127" s="32"/>
      <c r="BH127" s="32"/>
    </row>
    <row r="128" spans="1:60" hidden="1" x14ac:dyDescent="0.2">
      <c r="C128" s="80"/>
      <c r="AK128">
        <f>SUM(AK1:AK127)</f>
        <v>0</v>
      </c>
      <c r="AL128">
        <f>SUM(AL1:AL127)</f>
        <v>0</v>
      </c>
      <c r="AN128">
        <v>15</v>
      </c>
      <c r="AO128">
        <v>21</v>
      </c>
    </row>
    <row r="129" spans="1:41" ht="13.5" hidden="1" thickBot="1" x14ac:dyDescent="0.25">
      <c r="A129" s="216"/>
      <c r="B129" s="217" t="s">
        <v>186</v>
      </c>
      <c r="C129" s="221"/>
      <c r="D129" s="218"/>
      <c r="E129" s="218"/>
      <c r="F129" s="218"/>
      <c r="G129" s="219">
        <f>F8+F12+F119</f>
        <v>0</v>
      </c>
      <c r="AN129">
        <f>SUMIF(AM8:AM128,AN128,G8:G128)</f>
        <v>0</v>
      </c>
      <c r="AO129">
        <f>SUMIF(AM8:AM128,AO128,G8:G128)</f>
        <v>0</v>
      </c>
    </row>
  </sheetData>
  <sheetProtection algorithmName="SHA-512" hashValue="EhUtcyzPLZqZfKzM6goQzNriK2x1er1qkdwqV1vvALTtWj7ARhLJr5eq8CRMeIytGrOeeeeUTI2qaXxfAHhtuw==" saltValue="M9OZ4Lg6/w+DK8LY8wIUQw==" spinCount="100000" sheet="1"/>
  <mergeCells count="58">
    <mergeCell ref="C20:G20"/>
    <mergeCell ref="A1:G1"/>
    <mergeCell ref="C2:G2"/>
    <mergeCell ref="C3:G3"/>
    <mergeCell ref="C4:G4"/>
    <mergeCell ref="C7:G7"/>
    <mergeCell ref="F8:G8"/>
    <mergeCell ref="B9:G9"/>
    <mergeCell ref="F12:G12"/>
    <mergeCell ref="C14:G14"/>
    <mergeCell ref="C15:G15"/>
    <mergeCell ref="C18:G18"/>
    <mergeCell ref="C44:G44"/>
    <mergeCell ref="C22:G22"/>
    <mergeCell ref="C24:G24"/>
    <mergeCell ref="C26:G26"/>
    <mergeCell ref="C28:G28"/>
    <mergeCell ref="C30:G30"/>
    <mergeCell ref="C32:G32"/>
    <mergeCell ref="C34:G34"/>
    <mergeCell ref="C36:G36"/>
    <mergeCell ref="C38:G38"/>
    <mergeCell ref="C40:G40"/>
    <mergeCell ref="C42:G42"/>
    <mergeCell ref="C85:G85"/>
    <mergeCell ref="C46:G46"/>
    <mergeCell ref="C48:G48"/>
    <mergeCell ref="C50:G50"/>
    <mergeCell ref="C54:G54"/>
    <mergeCell ref="C56:G56"/>
    <mergeCell ref="C58:G58"/>
    <mergeCell ref="C60:G60"/>
    <mergeCell ref="C72:G72"/>
    <mergeCell ref="C76:G76"/>
    <mergeCell ref="C81:G81"/>
    <mergeCell ref="C83:G83"/>
    <mergeCell ref="C109:G109"/>
    <mergeCell ref="C87:G87"/>
    <mergeCell ref="C89:G89"/>
    <mergeCell ref="C91:G91"/>
    <mergeCell ref="C93:G93"/>
    <mergeCell ref="C95:G95"/>
    <mergeCell ref="C97:G97"/>
    <mergeCell ref="C99:G99"/>
    <mergeCell ref="C101:G101"/>
    <mergeCell ref="C103:G103"/>
    <mergeCell ref="C105:G105"/>
    <mergeCell ref="C107:G107"/>
    <mergeCell ref="C121:G121"/>
    <mergeCell ref="C123:G123"/>
    <mergeCell ref="C125:G125"/>
    <mergeCell ref="C127:G127"/>
    <mergeCell ref="C111:G111"/>
    <mergeCell ref="C113:G113"/>
    <mergeCell ref="C114:G114"/>
    <mergeCell ref="C116:G116"/>
    <mergeCell ref="C118:G118"/>
    <mergeCell ref="F119:G119"/>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0004 Naklady</vt:lpstr>
      <vt:lpstr>Rekapitulace Objekt 01</vt:lpstr>
      <vt:lpstr>01 010104 Pol</vt:lpstr>
      <vt:lpstr>Stavba!CelkemObjekty</vt:lpstr>
      <vt:lpstr>CenaStavby</vt:lpstr>
      <vt:lpstr>Stavba!CisloStavby</vt:lpstr>
      <vt:lpstr>MenaStavby</vt:lpstr>
      <vt:lpstr>MistoStavby</vt:lpstr>
      <vt:lpstr>Stavba!NazevStavby</vt:lpstr>
      <vt:lpstr>Stavba!Objednatel</vt:lpstr>
      <vt:lpstr>'00 0004 Naklady'!Oblast_tisku</vt:lpstr>
      <vt:lpstr>'01 010104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sopatrny</dc:creator>
  <cp:lastModifiedBy>Julie Hrubá</cp:lastModifiedBy>
  <cp:lastPrinted>2012-06-29T07:38:16Z</cp:lastPrinted>
  <dcterms:created xsi:type="dcterms:W3CDTF">2009-04-08T07:15:50Z</dcterms:created>
  <dcterms:modified xsi:type="dcterms:W3CDTF">2018-05-29T16:53:08Z</dcterms:modified>
</cp:coreProperties>
</file>