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317-101 - III-17114 HORY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'2317-101 - III-17114 HORY...'!$C$89:$K$244</definedName>
    <definedName name="_xlnm.Print_Area" localSheetId="1">'2317-101 - III-17114 HORY...'!$C$4:$J$36,'2317-101 - III-17114 HORY...'!$C$42:$J$71,'2317-101 - III-17114 HORY...'!$C$77:$K$244</definedName>
    <definedName name="_xlnm.Print_Titles" localSheetId="1">'2317-101 - III-17114 HORY...'!$89:$89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2" r="J227"/>
  <c i="1" r="AY52"/>
  <c r="AX52"/>
  <c i="2" r="BI243"/>
  <c r="BH243"/>
  <c r="BG243"/>
  <c r="BF243"/>
  <c r="T243"/>
  <c r="T242"/>
  <c r="R243"/>
  <c r="R242"/>
  <c r="P243"/>
  <c r="P242"/>
  <c r="BK243"/>
  <c r="BK242"/>
  <c r="J242"/>
  <c r="J243"/>
  <c r="BE243"/>
  <c r="J70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6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T234"/>
  <c r="R236"/>
  <c r="R235"/>
  <c r="R234"/>
  <c r="P236"/>
  <c r="P235"/>
  <c r="P234"/>
  <c r="BK236"/>
  <c r="BK235"/>
  <c r="J235"/>
  <c r="BK234"/>
  <c r="J234"/>
  <c r="J236"/>
  <c r="BE236"/>
  <c r="J68"/>
  <c r="J67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66"/>
  <c r="J65"/>
  <c r="BI229"/>
  <c r="BH229"/>
  <c r="BG229"/>
  <c r="BF229"/>
  <c r="T229"/>
  <c r="T228"/>
  <c r="R229"/>
  <c r="R228"/>
  <c r="P229"/>
  <c r="P228"/>
  <c r="BK229"/>
  <c r="BK228"/>
  <c r="J228"/>
  <c r="J229"/>
  <c r="BE229"/>
  <c r="J64"/>
  <c r="J63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62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6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60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59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3"/>
  <c r="F34"/>
  <c i="1" r="BD52"/>
  <c i="2" r="BH93"/>
  <c r="F33"/>
  <c i="1" r="BC52"/>
  <c i="2" r="BG93"/>
  <c r="F32"/>
  <c i="1" r="BB52"/>
  <c i="2" r="BF93"/>
  <c r="J31"/>
  <c i="1" r="AW52"/>
  <c i="2" r="F31"/>
  <c i="1" r="BA52"/>
  <c i="2" r="T93"/>
  <c r="T92"/>
  <c r="T91"/>
  <c r="T90"/>
  <c r="R93"/>
  <c r="R92"/>
  <c r="R91"/>
  <c r="R90"/>
  <c r="P93"/>
  <c r="P92"/>
  <c r="P91"/>
  <c r="P90"/>
  <c i="1" r="AU52"/>
  <c i="2" r="BK93"/>
  <c r="BK92"/>
  <c r="J92"/>
  <c r="BK91"/>
  <c r="J91"/>
  <c r="BK90"/>
  <c r="J90"/>
  <c r="J56"/>
  <c r="J27"/>
  <c i="1" r="AG52"/>
  <c i="2" r="J93"/>
  <c r="BE93"/>
  <c r="J30"/>
  <c i="1" r="AV52"/>
  <c i="2" r="F30"/>
  <c i="1" r="AZ52"/>
  <c i="2" r="J58"/>
  <c r="J57"/>
  <c r="F86"/>
  <c r="F84"/>
  <c r="E82"/>
  <c r="F51"/>
  <c r="F49"/>
  <c r="E47"/>
  <c r="J36"/>
  <c r="J21"/>
  <c r="E21"/>
  <c r="J86"/>
  <c r="J51"/>
  <c r="J20"/>
  <c r="J18"/>
  <c r="E18"/>
  <c r="F87"/>
  <c r="F52"/>
  <c r="J17"/>
  <c r="J12"/>
  <c r="J84"/>
  <c r="J49"/>
  <c r="E7"/>
  <c r="E8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<sst xmlns="http://schemas.openxmlformats.org/spreadsheetml/2006/main">
  <si>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</si>
  <si>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</si>
  <si>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</si>
  <si>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</si>
  <si>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</si>
  <si>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</si>
  <si>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</si>
  <si>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{eed8b27c-48b0-46b1-b1d1-11b2ee575105}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</si>
  <si>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</si>
  <si>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</si>
  <si>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</si>
  <si>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</si>
  <si>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</si>
  <si>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</si>
  <si>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</si>
  <si>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</si>
  <si>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</si>
  <si>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</si>
  <si>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</si>
  <si>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III/11714 HORY MATKY BOŽÍ</t>
  </si>
  <si>
    <t>KSO:</t>
  </si>
  <si>
    <t/>
  </si>
  <si>
    <t>CC-CZ:</t>
  </si>
  <si>
    <t>Místo:</t>
  </si>
  <si>
    <t>HORY MATKY BOŽÍ</t>
  </si>
  <si>
    <t>Datum:</t>
  </si>
  <si>
    <t>15. 3. 2018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</si>
  <si>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</si>
  <si>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</si>
  <si>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</si>
  <si>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</si>
  <si>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</si>
  <si>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</si>
  <si>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</si>
  <si>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</si>
  <si>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</si>
  <si>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</si>
  <si>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</si>
  <si>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</si>
  <si>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</si>
  <si>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</si>
  <si>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</si>
  <si>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</si>
  <si>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</si>
  <si>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</si>
  <si>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</si>
  <si>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</si>
  <si>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</si>
  <si>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</si>
  <si>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</si>
  <si>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</si>
  <si>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</si>
  <si>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</si>
  <si>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</si>
  <si>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</si>
  <si>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</si>
  <si>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</si>
  <si>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</si>
  <si>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</si>
  <si>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</si>
  <si>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</si>
  <si>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</si>
  <si>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</si>
  <si>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</si>
  <si>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</si>
  <si>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</si>
  <si>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</si>
  <si>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</si>
  <si>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</si>
  <si>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</si>
  <si>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</si>
  <si>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</si>
  <si>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</si>
  <si>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</si>
  <si>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</si>
  <si>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</si>
  <si>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2317-101</t>
  </si>
  <si>
    <t>III/17114 HORY MATKY BOŽÍ</t>
  </si>
  <si>
    <t>STA</t>
  </si>
  <si>
    <t>1</t>
  </si>
  <si>
    <t>{2ab6e6a6-86b0-40d2-b294-b6234ba5740f}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</si>
  <si>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</si>
  <si>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</si>
  <si>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</si>
  <si>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</si>
  <si>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</si>
  <si>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</si>
  <si>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</si>
  <si>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</si>
  <si>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2317-101 - III/17114 HORY MATKY BOŽÍ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</si>
  <si>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</si>
  <si>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</si>
  <si>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</si>
  <si>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</si>
  <si>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</si>
  <si>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</si>
  <si>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</si>
  <si>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</si>
  <si>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</si>
  <si>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</si>
  <si>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</si>
  <si>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</si>
  <si>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</si>
  <si>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</si>
  <si>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</si>
  <si>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</si>
  <si>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</si>
  <si>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</si>
  <si>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</si>
  <si>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</si>
  <si>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</si>
  <si>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</si>
  <si>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</si>
  <si>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</si>
  <si>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</si>
  <si>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</si>
  <si>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</si>
  <si>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</si>
  <si>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</si>
  <si>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</si>
  <si>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</si>
  <si>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</si>
  <si>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</si>
  <si>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</si>
  <si>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</si>
  <si>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</si>
  <si>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</si>
  <si>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</si>
  <si>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</si>
  <si>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</si>
  <si>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</si>
  <si>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CS ÚRS 2018 01</t>
  </si>
  <si>
    <t>4</t>
  </si>
  <si>
    <t>1745948508</t>
  </si>
  <si>
    <t>113106521</t>
  </si>
  <si>
    <t>Rozebrání dlažeb a dílců vozovek a ploch s přemístěním hmot na skládku na vzdálenost do 3 m nebo s naložením na dopravní prostředek, s jakoukoliv výplní spár strojně plochy jednotlivě přes 200 m2 z drobných kostek nebo odseků s ložem z kameniva těženého</t>
  </si>
  <si>
    <t>722825506</t>
  </si>
  <si>
    <t>P</t>
  </si>
  <si>
    <t>Poznámka k položce:
rozebrání stávající dlažby vozovky
vybouraný materiál odkoupí zhotovitel stavby</t>
  </si>
  <si>
    <t>VV</t>
  </si>
  <si>
    <t>572+18</t>
  </si>
  <si>
    <t>3</t>
  </si>
  <si>
    <t>113154255</t>
  </si>
  <si>
    <t xml:space="preserve">Frézování živičného podkladu nebo krytu  s naložením na dopravní prostředek plochy přes 500 do 1 000 m2 s překážkami v trase pruhu šířky do 1 m, tloušťky vrstvy 200 mm</t>
  </si>
  <si>
    <t>1744592963</t>
  </si>
  <si>
    <t>Poznámka k položce:
vyfrézovaný materiál odkoupí zhotovitel stavby</t>
  </si>
  <si>
    <t>395+557</t>
  </si>
  <si>
    <t>113201112</t>
  </si>
  <si>
    <t xml:space="preserve">Vytrhání obrub  s vybouráním lože, s přemístěním hmot na skládku na vzdálenost do 3 m nebo s naložením na dopravní prostředek silničních ležatých</t>
  </si>
  <si>
    <t>m</t>
  </si>
  <si>
    <t>688040172</t>
  </si>
  <si>
    <t>43+26+62+29+17+39</t>
  </si>
  <si>
    <t>5</t>
  </si>
  <si>
    <t>122302202</t>
  </si>
  <si>
    <t xml:space="preserve">Odkopávky a prokopávky nezapažené pro silnice  s přemístěním výkopku v příčných profilech na vzdálenost do 15 m nebo s naložením na dopravní prostředek v hornině tř. 4 přes 100 do 1 000 m3</t>
  </si>
  <si>
    <t>m3</t>
  </si>
  <si>
    <t>1807086210</t>
  </si>
  <si>
    <t>1486*0,35*1,1+122*0,4+22*0,3</t>
  </si>
  <si>
    <t>6</t>
  </si>
  <si>
    <t>122302209</t>
  </si>
  <si>
    <t xml:space="preserve">Odkopávky a prokopávky nezapažené pro silnice  s přemístěním výkopku v příčných profilech na vzdálenost do 15 m nebo s naložením na dopravní prostředek v hornině tř. 4 Příplatek k cenám za lepivost horniny tř. 4</t>
  </si>
  <si>
    <t>2031653362</t>
  </si>
  <si>
    <t>627,51*0,5 'Přepočtené koeficientem množství</t>
  </si>
  <si>
    <t>7</t>
  </si>
  <si>
    <t>132201101</t>
  </si>
  <si>
    <t xml:space="preserve">Hloubení zapažených i nezapažených rýh šířky do 600 mm  s urovnáním dna do předepsaného profilu a spádu v hornině tř. 3 do 100 m3</t>
  </si>
  <si>
    <t>2083227272</t>
  </si>
  <si>
    <t>Poznámka k položce:
výkop drenáž</t>
  </si>
  <si>
    <t>(153+81)*0,5*0,4</t>
  </si>
  <si>
    <t>8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</si>
  <si>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</si>
  <si>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</si>
  <si>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541981661</t>
  </si>
  <si>
    <t>46,8*0,5 'Přepočtené koeficientem množství</t>
  </si>
  <si>
    <t>9</t>
  </si>
  <si>
    <t>132201201</t>
  </si>
  <si>
    <t xml:space="preserve">Hloubení zapažených i nezapažených rýh šířky přes 600 do 2 000 mm  s urovnáním dna do předepsaného profilu a spádu v hornině tř. 3 do 100 m3</t>
  </si>
  <si>
    <t>-1179547850</t>
  </si>
  <si>
    <t>Poznámka k položce:
výkop přípojky uličních vpustí, ul. vpusti</t>
  </si>
  <si>
    <t>49+16,5</t>
  </si>
  <si>
    <t>65,5*0,5 'Přepočtené koeficientem množství</t>
  </si>
  <si>
    <t>10</t>
  </si>
  <si>
    <t>132201209</t>
  </si>
  <si>
    <t xml:space="preserve">Hloubení zapažených i nezapažených rýh šířky přes 600 do 2 000 mm  s urovnáním dna do předepsaného profilu a spádu v hornině tř. 3 Příplatek k cenám za lepivost horniny tř. 3</t>
  </si>
  <si>
    <t>-1947102917</t>
  </si>
  <si>
    <t>32,75*0,5 'Přepočtené koeficientem množství</t>
  </si>
  <si>
    <t>11</t>
  </si>
  <si>
    <t>132301201</t>
  </si>
  <si>
    <t xml:space="preserve">Hloubení zapažených i nezapažených rýh šířky přes 600 do 2 000 mm  s urovnáním dna do předepsaného profilu a spádu v hornině tř. 4 do 100 m3</t>
  </si>
  <si>
    <t>-426132085</t>
  </si>
  <si>
    <t>Poznámka k položce:
výkop přípojky uličních vpustí + uv</t>
  </si>
  <si>
    <t>12</t>
  </si>
  <si>
    <t>132301209</t>
  </si>
  <si>
    <t xml:space="preserve">Hloubení zapažených i nezapažených rýh šířky přes 600 do 2 000 mm  s urovnáním dna do předepsaného profilu a spádu v hornině tř. 4 Příplatek k cenám za lepivost horniny tř. 4</t>
  </si>
  <si>
    <t>-69358268</t>
  </si>
  <si>
    <t>13</t>
  </si>
  <si>
    <t>151101101</t>
  </si>
  <si>
    <t xml:space="preserve">Zřízení pažení a rozepření stěn rýh pro podzemní vedení pro všechny šířky rýhy  příložné pro jakoukoliv mezerovitost, hloubky do 2 m</t>
  </si>
  <si>
    <t>-1398422976</t>
  </si>
  <si>
    <t>32*1,5*2</t>
  </si>
  <si>
    <t>14</t>
  </si>
  <si>
    <t>151101111</t>
  </si>
  <si>
    <t xml:space="preserve">Odstranění pažení a rozepření stěn rýh pro podzemní vedení  s uložením materiálu na vzdálenost do 3 m od kraje výkopu příložné, hloubky do 2 m</t>
  </si>
  <si>
    <t>929122697</t>
  </si>
  <si>
    <t>162301102-1</t>
  </si>
  <si>
    <t>Vodorovné přemístění výkopku a jeho likvidace v souladu se zákonem 185/2001 Sb</t>
  </si>
  <si>
    <t>-1996892371</t>
  </si>
  <si>
    <t>627,5+52,5+49+16,5</t>
  </si>
  <si>
    <t>16</t>
  </si>
  <si>
    <t>174101101</t>
  </si>
  <si>
    <t xml:space="preserve">Zásyp sypaninou z jakékoliv horniny  s uložením výkopku ve vrstvách se zhutněním jam, šachet, rýh nebo kolem objektů v těchto vykopávkách</t>
  </si>
  <si>
    <t>1319637980</t>
  </si>
  <si>
    <t>Poznámka k položce:
rýhy přípojky UV</t>
  </si>
  <si>
    <t>17</t>
  </si>
  <si>
    <t>M</t>
  </si>
  <si>
    <t>58331200</t>
  </si>
  <si>
    <t>netříděný zásypový materiál</t>
  </si>
  <si>
    <t>t</t>
  </si>
  <si>
    <t>-1566205655</t>
  </si>
  <si>
    <t>49*1,8 'Přepočtené koeficientem množství</t>
  </si>
  <si>
    <t>18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</si>
  <si>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</si>
  <si>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</si>
  <si>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-1545498648</t>
  </si>
  <si>
    <t>35*0,8*0,20</t>
  </si>
  <si>
    <t>19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</si>
  <si>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</si>
  <si>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</si>
  <si>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1972159514</t>
  </si>
  <si>
    <t>20</t>
  </si>
  <si>
    <t>181301102</t>
  </si>
  <si>
    <t>Rozprostření a urovnání ornice v rovině nebo ve svahu sklonu do 1:5 při souvislé ploše do 500 m2, tl. vrstvy přes 100 do 150 mm</t>
  </si>
  <si>
    <t>211295588</t>
  </si>
  <si>
    <t>74+14+15+8+14+2+12+3+33+12+10+18+18</t>
  </si>
  <si>
    <t>10371500</t>
  </si>
  <si>
    <t>substrát pro trávníky VL</t>
  </si>
  <si>
    <t>172983319</t>
  </si>
  <si>
    <t>233*0,15 'Přepočtené koeficientem množství</t>
  </si>
  <si>
    <t>22</t>
  </si>
  <si>
    <t>181411131</t>
  </si>
  <si>
    <t>Založení trávníku na půdě předem připravené plochy do 1000 m2 výsevem včetně utažení parkového v rovině nebo na svahu do 1:5</t>
  </si>
  <si>
    <t>-783398496</t>
  </si>
  <si>
    <t>23</t>
  </si>
  <si>
    <t>00572410</t>
  </si>
  <si>
    <t>osivo směs travní parková</t>
  </si>
  <si>
    <t>kg</t>
  </si>
  <si>
    <t>582016450</t>
  </si>
  <si>
    <t>233*0,015 'Přepočtené koeficientem množství</t>
  </si>
  <si>
    <t>24</t>
  </si>
  <si>
    <t>181951102</t>
  </si>
  <si>
    <t xml:space="preserve">Úprava pláně vyrovnáním výškových rozdílů  v hornině tř. 1 až 4 se zhutněním</t>
  </si>
  <si>
    <t>-641054298</t>
  </si>
  <si>
    <t>1486*1,1+122</t>
  </si>
  <si>
    <t>25</t>
  </si>
  <si>
    <t>184102111</t>
  </si>
  <si>
    <t xml:space="preserve">Výsadba dřeviny s balem do předem vyhloubené jamky se zalitím  v rovině nebo na svahu do 1:5, při průměru balu přes 100 do 200 mm</t>
  </si>
  <si>
    <t>kus</t>
  </si>
  <si>
    <t>1696362861</t>
  </si>
  <si>
    <t>Poznámka k položce:
obnova živého plotu - viz. situace</t>
  </si>
  <si>
    <t>26</t>
  </si>
  <si>
    <t>02650441</t>
  </si>
  <si>
    <t xml:space="preserve">Habr obecný /Carpinus betulus/ 50-80cm K  (druh dřeviny upřesnit s majitelem nemovitosti)</t>
  </si>
  <si>
    <t>706150610</t>
  </si>
  <si>
    <t>Zakládání</t>
  </si>
  <si>
    <t>27</t>
  </si>
  <si>
    <t>211561111</t>
  </si>
  <si>
    <t>Výplň kamenivem do rýh odvodňovacích žeber nebo trativodů bez zhutnění, s úpravou povrchu výplně kamenivem hrubým drceným frakce 4 až 16 mm</t>
  </si>
  <si>
    <t>1517087827</t>
  </si>
  <si>
    <t>153*0,45*0,30</t>
  </si>
  <si>
    <t>28</t>
  </si>
  <si>
    <t>212312111</t>
  </si>
  <si>
    <t>Lože pro trativody z betonu prostého</t>
  </si>
  <si>
    <t>719519310</t>
  </si>
  <si>
    <t>153*0,4*0,06</t>
  </si>
  <si>
    <t>29</t>
  </si>
  <si>
    <t>212755216</t>
  </si>
  <si>
    <t>Trativody bez lože z drenážních trubek plastových flexibilních D 160 mm</t>
  </si>
  <si>
    <t>1817534824</t>
  </si>
  <si>
    <t>153+81</t>
  </si>
  <si>
    <t>Komunikace pozemní</t>
  </si>
  <si>
    <t>30</t>
  </si>
  <si>
    <t>564851111</t>
  </si>
  <si>
    <t xml:space="preserve">Podklad ze štěrkodrti ŠD  s rozprostřením a zhutněním, po zhutnění tl. 150 mm</t>
  </si>
  <si>
    <t>-225842545</t>
  </si>
  <si>
    <t>Poznámka k položce:
podkladní vrstva vozovek</t>
  </si>
  <si>
    <t>1486*0,95+122</t>
  </si>
  <si>
    <t>31</t>
  </si>
  <si>
    <t>-2026597183</t>
  </si>
  <si>
    <t>Poznámka k položce:
spodní podkladní vrstva vozovek</t>
  </si>
  <si>
    <t>32</t>
  </si>
  <si>
    <t>565165121</t>
  </si>
  <si>
    <t xml:space="preserve">Asfaltový beton vrstva podkladní ACP 16 (obalované kamenivo střednězrnné - OKS)  s rozprostřením a zhutněním v pruhu šířky přes 3 m, po zhutnění tl. 80 mm</t>
  </si>
  <si>
    <t>-444871332</t>
  </si>
  <si>
    <t>33</t>
  </si>
  <si>
    <t>571907118</t>
  </si>
  <si>
    <t xml:space="preserve">Posyp podkladu nebo krytu s rozprostřením a zhutněním kamenivem  drceným nebo těženým, v množství přes 65 do 70 kg/m2</t>
  </si>
  <si>
    <t>1513697757</t>
  </si>
  <si>
    <t>Poznámka k položce:
dorovnání pláně vozovky</t>
  </si>
  <si>
    <t>34</t>
  </si>
  <si>
    <t>573231106</t>
  </si>
  <si>
    <t>Postřik spojovací PS bez posypu kamenivem ze silniční emulze, v množství 0,30 kg/m2</t>
  </si>
  <si>
    <t>-422269847</t>
  </si>
  <si>
    <t>35</t>
  </si>
  <si>
    <t>577134141</t>
  </si>
  <si>
    <t xml:space="preserve">Asfaltový beton vrstva obrusná ACO 11 (ABS)  s rozprostřením a se zhutněním z modifikovaného asfaltu v pruhu šířky přes 3 m tl. 40 mm</t>
  </si>
  <si>
    <t>-1567450140</t>
  </si>
  <si>
    <t>36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</si>
  <si>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</si>
  <si>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</si>
  <si>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-957835685</t>
  </si>
  <si>
    <t>Poznámka k položce:
vozovka sjezdů a odrazného pruhu</t>
  </si>
  <si>
    <t>16+6+2+3+23+4+4+7+7+2+4+18+6+8+9+3+22</t>
  </si>
  <si>
    <t>37</t>
  </si>
  <si>
    <t>58380124</t>
  </si>
  <si>
    <t>kostka dlažební žula drobná</t>
  </si>
  <si>
    <t>-52924308</t>
  </si>
  <si>
    <t>144/5,2</t>
  </si>
  <si>
    <t>27,692*1,02 'Přepočtené koeficientem množství</t>
  </si>
  <si>
    <t>Trubní vedení</t>
  </si>
  <si>
    <t>38</t>
  </si>
  <si>
    <t>0003</t>
  </si>
  <si>
    <t>Dopojení uliční vpusti na kanalizační přípojku PVC KG 150 mm, včetně tvarovky do 1 m</t>
  </si>
  <si>
    <t>ks</t>
  </si>
  <si>
    <t>-2037996230</t>
  </si>
  <si>
    <t>39</t>
  </si>
  <si>
    <t>871315221</t>
  </si>
  <si>
    <t>Kanalizační potrubí z tvrdého PVC systém KG v otevřeném výkopu ve sklonu do 20 %, tuhost třídy SN 8 DN 150</t>
  </si>
  <si>
    <t>-644133431</t>
  </si>
  <si>
    <t>Poznámka k položce:
přípojky uličních vpustí a drainů - viz. tabulka vpustí příloha PD</t>
  </si>
  <si>
    <t>40</t>
  </si>
  <si>
    <t>877313123</t>
  </si>
  <si>
    <t>Montáž tvarovek na potrubí z kanalizačních trub z plastu z tvrdého PVC těsněných gumovým kroužkem v otevřeném výkopu jednoosých DN 150</t>
  </si>
  <si>
    <t>-506970739</t>
  </si>
  <si>
    <t>Poznámka k položce:
Montáž tvarovek na přípojky uličních vpustí a drainů, na každou přípojku předpoklad 3 ks tvarovek, úhel zakřivení bude určen na stavbě na základě skutečných výšek uložení potrubí</t>
  </si>
  <si>
    <t>16*3</t>
  </si>
  <si>
    <t>41</t>
  </si>
  <si>
    <t>286113590</t>
  </si>
  <si>
    <t>trubky z polyvinylchloridu kanalizace domovní a uliční KG - Systém (PVC) kolena KGB KGB 150x15°</t>
  </si>
  <si>
    <t>1545628010</t>
  </si>
  <si>
    <t>42</t>
  </si>
  <si>
    <t>895941111</t>
  </si>
  <si>
    <t>Zřízení vpusti kanalizační uliční z betonových dílců typ UV-50 normální</t>
  </si>
  <si>
    <t>-839649326</t>
  </si>
  <si>
    <t>43</t>
  </si>
  <si>
    <t>592238540</t>
  </si>
  <si>
    <t xml:space="preserve">prefabrikáty pro uliční vpusti dílce betonové pro uliční vpusti skruž s  otvorem PVC TBV-Q 450/350/3a PVC  45 x 35 x 5</t>
  </si>
  <si>
    <t>-1099230708</t>
  </si>
  <si>
    <t>44</t>
  </si>
  <si>
    <t>592238520</t>
  </si>
  <si>
    <t xml:space="preserve">prefabrikáty pro uliční vpusti dílce betonové pro uliční vpusti dno s kalovou prohlubní TBV-Q 450/300/2a       45 x 30 x 5</t>
  </si>
  <si>
    <t>-182400270</t>
  </si>
  <si>
    <t>45</t>
  </si>
  <si>
    <t>592238620</t>
  </si>
  <si>
    <t xml:space="preserve">prefabrikáty pro uliční vpusti dílce betonové pro uliční vpusti skruže středové TBV-Q 450/295/6a        45 x 30 x 5</t>
  </si>
  <si>
    <t>-1422521403</t>
  </si>
  <si>
    <t>46</t>
  </si>
  <si>
    <t>592238640</t>
  </si>
  <si>
    <t xml:space="preserve">prefabrikáty pro uliční vpusti dílce betonové pro uliční vpusti prstenec vyrovnávací TBV-Q 390/60/10a       39 x 6 x 5</t>
  </si>
  <si>
    <t>2050297138</t>
  </si>
  <si>
    <t>47</t>
  </si>
  <si>
    <t>592238740</t>
  </si>
  <si>
    <t>koš vysoký pro uliční vpusti, žárově zinkovaný plech,pro rám 500/300</t>
  </si>
  <si>
    <t>-1448942600</t>
  </si>
  <si>
    <t>48</t>
  </si>
  <si>
    <t>592238780</t>
  </si>
  <si>
    <t>prefabrikáty pro uliční vpusti dílce betonové pro uliční vpusti vpusť dešťová uliční s rámem mříž M1 D400 DIN 19583-13, 500/500</t>
  </si>
  <si>
    <t>-314636044</t>
  </si>
  <si>
    <t>49</t>
  </si>
  <si>
    <t>899332111</t>
  </si>
  <si>
    <t xml:space="preserve">Výšková úprava uličního vstupu nebo vpusti do 200 mm  snížením poklopu</t>
  </si>
  <si>
    <t>780117011</t>
  </si>
  <si>
    <t>50</t>
  </si>
  <si>
    <t>899432111</t>
  </si>
  <si>
    <t xml:space="preserve">Výšková úprava uličního vstupu nebo vpusti do 200 mm  snížením krycího hrnce, šoupěte, nebo hydrantu bez úpravy armatur</t>
  </si>
  <si>
    <t>823759844</t>
  </si>
  <si>
    <t>Ostatní konstrukce a práce, bourání</t>
  </si>
  <si>
    <t>51</t>
  </si>
  <si>
    <t>914111111</t>
  </si>
  <si>
    <t xml:space="preserve">Montáž svislé dopravní značky základní  velikosti do 1 m2 objímkami na sloupky nebo konzoly</t>
  </si>
  <si>
    <t>-208994209</t>
  </si>
  <si>
    <t>52</t>
  </si>
  <si>
    <t>40445431</t>
  </si>
  <si>
    <t>značka dopravní svislá nereflexní FeZn-Al rám 500x500mm</t>
  </si>
  <si>
    <t>-256306442</t>
  </si>
  <si>
    <t>53</t>
  </si>
  <si>
    <t>40445430</t>
  </si>
  <si>
    <t>značka dopravní svislá nereflexní FeZn-Al rám 900mm (trojúhelník)</t>
  </si>
  <si>
    <t>1847656901</t>
  </si>
  <si>
    <t>54</t>
  </si>
  <si>
    <t>40445225</t>
  </si>
  <si>
    <t>sloupek Zn pro dopravní značku D 60mm v 350mm</t>
  </si>
  <si>
    <t>1167024494</t>
  </si>
  <si>
    <t>55</t>
  </si>
  <si>
    <t>40445240</t>
  </si>
  <si>
    <t>patka hliníková pro sloupek D 60 mm</t>
  </si>
  <si>
    <t>-632050305</t>
  </si>
  <si>
    <t>56</t>
  </si>
  <si>
    <t>40445256</t>
  </si>
  <si>
    <t>svorka upínací na sloupek dopravní značky D 60mm</t>
  </si>
  <si>
    <t>1990222036</t>
  </si>
  <si>
    <t>57</t>
  </si>
  <si>
    <t>40445253</t>
  </si>
  <si>
    <t>víčko plastové na sloupek D 60mm</t>
  </si>
  <si>
    <t>2043744850</t>
  </si>
  <si>
    <t>58</t>
  </si>
  <si>
    <t>915211112</t>
  </si>
  <si>
    <t xml:space="preserve">Vodorovné dopravní značení stříkaným plastem  dělící čára šířky 125 mm souvislá bílá retroreflexní</t>
  </si>
  <si>
    <t>1461507304</t>
  </si>
  <si>
    <t>125+32+143</t>
  </si>
  <si>
    <t>59</t>
  </si>
  <si>
    <t>915221122</t>
  </si>
  <si>
    <t xml:space="preserve">Vodorovné dopravní značení stříkaným plastem  vodící čára bílá šířky 250 mm přerušovaná retroreflexní</t>
  </si>
  <si>
    <t>1031049707</t>
  </si>
  <si>
    <t>26+24</t>
  </si>
  <si>
    <t>60</t>
  </si>
  <si>
    <t>915611111</t>
  </si>
  <si>
    <t xml:space="preserve">Předznačení pro vodorovné značení  stříkané barvou nebo prováděné z nátěrových hmot liniové dělicí čáry, vodicí proužky</t>
  </si>
  <si>
    <t>1497007119</t>
  </si>
  <si>
    <t>125+32+143+26+24</t>
  </si>
  <si>
    <t>61</t>
  </si>
  <si>
    <t>916111123</t>
  </si>
  <si>
    <t xml:space="preserve">Osazení silniční obruby z dlažebních kostek v jedné řadě  s ložem tl. přes 50 do 100 mm, s vyplněním a zatřením spár cementovou maltou z drobných kostek s boční opěrou z betonu prostého tř. C 12/15, do lože z betonu prostého téže značky</t>
  </si>
  <si>
    <t>-2102957649</t>
  </si>
  <si>
    <t xml:space="preserve">Poznámka k položce:
přídlažby u obrubníků + lemování dlažby na sjezdech (2 řady D10)
</t>
  </si>
  <si>
    <t>425+125*2</t>
  </si>
  <si>
    <t>62</t>
  </si>
  <si>
    <t>-1683935257</t>
  </si>
  <si>
    <t>675*0,024</t>
  </si>
  <si>
    <t>16,2*1,02 'Přepočtené koeficientem množství</t>
  </si>
  <si>
    <t>63</t>
  </si>
  <si>
    <t>916241113</t>
  </si>
  <si>
    <t>Osazení obrubníku kamenného se zřízením lože, s vyplněním a zatřením spár cementovou maltou ležatého s boční opěrou z betonu prostého, do lože z betonu prostého</t>
  </si>
  <si>
    <t>-933084978</t>
  </si>
  <si>
    <t>Poznámka k položce:
předpoklad osazení 180 m původních obrubníků</t>
  </si>
  <si>
    <t>15+19+172+170+49</t>
  </si>
  <si>
    <t>64</t>
  </si>
  <si>
    <t>58380004</t>
  </si>
  <si>
    <t>obrubník kamenný přímý, žula, 25x20</t>
  </si>
  <si>
    <t>-2052425838</t>
  </si>
  <si>
    <t>425-(180+20)</t>
  </si>
  <si>
    <t>225*1,02 'Přepočtené koeficientem množství</t>
  </si>
  <si>
    <t>65</t>
  </si>
  <si>
    <t>58380444</t>
  </si>
  <si>
    <t>obrubník kamenný obloukový , žula, r=5÷10 m 25x20</t>
  </si>
  <si>
    <t>1958499523</t>
  </si>
  <si>
    <t>Poznámka k položce:
R5 - délka 10 m
R10 - délka 10 m</t>
  </si>
  <si>
    <t>20*1,02 'Přepočtené koeficientem množství</t>
  </si>
  <si>
    <t>66</t>
  </si>
  <si>
    <t>919121112</t>
  </si>
  <si>
    <t xml:space="preserve">Utěsnění dilatačních spár zálivkou za studena  v cementobetonovém nebo živičném krytu včetně adhezního nátěru s těsnicím profilem pod zálivkou, pro komůrky šířky 10 mm, hloubky 25 mm</t>
  </si>
  <si>
    <t>-87380988</t>
  </si>
  <si>
    <t>67</t>
  </si>
  <si>
    <t>919726121</t>
  </si>
  <si>
    <t>Geotextilie netkaná pro ochranu, separaci nebo filtraci měrná hmotnost do 200 g/m2</t>
  </si>
  <si>
    <t>348866695</t>
  </si>
  <si>
    <t>Poznámka k položce:
separační geotextilie - sanace aktivní zóny</t>
  </si>
  <si>
    <t>1412*1,1</t>
  </si>
  <si>
    <t>68</t>
  </si>
  <si>
    <t>919735112</t>
  </si>
  <si>
    <t xml:space="preserve">Řezání stávajícího živičného krytu nebo podkladu  hloubky přes 50 do 100 mm</t>
  </si>
  <si>
    <t>2026486667</t>
  </si>
  <si>
    <t>Poznámka k položce:
spáry navázání na starý stav</t>
  </si>
  <si>
    <t>69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</si>
  <si>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</si>
  <si>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</si>
  <si>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1645684329</t>
  </si>
  <si>
    <t>70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</si>
  <si>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</si>
  <si>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</si>
  <si>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805264814</t>
  </si>
  <si>
    <t>997</t>
  </si>
  <si>
    <t>Přesun sutě</t>
  </si>
  <si>
    <t>998</t>
  </si>
  <si>
    <t>Přesun hmot</t>
  </si>
  <si>
    <t>71</t>
  </si>
  <si>
    <t>998225111</t>
  </si>
  <si>
    <t xml:space="preserve">Přesun hmot pro komunikace s krytem z kameniva, monolitickým betonovým nebo živičným  dopravní vzdálenost do 200 m jakékoliv délky objektu</t>
  </si>
  <si>
    <t>-948634053</t>
  </si>
  <si>
    <t>N00</t>
  </si>
  <si>
    <t>Nepojmenované práce</t>
  </si>
  <si>
    <t>N01</t>
  </si>
  <si>
    <t>Nepojmenovaný díl</t>
  </si>
  <si>
    <t>72</t>
  </si>
  <si>
    <t>0016</t>
  </si>
  <si>
    <t xml:space="preserve">Výměna zeminy v aktivní zóně v tl. 0,50 m - kamenitý odval ČSN 736133, položka obsahuje doádvku uložení  materiálu, výkop nevhodných zemin  a jejich likvidaci v souladu se zák. 185/2001 Sb</t>
  </si>
  <si>
    <t>1024</t>
  </si>
  <si>
    <t>-2107675091</t>
  </si>
  <si>
    <t>1486*0,95</t>
  </si>
  <si>
    <t>VRN</t>
  </si>
  <si>
    <t>Vedlejší rozpočtové náklady</t>
  </si>
  <si>
    <t>VRN1</t>
  </si>
  <si>
    <t>Průzkumné, geodetické a projektové práce</t>
  </si>
  <si>
    <t>73</t>
  </si>
  <si>
    <t>012103000</t>
  </si>
  <si>
    <t>Průzkumné, geodetické a projektové práce geodetické práce před výstavbou</t>
  </si>
  <si>
    <t>Kč</t>
  </si>
  <si>
    <t>CS ÚRS 2014 01</t>
  </si>
  <si>
    <t>-66247364</t>
  </si>
  <si>
    <t>74</t>
  </si>
  <si>
    <t>012303000</t>
  </si>
  <si>
    <t>Průzkumné, geodetické a projektové práce geodetické práce po výstavbě</t>
  </si>
  <si>
    <t>-1690666854</t>
  </si>
  <si>
    <t>75</t>
  </si>
  <si>
    <t>013254000</t>
  </si>
  <si>
    <t>Průzkumné, geodetické a projektové práce projektové práce dokumentace stavby (výkresová a textová) skutečného provedení stavby</t>
  </si>
  <si>
    <t>-2131289787</t>
  </si>
  <si>
    <t>VRN3</t>
  </si>
  <si>
    <t>Zařízení staveniště</t>
  </si>
  <si>
    <t>76</t>
  </si>
  <si>
    <t>030001000</t>
  </si>
  <si>
    <t>Základní rozdělení průvodních činností a nákladů zařízení staveniště</t>
  </si>
  <si>
    <t>-97429096</t>
  </si>
  <si>
    <t>77</t>
  </si>
  <si>
    <t>034303000</t>
  </si>
  <si>
    <t>Dopravní značení na staveništi</t>
  </si>
  <si>
    <t>270240136</t>
  </si>
  <si>
    <t>VRN4</t>
  </si>
  <si>
    <t>Inženýrská činnost</t>
  </si>
  <si>
    <t>78</t>
  </si>
  <si>
    <t>043194000</t>
  </si>
  <si>
    <t>Inženýrská činnost zkoušky a ostatní měření zkoušky ostatní zkoušky</t>
  </si>
  <si>
    <t>-369737622</t>
  </si>
  <si>
    <t>Poznámka k položce:
předepsané zkoušky pro realizaci stavby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</si>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</sst>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30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32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30</v>
      </c>
      <c r="AL14" s="26"/>
      <c r="AM14" s="26"/>
      <c r="AN14" s="39" t="s">
        <v>32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30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35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38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39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40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41</v>
      </c>
      <c r="E26" s="51"/>
      <c r="F26" s="52" t="s">
        <v>42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43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44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45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46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48</v>
      </c>
      <c r="U32" s="58"/>
      <c r="V32" s="58"/>
      <c r="W32" s="58"/>
      <c r="X32" s="60" t="s">
        <v>49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2317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III/11714 HORY MATKY BOŽÍ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HORY MATKY BOŽÍ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15. 3. 2018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SÚSPK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33</v>
      </c>
      <c r="AJ46" s="71"/>
      <c r="AK46" s="71"/>
      <c r="AL46" s="71"/>
      <c r="AM46" s="74" t="str">
        <f>IF(E17="","",E17)</f>
        <v xml:space="preserve"> </v>
      </c>
      <c r="AN46" s="74"/>
      <c r="AO46" s="74"/>
      <c r="AP46" s="74"/>
      <c r="AQ46" s="71"/>
      <c r="AR46" s="69"/>
      <c r="AS46" s="83" t="s">
        <v>51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31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52</v>
      </c>
      <c r="D49" s="94"/>
      <c r="E49" s="94"/>
      <c r="F49" s="94"/>
      <c r="G49" s="94"/>
      <c r="H49" s="95"/>
      <c r="I49" s="96" t="s">
        <v>53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54</v>
      </c>
      <c r="AH49" s="94"/>
      <c r="AI49" s="94"/>
      <c r="AJ49" s="94"/>
      <c r="AK49" s="94"/>
      <c r="AL49" s="94"/>
      <c r="AM49" s="94"/>
      <c r="AN49" s="96" t="s">
        <v>55</v>
      </c>
      <c r="AO49" s="94"/>
      <c r="AP49" s="94"/>
      <c r="AQ49" s="98" t="s">
        <v>56</v>
      </c>
      <c r="AR49" s="69"/>
      <c r="AS49" s="99" t="s">
        <v>57</v>
      </c>
      <c r="AT49" s="100" t="s">
        <v>58</v>
      </c>
      <c r="AU49" s="100" t="s">
        <v>59</v>
      </c>
      <c r="AV49" s="100" t="s">
        <v>60</v>
      </c>
      <c r="AW49" s="100" t="s">
        <v>61</v>
      </c>
      <c r="AX49" s="100" t="s">
        <v>62</v>
      </c>
      <c r="AY49" s="100" t="s">
        <v>63</v>
      </c>
      <c r="AZ49" s="100" t="s">
        <v>64</v>
      </c>
      <c r="BA49" s="100" t="s">
        <v>65</v>
      </c>
      <c r="BB49" s="100" t="s">
        <v>66</v>
      </c>
      <c r="BC49" s="100" t="s">
        <v>67</v>
      </c>
      <c r="BD49" s="101" t="s">
        <v>68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69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70</v>
      </c>
      <c r="BT51" s="114" t="s">
        <v>71</v>
      </c>
      <c r="BU51" s="115" t="s">
        <v>72</v>
      </c>
      <c r="BV51" s="114" t="s">
        <v>73</v>
      </c>
      <c r="BW51" s="114" t="s">
        <v>7</v>
      </c>
      <c r="BX51" s="114" t="s">
        <v>74</v>
      </c>
      <c r="CL51" s="114" t="s">
        <v>21</v>
      </c>
    </row>
    <row r="52" s="5" customFormat="1" ht="31.5" customHeight="1">
      <c r="A52" s="116" t="s">
        <v>75</v>
      </c>
      <c r="B52" s="117"/>
      <c r="C52" s="118"/>
      <c r="D52" s="119" t="s">
        <v>76</v>
      </c>
      <c r="E52" s="119"/>
      <c r="F52" s="119"/>
      <c r="G52" s="119"/>
      <c r="H52" s="119"/>
      <c r="I52" s="120"/>
      <c r="J52" s="119" t="s">
        <v>77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'2317-101 - III-17114 HORY...'!J27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78</v>
      </c>
      <c r="AR52" s="123"/>
      <c r="AS52" s="124">
        <v>0</v>
      </c>
      <c r="AT52" s="125">
        <f>ROUND(SUM(AV52:AW52),2)</f>
        <v>0</v>
      </c>
      <c r="AU52" s="126">
        <f>'2317-101 - III-17114 HORY...'!P90</f>
        <v>0</v>
      </c>
      <c r="AV52" s="125">
        <f>'2317-101 - III-17114 HORY...'!J30</f>
        <v>0</v>
      </c>
      <c r="AW52" s="125">
        <f>'2317-101 - III-17114 HORY...'!J31</f>
        <v>0</v>
      </c>
      <c r="AX52" s="125">
        <f>'2317-101 - III-17114 HORY...'!J32</f>
        <v>0</v>
      </c>
      <c r="AY52" s="125">
        <f>'2317-101 - III-17114 HORY...'!J33</f>
        <v>0</v>
      </c>
      <c r="AZ52" s="125">
        <f>'2317-101 - III-17114 HORY...'!F30</f>
        <v>0</v>
      </c>
      <c r="BA52" s="125">
        <f>'2317-101 - III-17114 HORY...'!F31</f>
        <v>0</v>
      </c>
      <c r="BB52" s="125">
        <f>'2317-101 - III-17114 HORY...'!F32</f>
        <v>0</v>
      </c>
      <c r="BC52" s="125">
        <f>'2317-101 - III-17114 HORY...'!F33</f>
        <v>0</v>
      </c>
      <c r="BD52" s="127">
        <f>'2317-101 - III-17114 HORY...'!F34</f>
        <v>0</v>
      </c>
      <c r="BT52" s="128" t="s">
        <v>79</v>
      </c>
      <c r="BV52" s="128" t="s">
        <v>73</v>
      </c>
      <c r="BW52" s="128" t="s">
        <v>80</v>
      </c>
      <c r="BX52" s="128" t="s">
        <v>7</v>
      </c>
      <c r="CL52" s="128" t="s">
        <v>21</v>
      </c>
      <c r="CM52" s="128" t="s">
        <v>81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hkGLoCCcyN9VurinJpET0hal/LPu7ZHu3ixGmx9NhlZ0/e+tDRnGfR/LQfPYdan8F6CZfZ2rofTrmso42m8vig==" hashValue="P/ENrpCzy+PmhRqxvslA/R6seGwBIvwE7n6FSHqxjWIW2eiUqdZr4UgDct8dpBRl+tRy9PnRmF+CqGN60J4/T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317-101 - III-17114 HORY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0"/>
      <c r="C1" s="130"/>
      <c r="D1" s="131" t="s">
        <v>1</v>
      </c>
      <c r="E1" s="130"/>
      <c r="F1" s="132" t="s">
        <v>82</v>
      </c>
      <c r="G1" s="132" t="s">
        <v>83</v>
      </c>
      <c r="H1" s="132"/>
      <c r="I1" s="133"/>
      <c r="J1" s="132" t="s">
        <v>84</v>
      </c>
      <c r="K1" s="131" t="s">
        <v>85</v>
      </c>
      <c r="L1" s="132" t="s">
        <v>86</v>
      </c>
      <c r="M1" s="132"/>
      <c r="N1" s="132"/>
      <c r="O1" s="132"/>
      <c r="P1" s="132"/>
      <c r="Q1" s="132"/>
      <c r="R1" s="132"/>
      <c r="S1" s="132"/>
      <c r="T1" s="13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80</v>
      </c>
    </row>
    <row r="3" ht="6.96" customHeight="1">
      <c r="B3" s="22"/>
      <c r="C3" s="23"/>
      <c r="D3" s="23"/>
      <c r="E3" s="23"/>
      <c r="F3" s="23"/>
      <c r="G3" s="23"/>
      <c r="H3" s="23"/>
      <c r="I3" s="134"/>
      <c r="J3" s="23"/>
      <c r="K3" s="24"/>
      <c r="AT3" s="21" t="s">
        <v>81</v>
      </c>
    </row>
    <row r="4" ht="36.96" customHeight="1">
      <c r="B4" s="25"/>
      <c r="C4" s="26"/>
      <c r="D4" s="27" t="s">
        <v>87</v>
      </c>
      <c r="E4" s="26"/>
      <c r="F4" s="26"/>
      <c r="G4" s="26"/>
      <c r="H4" s="26"/>
      <c r="I4" s="135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5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5"/>
      <c r="J6" s="26"/>
      <c r="K6" s="28"/>
    </row>
    <row r="7" ht="16.5" customHeight="1">
      <c r="B7" s="25"/>
      <c r="C7" s="26"/>
      <c r="D7" s="26"/>
      <c r="E7" s="136" t="str">
        <f>'Rekapitulace stavby'!K6</f>
        <v>III/11714 HORY MATKY BOŽÍ</v>
      </c>
      <c r="F7" s="37"/>
      <c r="G7" s="37"/>
      <c r="H7" s="37"/>
      <c r="I7" s="135"/>
      <c r="J7" s="26"/>
      <c r="K7" s="28"/>
    </row>
    <row r="8" s="1" customFormat="1">
      <c r="B8" s="43"/>
      <c r="C8" s="44"/>
      <c r="D8" s="37" t="s">
        <v>88</v>
      </c>
      <c r="E8" s="44"/>
      <c r="F8" s="44"/>
      <c r="G8" s="44"/>
      <c r="H8" s="44"/>
      <c r="I8" s="137"/>
      <c r="J8" s="44"/>
      <c r="K8" s="48"/>
    </row>
    <row r="9" s="1" customFormat="1" ht="36.96" customHeight="1">
      <c r="B9" s="43"/>
      <c r="C9" s="44"/>
      <c r="D9" s="44"/>
      <c r="E9" s="138" t="s">
        <v>89</v>
      </c>
      <c r="F9" s="44"/>
      <c r="G9" s="44"/>
      <c r="H9" s="44"/>
      <c r="I9" s="137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37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39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39" t="s">
        <v>25</v>
      </c>
      <c r="J12" s="140" t="str">
        <f>'Rekapitulace stavby'!AN8</f>
        <v>15. 3. 2018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37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39" t="s">
        <v>28</v>
      </c>
      <c r="J14" s="32" t="s">
        <v>21</v>
      </c>
      <c r="K14" s="48"/>
    </row>
    <row r="15" s="1" customFormat="1" ht="18" customHeight="1">
      <c r="B15" s="43"/>
      <c r="C15" s="44"/>
      <c r="D15" s="44"/>
      <c r="E15" s="32" t="s">
        <v>29</v>
      </c>
      <c r="F15" s="44"/>
      <c r="G15" s="44"/>
      <c r="H15" s="44"/>
      <c r="I15" s="139" t="s">
        <v>30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37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39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39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37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39" t="s">
        <v>28</v>
      </c>
      <c r="J20" s="32" t="str">
        <f>IF('Rekapitulace stavby'!AN16="","",'Rekapitulace stavby'!AN16)</f>
        <v/>
      </c>
      <c r="K20" s="48"/>
    </row>
    <row r="21" s="1" customFormat="1" ht="18" customHeight="1">
      <c r="B21" s="43"/>
      <c r="C21" s="44"/>
      <c r="D21" s="44"/>
      <c r="E21" s="32" t="str">
        <f>IF('Rekapitulace stavby'!E17="","",'Rekapitulace stavby'!E17)</f>
        <v xml:space="preserve"> </v>
      </c>
      <c r="F21" s="44"/>
      <c r="G21" s="44"/>
      <c r="H21" s="44"/>
      <c r="I21" s="139" t="s">
        <v>30</v>
      </c>
      <c r="J21" s="32" t="str">
        <f>IF('Rekapitulace stavby'!AN17="","",'Rekapitulace stavby'!AN17)</f>
        <v/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37"/>
      <c r="J22" s="44"/>
      <c r="K22" s="48"/>
    </row>
    <row r="23" s="1" customFormat="1" ht="14.4" customHeight="1">
      <c r="B23" s="43"/>
      <c r="C23" s="44"/>
      <c r="D23" s="37" t="s">
        <v>36</v>
      </c>
      <c r="E23" s="44"/>
      <c r="F23" s="44"/>
      <c r="G23" s="44"/>
      <c r="H23" s="44"/>
      <c r="I23" s="137"/>
      <c r="J23" s="44"/>
      <c r="K23" s="48"/>
    </row>
    <row r="24" s="6" customFormat="1" ht="16.5" customHeight="1">
      <c r="B24" s="141"/>
      <c r="C24" s="142"/>
      <c r="D24" s="142"/>
      <c r="E24" s="41" t="s">
        <v>21</v>
      </c>
      <c r="F24" s="41"/>
      <c r="G24" s="41"/>
      <c r="H24" s="41"/>
      <c r="I24" s="143"/>
      <c r="J24" s="142"/>
      <c r="K24" s="144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37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5"/>
      <c r="J26" s="103"/>
      <c r="K26" s="146"/>
    </row>
    <row r="27" s="1" customFormat="1" ht="25.44" customHeight="1">
      <c r="B27" s="43"/>
      <c r="C27" s="44"/>
      <c r="D27" s="147" t="s">
        <v>37</v>
      </c>
      <c r="E27" s="44"/>
      <c r="F27" s="44"/>
      <c r="G27" s="44"/>
      <c r="H27" s="44"/>
      <c r="I27" s="137"/>
      <c r="J27" s="148">
        <f>ROUND(J90,2)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5"/>
      <c r="J28" s="103"/>
      <c r="K28" s="146"/>
    </row>
    <row r="29" s="1" customFormat="1" ht="14.4" customHeight="1">
      <c r="B29" s="43"/>
      <c r="C29" s="44"/>
      <c r="D29" s="44"/>
      <c r="E29" s="44"/>
      <c r="F29" s="49" t="s">
        <v>39</v>
      </c>
      <c r="G29" s="44"/>
      <c r="H29" s="44"/>
      <c r="I29" s="149" t="s">
        <v>38</v>
      </c>
      <c r="J29" s="49" t="s">
        <v>40</v>
      </c>
      <c r="K29" s="48"/>
    </row>
    <row r="30" s="1" customFormat="1" ht="14.4" customHeight="1">
      <c r="B30" s="43"/>
      <c r="C30" s="44"/>
      <c r="D30" s="52" t="s">
        <v>41</v>
      </c>
      <c r="E30" s="52" t="s">
        <v>42</v>
      </c>
      <c r="F30" s="150">
        <f>ROUND(SUM(BE90:BE244), 2)</f>
        <v>0</v>
      </c>
      <c r="G30" s="44"/>
      <c r="H30" s="44"/>
      <c r="I30" s="151">
        <v>0.20999999999999999</v>
      </c>
      <c r="J30" s="150">
        <f>ROUND(ROUND((SUM(BE90:BE244)), 2)*I30, 2)</f>
        <v>0</v>
      </c>
      <c r="K30" s="48"/>
    </row>
    <row r="31" s="1" customFormat="1" ht="14.4" customHeight="1">
      <c r="B31" s="43"/>
      <c r="C31" s="44"/>
      <c r="D31" s="44"/>
      <c r="E31" s="52" t="s">
        <v>43</v>
      </c>
      <c r="F31" s="150">
        <f>ROUND(SUM(BF90:BF244), 2)</f>
        <v>0</v>
      </c>
      <c r="G31" s="44"/>
      <c r="H31" s="44"/>
      <c r="I31" s="151">
        <v>0.14999999999999999</v>
      </c>
      <c r="J31" s="150">
        <f>ROUND(ROUND((SUM(BF90:BF244)),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44</v>
      </c>
      <c r="F32" s="150">
        <f>ROUND(SUM(BG90:BG244), 2)</f>
        <v>0</v>
      </c>
      <c r="G32" s="44"/>
      <c r="H32" s="44"/>
      <c r="I32" s="151">
        <v>0.20999999999999999</v>
      </c>
      <c r="J32" s="150">
        <v>0</v>
      </c>
      <c r="K32" s="48"/>
    </row>
    <row r="33" hidden="1" s="1" customFormat="1" ht="14.4" customHeight="1">
      <c r="B33" s="43"/>
      <c r="C33" s="44"/>
      <c r="D33" s="44"/>
      <c r="E33" s="52" t="s">
        <v>45</v>
      </c>
      <c r="F33" s="150">
        <f>ROUND(SUM(BH90:BH244), 2)</f>
        <v>0</v>
      </c>
      <c r="G33" s="44"/>
      <c r="H33" s="44"/>
      <c r="I33" s="151">
        <v>0.14999999999999999</v>
      </c>
      <c r="J33" s="150">
        <v>0</v>
      </c>
      <c r="K33" s="48"/>
    </row>
    <row r="34" hidden="1" s="1" customFormat="1" ht="14.4" customHeight="1">
      <c r="B34" s="43"/>
      <c r="C34" s="44"/>
      <c r="D34" s="44"/>
      <c r="E34" s="52" t="s">
        <v>46</v>
      </c>
      <c r="F34" s="150">
        <f>ROUND(SUM(BI90:BI244), 2)</f>
        <v>0</v>
      </c>
      <c r="G34" s="44"/>
      <c r="H34" s="44"/>
      <c r="I34" s="151">
        <v>0</v>
      </c>
      <c r="J34" s="150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37"/>
      <c r="J35" s="44"/>
      <c r="K35" s="48"/>
    </row>
    <row r="36" s="1" customFormat="1" ht="25.44" customHeight="1">
      <c r="B36" s="43"/>
      <c r="C36" s="152"/>
      <c r="D36" s="153" t="s">
        <v>47</v>
      </c>
      <c r="E36" s="95"/>
      <c r="F36" s="95"/>
      <c r="G36" s="154" t="s">
        <v>48</v>
      </c>
      <c r="H36" s="155" t="s">
        <v>49</v>
      </c>
      <c r="I36" s="156"/>
      <c r="J36" s="157">
        <f>SUM(J27:J34)</f>
        <v>0</v>
      </c>
      <c r="K36" s="158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59"/>
      <c r="J37" s="65"/>
      <c r="K37" s="66"/>
    </row>
    <row r="41" s="1" customFormat="1" ht="6.96" customHeight="1">
      <c r="B41" s="160"/>
      <c r="C41" s="161"/>
      <c r="D41" s="161"/>
      <c r="E41" s="161"/>
      <c r="F41" s="161"/>
      <c r="G41" s="161"/>
      <c r="H41" s="161"/>
      <c r="I41" s="162"/>
      <c r="J41" s="161"/>
      <c r="K41" s="163"/>
    </row>
    <row r="42" s="1" customFormat="1" ht="36.96" customHeight="1">
      <c r="B42" s="43"/>
      <c r="C42" s="27" t="s">
        <v>90</v>
      </c>
      <c r="D42" s="44"/>
      <c r="E42" s="44"/>
      <c r="F42" s="44"/>
      <c r="G42" s="44"/>
      <c r="H42" s="44"/>
      <c r="I42" s="137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37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37"/>
      <c r="J44" s="44"/>
      <c r="K44" s="48"/>
    </row>
    <row r="45" s="1" customFormat="1" ht="16.5" customHeight="1">
      <c r="B45" s="43"/>
      <c r="C45" s="44"/>
      <c r="D45" s="44"/>
      <c r="E45" s="136" t="str">
        <f>E7</f>
        <v>III/11714 HORY MATKY BOŽÍ</v>
      </c>
      <c r="F45" s="37"/>
      <c r="G45" s="37"/>
      <c r="H45" s="37"/>
      <c r="I45" s="137"/>
      <c r="J45" s="44"/>
      <c r="K45" s="48"/>
    </row>
    <row r="46" s="1" customFormat="1" ht="14.4" customHeight="1">
      <c r="B46" s="43"/>
      <c r="C46" s="37" t="s">
        <v>88</v>
      </c>
      <c r="D46" s="44"/>
      <c r="E46" s="44"/>
      <c r="F46" s="44"/>
      <c r="G46" s="44"/>
      <c r="H46" s="44"/>
      <c r="I46" s="137"/>
      <c r="J46" s="44"/>
      <c r="K46" s="48"/>
    </row>
    <row r="47" s="1" customFormat="1" ht="17.25" customHeight="1">
      <c r="B47" s="43"/>
      <c r="C47" s="44"/>
      <c r="D47" s="44"/>
      <c r="E47" s="138" t="str">
        <f>E9</f>
        <v>2317-101 - III/17114 HORY MATKY BOŽÍ</v>
      </c>
      <c r="F47" s="44"/>
      <c r="G47" s="44"/>
      <c r="H47" s="44"/>
      <c r="I47" s="137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37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HORY MATKY BOŽÍ</v>
      </c>
      <c r="G49" s="44"/>
      <c r="H49" s="44"/>
      <c r="I49" s="139" t="s">
        <v>25</v>
      </c>
      <c r="J49" s="140" t="str">
        <f>IF(J12="","",J12)</f>
        <v>15. 3. 2018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37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SÚSPK</v>
      </c>
      <c r="G51" s="44"/>
      <c r="H51" s="44"/>
      <c r="I51" s="139" t="s">
        <v>33</v>
      </c>
      <c r="J51" s="41" t="str">
        <f>E21</f>
        <v xml:space="preserve"> 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37"/>
      <c r="J52" s="164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37"/>
      <c r="J53" s="44"/>
      <c r="K53" s="48"/>
    </row>
    <row r="54" s="1" customFormat="1" ht="29.28" customHeight="1">
      <c r="B54" s="43"/>
      <c r="C54" s="165" t="s">
        <v>91</v>
      </c>
      <c r="D54" s="152"/>
      <c r="E54" s="152"/>
      <c r="F54" s="152"/>
      <c r="G54" s="152"/>
      <c r="H54" s="152"/>
      <c r="I54" s="166"/>
      <c r="J54" s="167" t="s">
        <v>92</v>
      </c>
      <c r="K54" s="168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37"/>
      <c r="J55" s="44"/>
      <c r="K55" s="48"/>
    </row>
    <row r="56" s="1" customFormat="1" ht="29.28" customHeight="1">
      <c r="B56" s="43"/>
      <c r="C56" s="169" t="s">
        <v>93</v>
      </c>
      <c r="D56" s="44"/>
      <c r="E56" s="44"/>
      <c r="F56" s="44"/>
      <c r="G56" s="44"/>
      <c r="H56" s="44"/>
      <c r="I56" s="137"/>
      <c r="J56" s="148">
        <f>J90</f>
        <v>0</v>
      </c>
      <c r="K56" s="48"/>
      <c r="AU56" s="21" t="s">
        <v>94</v>
      </c>
    </row>
    <row r="57" s="7" customFormat="1" ht="24.96" customHeight="1">
      <c r="B57" s="170"/>
      <c r="C57" s="171"/>
      <c r="D57" s="172" t="s">
        <v>95</v>
      </c>
      <c r="E57" s="173"/>
      <c r="F57" s="173"/>
      <c r="G57" s="173"/>
      <c r="H57" s="173"/>
      <c r="I57" s="174"/>
      <c r="J57" s="175">
        <f>J91</f>
        <v>0</v>
      </c>
      <c r="K57" s="176"/>
    </row>
    <row r="58" s="8" customFormat="1" ht="19.92" customHeight="1">
      <c r="B58" s="177"/>
      <c r="C58" s="178"/>
      <c r="D58" s="179" t="s">
        <v>96</v>
      </c>
      <c r="E58" s="180"/>
      <c r="F58" s="180"/>
      <c r="G58" s="180"/>
      <c r="H58" s="180"/>
      <c r="I58" s="181"/>
      <c r="J58" s="182">
        <f>J92</f>
        <v>0</v>
      </c>
      <c r="K58" s="183"/>
    </row>
    <row r="59" s="8" customFormat="1" ht="19.92" customHeight="1">
      <c r="B59" s="177"/>
      <c r="C59" s="178"/>
      <c r="D59" s="179" t="s">
        <v>97</v>
      </c>
      <c r="E59" s="180"/>
      <c r="F59" s="180"/>
      <c r="G59" s="180"/>
      <c r="H59" s="180"/>
      <c r="I59" s="181"/>
      <c r="J59" s="182">
        <f>J147</f>
        <v>0</v>
      </c>
      <c r="K59" s="183"/>
    </row>
    <row r="60" s="8" customFormat="1" ht="19.92" customHeight="1">
      <c r="B60" s="177"/>
      <c r="C60" s="178"/>
      <c r="D60" s="179" t="s">
        <v>98</v>
      </c>
      <c r="E60" s="180"/>
      <c r="F60" s="180"/>
      <c r="G60" s="180"/>
      <c r="H60" s="180"/>
      <c r="I60" s="181"/>
      <c r="J60" s="182">
        <f>J154</f>
        <v>0</v>
      </c>
      <c r="K60" s="183"/>
    </row>
    <row r="61" s="8" customFormat="1" ht="19.92" customHeight="1">
      <c r="B61" s="177"/>
      <c r="C61" s="178"/>
      <c r="D61" s="179" t="s">
        <v>99</v>
      </c>
      <c r="E61" s="180"/>
      <c r="F61" s="180"/>
      <c r="G61" s="180"/>
      <c r="H61" s="180"/>
      <c r="I61" s="181"/>
      <c r="J61" s="182">
        <f>J172</f>
        <v>0</v>
      </c>
      <c r="K61" s="183"/>
    </row>
    <row r="62" s="8" customFormat="1" ht="19.92" customHeight="1">
      <c r="B62" s="177"/>
      <c r="C62" s="178"/>
      <c r="D62" s="179" t="s">
        <v>100</v>
      </c>
      <c r="E62" s="180"/>
      <c r="F62" s="180"/>
      <c r="G62" s="180"/>
      <c r="H62" s="180"/>
      <c r="I62" s="181"/>
      <c r="J62" s="182">
        <f>J189</f>
        <v>0</v>
      </c>
      <c r="K62" s="183"/>
    </row>
    <row r="63" s="8" customFormat="1" ht="19.92" customHeight="1">
      <c r="B63" s="177"/>
      <c r="C63" s="178"/>
      <c r="D63" s="179" t="s">
        <v>101</v>
      </c>
      <c r="E63" s="180"/>
      <c r="F63" s="180"/>
      <c r="G63" s="180"/>
      <c r="H63" s="180"/>
      <c r="I63" s="181"/>
      <c r="J63" s="182">
        <f>J227</f>
        <v>0</v>
      </c>
      <c r="K63" s="183"/>
    </row>
    <row r="64" s="8" customFormat="1" ht="19.92" customHeight="1">
      <c r="B64" s="177"/>
      <c r="C64" s="178"/>
      <c r="D64" s="179" t="s">
        <v>102</v>
      </c>
      <c r="E64" s="180"/>
      <c r="F64" s="180"/>
      <c r="G64" s="180"/>
      <c r="H64" s="180"/>
      <c r="I64" s="181"/>
      <c r="J64" s="182">
        <f>J228</f>
        <v>0</v>
      </c>
      <c r="K64" s="183"/>
    </row>
    <row r="65" s="7" customFormat="1" ht="24.96" customHeight="1">
      <c r="B65" s="170"/>
      <c r="C65" s="171"/>
      <c r="D65" s="172" t="s">
        <v>103</v>
      </c>
      <c r="E65" s="173"/>
      <c r="F65" s="173"/>
      <c r="G65" s="173"/>
      <c r="H65" s="173"/>
      <c r="I65" s="174"/>
      <c r="J65" s="175">
        <f>J230</f>
        <v>0</v>
      </c>
      <c r="K65" s="176"/>
    </row>
    <row r="66" s="8" customFormat="1" ht="19.92" customHeight="1">
      <c r="B66" s="177"/>
      <c r="C66" s="178"/>
      <c r="D66" s="179" t="s">
        <v>104</v>
      </c>
      <c r="E66" s="180"/>
      <c r="F66" s="180"/>
      <c r="G66" s="180"/>
      <c r="H66" s="180"/>
      <c r="I66" s="181"/>
      <c r="J66" s="182">
        <f>J231</f>
        <v>0</v>
      </c>
      <c r="K66" s="183"/>
    </row>
    <row r="67" s="7" customFormat="1" ht="24.96" customHeight="1">
      <c r="B67" s="170"/>
      <c r="C67" s="171"/>
      <c r="D67" s="172" t="s">
        <v>105</v>
      </c>
      <c r="E67" s="173"/>
      <c r="F67" s="173"/>
      <c r="G67" s="173"/>
      <c r="H67" s="173"/>
      <c r="I67" s="174"/>
      <c r="J67" s="175">
        <f>J234</f>
        <v>0</v>
      </c>
      <c r="K67" s="176"/>
    </row>
    <row r="68" s="8" customFormat="1" ht="19.92" customHeight="1">
      <c r="B68" s="177"/>
      <c r="C68" s="178"/>
      <c r="D68" s="179" t="s">
        <v>106</v>
      </c>
      <c r="E68" s="180"/>
      <c r="F68" s="180"/>
      <c r="G68" s="180"/>
      <c r="H68" s="180"/>
      <c r="I68" s="181"/>
      <c r="J68" s="182">
        <f>J235</f>
        <v>0</v>
      </c>
      <c r="K68" s="183"/>
    </row>
    <row r="69" s="8" customFormat="1" ht="19.92" customHeight="1">
      <c r="B69" s="177"/>
      <c r="C69" s="178"/>
      <c r="D69" s="179" t="s">
        <v>107</v>
      </c>
      <c r="E69" s="180"/>
      <c r="F69" s="180"/>
      <c r="G69" s="180"/>
      <c r="H69" s="180"/>
      <c r="I69" s="181"/>
      <c r="J69" s="182">
        <f>J239</f>
        <v>0</v>
      </c>
      <c r="K69" s="183"/>
    </row>
    <row r="70" s="8" customFormat="1" ht="19.92" customHeight="1">
      <c r="B70" s="177"/>
      <c r="C70" s="178"/>
      <c r="D70" s="179" t="s">
        <v>108</v>
      </c>
      <c r="E70" s="180"/>
      <c r="F70" s="180"/>
      <c r="G70" s="180"/>
      <c r="H70" s="180"/>
      <c r="I70" s="181"/>
      <c r="J70" s="182">
        <f>J242</f>
        <v>0</v>
      </c>
      <c r="K70" s="183"/>
    </row>
    <row r="71" s="1" customFormat="1" ht="21.84" customHeight="1">
      <c r="B71" s="43"/>
      <c r="C71" s="44"/>
      <c r="D71" s="44"/>
      <c r="E71" s="44"/>
      <c r="F71" s="44"/>
      <c r="G71" s="44"/>
      <c r="H71" s="44"/>
      <c r="I71" s="137"/>
      <c r="J71" s="44"/>
      <c r="K71" s="48"/>
    </row>
    <row r="72" s="1" customFormat="1" ht="6.96" customHeight="1">
      <c r="B72" s="64"/>
      <c r="C72" s="65"/>
      <c r="D72" s="65"/>
      <c r="E72" s="65"/>
      <c r="F72" s="65"/>
      <c r="G72" s="65"/>
      <c r="H72" s="65"/>
      <c r="I72" s="159"/>
      <c r="J72" s="65"/>
      <c r="K72" s="66"/>
    </row>
    <row r="76" s="1" customFormat="1" ht="6.96" customHeight="1">
      <c r="B76" s="67"/>
      <c r="C76" s="68"/>
      <c r="D76" s="68"/>
      <c r="E76" s="68"/>
      <c r="F76" s="68"/>
      <c r="G76" s="68"/>
      <c r="H76" s="68"/>
      <c r="I76" s="162"/>
      <c r="J76" s="68"/>
      <c r="K76" s="68"/>
      <c r="L76" s="69"/>
    </row>
    <row r="77" s="1" customFormat="1" ht="36.96" customHeight="1">
      <c r="B77" s="43"/>
      <c r="C77" s="70" t="s">
        <v>109</v>
      </c>
      <c r="D77" s="71"/>
      <c r="E77" s="71"/>
      <c r="F77" s="71"/>
      <c r="G77" s="71"/>
      <c r="H77" s="71"/>
      <c r="I77" s="184"/>
      <c r="J77" s="71"/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184"/>
      <c r="J78" s="71"/>
      <c r="K78" s="71"/>
      <c r="L78" s="69"/>
    </row>
    <row r="79" s="1" customFormat="1" ht="14.4" customHeight="1">
      <c r="B79" s="43"/>
      <c r="C79" s="73" t="s">
        <v>18</v>
      </c>
      <c r="D79" s="71"/>
      <c r="E79" s="71"/>
      <c r="F79" s="71"/>
      <c r="G79" s="71"/>
      <c r="H79" s="71"/>
      <c r="I79" s="184"/>
      <c r="J79" s="71"/>
      <c r="K79" s="71"/>
      <c r="L79" s="69"/>
    </row>
    <row r="80" s="1" customFormat="1" ht="16.5" customHeight="1">
      <c r="B80" s="43"/>
      <c r="C80" s="71"/>
      <c r="D80" s="71"/>
      <c r="E80" s="185" t="str">
        <f>E7</f>
        <v>III/11714 HORY MATKY BOŽÍ</v>
      </c>
      <c r="F80" s="73"/>
      <c r="G80" s="73"/>
      <c r="H80" s="73"/>
      <c r="I80" s="184"/>
      <c r="J80" s="71"/>
      <c r="K80" s="71"/>
      <c r="L80" s="69"/>
    </row>
    <row r="81" s="1" customFormat="1" ht="14.4" customHeight="1">
      <c r="B81" s="43"/>
      <c r="C81" s="73" t="s">
        <v>88</v>
      </c>
      <c r="D81" s="71"/>
      <c r="E81" s="71"/>
      <c r="F81" s="71"/>
      <c r="G81" s="71"/>
      <c r="H81" s="71"/>
      <c r="I81" s="184"/>
      <c r="J81" s="71"/>
      <c r="K81" s="71"/>
      <c r="L81" s="69"/>
    </row>
    <row r="82" s="1" customFormat="1" ht="17.25" customHeight="1">
      <c r="B82" s="43"/>
      <c r="C82" s="71"/>
      <c r="D82" s="71"/>
      <c r="E82" s="79" t="str">
        <f>E9</f>
        <v>2317-101 - III/17114 HORY MATKY BOŽÍ</v>
      </c>
      <c r="F82" s="71"/>
      <c r="G82" s="71"/>
      <c r="H82" s="71"/>
      <c r="I82" s="184"/>
      <c r="J82" s="71"/>
      <c r="K82" s="71"/>
      <c r="L82" s="69"/>
    </row>
    <row r="83" s="1" customFormat="1" ht="6.96" customHeight="1">
      <c r="B83" s="43"/>
      <c r="C83" s="71"/>
      <c r="D83" s="71"/>
      <c r="E83" s="71"/>
      <c r="F83" s="71"/>
      <c r="G83" s="71"/>
      <c r="H83" s="71"/>
      <c r="I83" s="184"/>
      <c r="J83" s="71"/>
      <c r="K83" s="71"/>
      <c r="L83" s="69"/>
    </row>
    <row r="84" s="1" customFormat="1" ht="18" customHeight="1">
      <c r="B84" s="43"/>
      <c r="C84" s="73" t="s">
        <v>23</v>
      </c>
      <c r="D84" s="71"/>
      <c r="E84" s="71"/>
      <c r="F84" s="186" t="str">
        <f>F12</f>
        <v>HORY MATKY BOŽÍ</v>
      </c>
      <c r="G84" s="71"/>
      <c r="H84" s="71"/>
      <c r="I84" s="187" t="s">
        <v>25</v>
      </c>
      <c r="J84" s="82" t="str">
        <f>IF(J12="","",J12)</f>
        <v>15. 3. 2018</v>
      </c>
      <c r="K84" s="71"/>
      <c r="L84" s="69"/>
    </row>
    <row r="85" s="1" customFormat="1" ht="6.96" customHeight="1">
      <c r="B85" s="43"/>
      <c r="C85" s="71"/>
      <c r="D85" s="71"/>
      <c r="E85" s="71"/>
      <c r="F85" s="71"/>
      <c r="G85" s="71"/>
      <c r="H85" s="71"/>
      <c r="I85" s="184"/>
      <c r="J85" s="71"/>
      <c r="K85" s="71"/>
      <c r="L85" s="69"/>
    </row>
    <row r="86" s="1" customFormat="1">
      <c r="B86" s="43"/>
      <c r="C86" s="73" t="s">
        <v>27</v>
      </c>
      <c r="D86" s="71"/>
      <c r="E86" s="71"/>
      <c r="F86" s="186" t="str">
        <f>E15</f>
        <v>SÚSPK</v>
      </c>
      <c r="G86" s="71"/>
      <c r="H86" s="71"/>
      <c r="I86" s="187" t="s">
        <v>33</v>
      </c>
      <c r="J86" s="186" t="str">
        <f>E21</f>
        <v xml:space="preserve"> </v>
      </c>
      <c r="K86" s="71"/>
      <c r="L86" s="69"/>
    </row>
    <row r="87" s="1" customFormat="1" ht="14.4" customHeight="1">
      <c r="B87" s="43"/>
      <c r="C87" s="73" t="s">
        <v>31</v>
      </c>
      <c r="D87" s="71"/>
      <c r="E87" s="71"/>
      <c r="F87" s="186" t="str">
        <f>IF(E18="","",E18)</f>
        <v/>
      </c>
      <c r="G87" s="71"/>
      <c r="H87" s="71"/>
      <c r="I87" s="184"/>
      <c r="J87" s="71"/>
      <c r="K87" s="71"/>
      <c r="L87" s="69"/>
    </row>
    <row r="88" s="1" customFormat="1" ht="10.32" customHeight="1">
      <c r="B88" s="43"/>
      <c r="C88" s="71"/>
      <c r="D88" s="71"/>
      <c r="E88" s="71"/>
      <c r="F88" s="71"/>
      <c r="G88" s="71"/>
      <c r="H88" s="71"/>
      <c r="I88" s="184"/>
      <c r="J88" s="71"/>
      <c r="K88" s="71"/>
      <c r="L88" s="69"/>
    </row>
    <row r="89" s="9" customFormat="1" ht="29.28" customHeight="1">
      <c r="B89" s="188"/>
      <c r="C89" s="189" t="s">
        <v>110</v>
      </c>
      <c r="D89" s="190" t="s">
        <v>56</v>
      </c>
      <c r="E89" s="190" t="s">
        <v>52</v>
      </c>
      <c r="F89" s="190" t="s">
        <v>111</v>
      </c>
      <c r="G89" s="190" t="s">
        <v>112</v>
      </c>
      <c r="H89" s="190" t="s">
        <v>113</v>
      </c>
      <c r="I89" s="191" t="s">
        <v>114</v>
      </c>
      <c r="J89" s="190" t="s">
        <v>92</v>
      </c>
      <c r="K89" s="192" t="s">
        <v>115</v>
      </c>
      <c r="L89" s="193"/>
      <c r="M89" s="99" t="s">
        <v>116</v>
      </c>
      <c r="N89" s="100" t="s">
        <v>41</v>
      </c>
      <c r="O89" s="100" t="s">
        <v>117</v>
      </c>
      <c r="P89" s="100" t="s">
        <v>118</v>
      </c>
      <c r="Q89" s="100" t="s">
        <v>119</v>
      </c>
      <c r="R89" s="100" t="s">
        <v>120</v>
      </c>
      <c r="S89" s="100" t="s">
        <v>121</v>
      </c>
      <c r="T89" s="101" t="s">
        <v>122</v>
      </c>
    </row>
    <row r="90" s="1" customFormat="1" ht="29.28" customHeight="1">
      <c r="B90" s="43"/>
      <c r="C90" s="105" t="s">
        <v>93</v>
      </c>
      <c r="D90" s="71"/>
      <c r="E90" s="71"/>
      <c r="F90" s="71"/>
      <c r="G90" s="71"/>
      <c r="H90" s="71"/>
      <c r="I90" s="184"/>
      <c r="J90" s="194">
        <f>BK90</f>
        <v>0</v>
      </c>
      <c r="K90" s="71"/>
      <c r="L90" s="69"/>
      <c r="M90" s="102"/>
      <c r="N90" s="103"/>
      <c r="O90" s="103"/>
      <c r="P90" s="195">
        <f>P91+P230+P234</f>
        <v>0</v>
      </c>
      <c r="Q90" s="103"/>
      <c r="R90" s="195">
        <f>R91+R230+R234</f>
        <v>346.19025700000003</v>
      </c>
      <c r="S90" s="103"/>
      <c r="T90" s="196">
        <f>T91+T230+T234</f>
        <v>738.86400000000003</v>
      </c>
      <c r="AT90" s="21" t="s">
        <v>70</v>
      </c>
      <c r="AU90" s="21" t="s">
        <v>94</v>
      </c>
      <c r="BK90" s="197">
        <f>BK91+BK230+BK234</f>
        <v>0</v>
      </c>
    </row>
    <row r="91" s="10" customFormat="1" ht="37.44" customHeight="1">
      <c r="B91" s="198"/>
      <c r="C91" s="199"/>
      <c r="D91" s="200" t="s">
        <v>70</v>
      </c>
      <c r="E91" s="201" t="s">
        <v>123</v>
      </c>
      <c r="F91" s="201" t="s">
        <v>124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P92+P147+P154+P172+P189+P227+P228</f>
        <v>0</v>
      </c>
      <c r="Q91" s="206"/>
      <c r="R91" s="207">
        <f>R92+R147+R154+R172+R189+R227+R228</f>
        <v>346.19025700000003</v>
      </c>
      <c r="S91" s="206"/>
      <c r="T91" s="208">
        <f>T92+T147+T154+T172+T189+T227+T228</f>
        <v>738.86400000000003</v>
      </c>
      <c r="AR91" s="209" t="s">
        <v>79</v>
      </c>
      <c r="AT91" s="210" t="s">
        <v>70</v>
      </c>
      <c r="AU91" s="210" t="s">
        <v>71</v>
      </c>
      <c r="AY91" s="209" t="s">
        <v>125</v>
      </c>
      <c r="BK91" s="211">
        <f>BK92+BK147+BK154+BK172+BK189+BK227+BK228</f>
        <v>0</v>
      </c>
    </row>
    <row r="92" s="10" customFormat="1" ht="19.92" customHeight="1">
      <c r="B92" s="198"/>
      <c r="C92" s="199"/>
      <c r="D92" s="200" t="s">
        <v>70</v>
      </c>
      <c r="E92" s="212" t="s">
        <v>79</v>
      </c>
      <c r="F92" s="212" t="s">
        <v>126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SUM(P93:P146)</f>
        <v>0</v>
      </c>
      <c r="Q92" s="206"/>
      <c r="R92" s="207">
        <f>SUM(R93:R146)</f>
        <v>95.865575000000007</v>
      </c>
      <c r="S92" s="206"/>
      <c r="T92" s="208">
        <f>SUM(T93:T146)</f>
        <v>738.86400000000003</v>
      </c>
      <c r="AR92" s="209" t="s">
        <v>79</v>
      </c>
      <c r="AT92" s="210" t="s">
        <v>70</v>
      </c>
      <c r="AU92" s="210" t="s">
        <v>79</v>
      </c>
      <c r="AY92" s="209" t="s">
        <v>125</v>
      </c>
      <c r="BK92" s="211">
        <f>SUM(BK93:BK146)</f>
        <v>0</v>
      </c>
    </row>
    <row r="93" s="1" customFormat="1" ht="25.5" customHeight="1">
      <c r="B93" s="43"/>
      <c r="C93" s="214" t="s">
        <v>79</v>
      </c>
      <c r="D93" s="214" t="s">
        <v>127</v>
      </c>
      <c r="E93" s="215" t="s">
        <v>128</v>
      </c>
      <c r="F93" s="216" t="s">
        <v>129</v>
      </c>
      <c r="G93" s="217" t="s">
        <v>130</v>
      </c>
      <c r="H93" s="218">
        <v>20</v>
      </c>
      <c r="I93" s="219"/>
      <c r="J93" s="220">
        <f>ROUND(I93*H93,2)</f>
        <v>0</v>
      </c>
      <c r="K93" s="216" t="s">
        <v>131</v>
      </c>
      <c r="L93" s="69"/>
      <c r="M93" s="221" t="s">
        <v>21</v>
      </c>
      <c r="N93" s="222" t="s">
        <v>42</v>
      </c>
      <c r="O93" s="44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AR93" s="21" t="s">
        <v>132</v>
      </c>
      <c r="AT93" s="21" t="s">
        <v>127</v>
      </c>
      <c r="AU93" s="21" t="s">
        <v>81</v>
      </c>
      <c r="AY93" s="21" t="s">
        <v>125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21" t="s">
        <v>79</v>
      </c>
      <c r="BK93" s="225">
        <f>ROUND(I93*H93,2)</f>
        <v>0</v>
      </c>
      <c r="BL93" s="21" t="s">
        <v>132</v>
      </c>
      <c r="BM93" s="21" t="s">
        <v>133</v>
      </c>
    </row>
    <row r="94" s="1" customFormat="1" ht="51" customHeight="1">
      <c r="B94" s="43"/>
      <c r="C94" s="214" t="s">
        <v>81</v>
      </c>
      <c r="D94" s="214" t="s">
        <v>127</v>
      </c>
      <c r="E94" s="215" t="s">
        <v>134</v>
      </c>
      <c r="F94" s="216" t="s">
        <v>135</v>
      </c>
      <c r="G94" s="217" t="s">
        <v>130</v>
      </c>
      <c r="H94" s="218">
        <v>590</v>
      </c>
      <c r="I94" s="219"/>
      <c r="J94" s="220">
        <f>ROUND(I94*H94,2)</f>
        <v>0</v>
      </c>
      <c r="K94" s="216" t="s">
        <v>131</v>
      </c>
      <c r="L94" s="69"/>
      <c r="M94" s="221" t="s">
        <v>21</v>
      </c>
      <c r="N94" s="222" t="s">
        <v>42</v>
      </c>
      <c r="O94" s="44"/>
      <c r="P94" s="223">
        <f>O94*H94</f>
        <v>0</v>
      </c>
      <c r="Q94" s="223">
        <v>0</v>
      </c>
      <c r="R94" s="223">
        <f>Q94*H94</f>
        <v>0</v>
      </c>
      <c r="S94" s="223">
        <v>0.32000000000000001</v>
      </c>
      <c r="T94" s="224">
        <f>S94*H94</f>
        <v>188.80000000000001</v>
      </c>
      <c r="AR94" s="21" t="s">
        <v>132</v>
      </c>
      <c r="AT94" s="21" t="s">
        <v>127</v>
      </c>
      <c r="AU94" s="21" t="s">
        <v>81</v>
      </c>
      <c r="AY94" s="21" t="s">
        <v>125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21" t="s">
        <v>79</v>
      </c>
      <c r="BK94" s="225">
        <f>ROUND(I94*H94,2)</f>
        <v>0</v>
      </c>
      <c r="BL94" s="21" t="s">
        <v>132</v>
      </c>
      <c r="BM94" s="21" t="s">
        <v>136</v>
      </c>
    </row>
    <row r="95" s="1" customFormat="1">
      <c r="B95" s="43"/>
      <c r="C95" s="71"/>
      <c r="D95" s="226" t="s">
        <v>137</v>
      </c>
      <c r="E95" s="71"/>
      <c r="F95" s="227" t="s">
        <v>138</v>
      </c>
      <c r="G95" s="71"/>
      <c r="H95" s="71"/>
      <c r="I95" s="184"/>
      <c r="J95" s="71"/>
      <c r="K95" s="71"/>
      <c r="L95" s="69"/>
      <c r="M95" s="228"/>
      <c r="N95" s="44"/>
      <c r="O95" s="44"/>
      <c r="P95" s="44"/>
      <c r="Q95" s="44"/>
      <c r="R95" s="44"/>
      <c r="S95" s="44"/>
      <c r="T95" s="92"/>
      <c r="AT95" s="21" t="s">
        <v>137</v>
      </c>
      <c r="AU95" s="21" t="s">
        <v>81</v>
      </c>
    </row>
    <row r="96" s="11" customFormat="1">
      <c r="B96" s="229"/>
      <c r="C96" s="230"/>
      <c r="D96" s="226" t="s">
        <v>139</v>
      </c>
      <c r="E96" s="231" t="s">
        <v>21</v>
      </c>
      <c r="F96" s="232" t="s">
        <v>140</v>
      </c>
      <c r="G96" s="230"/>
      <c r="H96" s="233">
        <v>590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139</v>
      </c>
      <c r="AU96" s="239" t="s">
        <v>81</v>
      </c>
      <c r="AV96" s="11" t="s">
        <v>81</v>
      </c>
      <c r="AW96" s="11" t="s">
        <v>35</v>
      </c>
      <c r="AX96" s="11" t="s">
        <v>79</v>
      </c>
      <c r="AY96" s="239" t="s">
        <v>125</v>
      </c>
    </row>
    <row r="97" s="1" customFormat="1" ht="38.25" customHeight="1">
      <c r="B97" s="43"/>
      <c r="C97" s="214" t="s">
        <v>141</v>
      </c>
      <c r="D97" s="214" t="s">
        <v>127</v>
      </c>
      <c r="E97" s="215" t="s">
        <v>142</v>
      </c>
      <c r="F97" s="216" t="s">
        <v>143</v>
      </c>
      <c r="G97" s="217" t="s">
        <v>130</v>
      </c>
      <c r="H97" s="218">
        <v>952</v>
      </c>
      <c r="I97" s="219"/>
      <c r="J97" s="220">
        <f>ROUND(I97*H97,2)</f>
        <v>0</v>
      </c>
      <c r="K97" s="216" t="s">
        <v>131</v>
      </c>
      <c r="L97" s="69"/>
      <c r="M97" s="221" t="s">
        <v>21</v>
      </c>
      <c r="N97" s="222" t="s">
        <v>42</v>
      </c>
      <c r="O97" s="44"/>
      <c r="P97" s="223">
        <f>O97*H97</f>
        <v>0</v>
      </c>
      <c r="Q97" s="223">
        <v>0.00022000000000000001</v>
      </c>
      <c r="R97" s="223">
        <f>Q97*H97</f>
        <v>0.20944000000000002</v>
      </c>
      <c r="S97" s="223">
        <v>0.51200000000000001</v>
      </c>
      <c r="T97" s="224">
        <f>S97*H97</f>
        <v>487.42400000000004</v>
      </c>
      <c r="AR97" s="21" t="s">
        <v>132</v>
      </c>
      <c r="AT97" s="21" t="s">
        <v>127</v>
      </c>
      <c r="AU97" s="21" t="s">
        <v>81</v>
      </c>
      <c r="AY97" s="21" t="s">
        <v>125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21" t="s">
        <v>79</v>
      </c>
      <c r="BK97" s="225">
        <f>ROUND(I97*H97,2)</f>
        <v>0</v>
      </c>
      <c r="BL97" s="21" t="s">
        <v>132</v>
      </c>
      <c r="BM97" s="21" t="s">
        <v>144</v>
      </c>
    </row>
    <row r="98" s="1" customFormat="1">
      <c r="B98" s="43"/>
      <c r="C98" s="71"/>
      <c r="D98" s="226" t="s">
        <v>137</v>
      </c>
      <c r="E98" s="71"/>
      <c r="F98" s="227" t="s">
        <v>145</v>
      </c>
      <c r="G98" s="71"/>
      <c r="H98" s="71"/>
      <c r="I98" s="184"/>
      <c r="J98" s="71"/>
      <c r="K98" s="71"/>
      <c r="L98" s="69"/>
      <c r="M98" s="228"/>
      <c r="N98" s="44"/>
      <c r="O98" s="44"/>
      <c r="P98" s="44"/>
      <c r="Q98" s="44"/>
      <c r="R98" s="44"/>
      <c r="S98" s="44"/>
      <c r="T98" s="92"/>
      <c r="AT98" s="21" t="s">
        <v>137</v>
      </c>
      <c r="AU98" s="21" t="s">
        <v>81</v>
      </c>
    </row>
    <row r="99" s="11" customFormat="1">
      <c r="B99" s="229"/>
      <c r="C99" s="230"/>
      <c r="D99" s="226" t="s">
        <v>139</v>
      </c>
      <c r="E99" s="231" t="s">
        <v>21</v>
      </c>
      <c r="F99" s="232" t="s">
        <v>146</v>
      </c>
      <c r="G99" s="230"/>
      <c r="H99" s="233">
        <v>952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139</v>
      </c>
      <c r="AU99" s="239" t="s">
        <v>81</v>
      </c>
      <c r="AV99" s="11" t="s">
        <v>81</v>
      </c>
      <c r="AW99" s="11" t="s">
        <v>35</v>
      </c>
      <c r="AX99" s="11" t="s">
        <v>79</v>
      </c>
      <c r="AY99" s="239" t="s">
        <v>125</v>
      </c>
    </row>
    <row r="100" s="1" customFormat="1" ht="38.25" customHeight="1">
      <c r="B100" s="43"/>
      <c r="C100" s="214" t="s">
        <v>132</v>
      </c>
      <c r="D100" s="214" t="s">
        <v>127</v>
      </c>
      <c r="E100" s="215" t="s">
        <v>147</v>
      </c>
      <c r="F100" s="216" t="s">
        <v>148</v>
      </c>
      <c r="G100" s="217" t="s">
        <v>149</v>
      </c>
      <c r="H100" s="218">
        <v>216</v>
      </c>
      <c r="I100" s="219"/>
      <c r="J100" s="220">
        <f>ROUND(I100*H100,2)</f>
        <v>0</v>
      </c>
      <c r="K100" s="216" t="s">
        <v>131</v>
      </c>
      <c r="L100" s="69"/>
      <c r="M100" s="221" t="s">
        <v>21</v>
      </c>
      <c r="N100" s="222" t="s">
        <v>42</v>
      </c>
      <c r="O100" s="44"/>
      <c r="P100" s="223">
        <f>O100*H100</f>
        <v>0</v>
      </c>
      <c r="Q100" s="223">
        <v>0</v>
      </c>
      <c r="R100" s="223">
        <f>Q100*H100</f>
        <v>0</v>
      </c>
      <c r="S100" s="223">
        <v>0.28999999999999998</v>
      </c>
      <c r="T100" s="224">
        <f>S100*H100</f>
        <v>62.639999999999993</v>
      </c>
      <c r="AR100" s="21" t="s">
        <v>132</v>
      </c>
      <c r="AT100" s="21" t="s">
        <v>127</v>
      </c>
      <c r="AU100" s="21" t="s">
        <v>81</v>
      </c>
      <c r="AY100" s="21" t="s">
        <v>125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21" t="s">
        <v>79</v>
      </c>
      <c r="BK100" s="225">
        <f>ROUND(I100*H100,2)</f>
        <v>0</v>
      </c>
      <c r="BL100" s="21" t="s">
        <v>132</v>
      </c>
      <c r="BM100" s="21" t="s">
        <v>150</v>
      </c>
    </row>
    <row r="101" s="11" customFormat="1">
      <c r="B101" s="229"/>
      <c r="C101" s="230"/>
      <c r="D101" s="226" t="s">
        <v>139</v>
      </c>
      <c r="E101" s="231" t="s">
        <v>21</v>
      </c>
      <c r="F101" s="232" t="s">
        <v>151</v>
      </c>
      <c r="G101" s="230"/>
      <c r="H101" s="233">
        <v>216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139</v>
      </c>
      <c r="AU101" s="239" t="s">
        <v>81</v>
      </c>
      <c r="AV101" s="11" t="s">
        <v>81</v>
      </c>
      <c r="AW101" s="11" t="s">
        <v>35</v>
      </c>
      <c r="AX101" s="11" t="s">
        <v>79</v>
      </c>
      <c r="AY101" s="239" t="s">
        <v>125</v>
      </c>
    </row>
    <row r="102" s="1" customFormat="1" ht="38.25" customHeight="1">
      <c r="B102" s="43"/>
      <c r="C102" s="214" t="s">
        <v>152</v>
      </c>
      <c r="D102" s="214" t="s">
        <v>127</v>
      </c>
      <c r="E102" s="215" t="s">
        <v>153</v>
      </c>
      <c r="F102" s="216" t="s">
        <v>154</v>
      </c>
      <c r="G102" s="217" t="s">
        <v>155</v>
      </c>
      <c r="H102" s="218">
        <v>627.50999999999999</v>
      </c>
      <c r="I102" s="219"/>
      <c r="J102" s="220">
        <f>ROUND(I102*H102,2)</f>
        <v>0</v>
      </c>
      <c r="K102" s="216" t="s">
        <v>131</v>
      </c>
      <c r="L102" s="69"/>
      <c r="M102" s="221" t="s">
        <v>21</v>
      </c>
      <c r="N102" s="222" t="s">
        <v>42</v>
      </c>
      <c r="O102" s="44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AR102" s="21" t="s">
        <v>132</v>
      </c>
      <c r="AT102" s="21" t="s">
        <v>127</v>
      </c>
      <c r="AU102" s="21" t="s">
        <v>81</v>
      </c>
      <c r="AY102" s="21" t="s">
        <v>125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21" t="s">
        <v>79</v>
      </c>
      <c r="BK102" s="225">
        <f>ROUND(I102*H102,2)</f>
        <v>0</v>
      </c>
      <c r="BL102" s="21" t="s">
        <v>132</v>
      </c>
      <c r="BM102" s="21" t="s">
        <v>156</v>
      </c>
    </row>
    <row r="103" s="11" customFormat="1">
      <c r="B103" s="229"/>
      <c r="C103" s="230"/>
      <c r="D103" s="226" t="s">
        <v>139</v>
      </c>
      <c r="E103" s="231" t="s">
        <v>21</v>
      </c>
      <c r="F103" s="232" t="s">
        <v>157</v>
      </c>
      <c r="G103" s="230"/>
      <c r="H103" s="233">
        <v>627.50999999999999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139</v>
      </c>
      <c r="AU103" s="239" t="s">
        <v>81</v>
      </c>
      <c r="AV103" s="11" t="s">
        <v>81</v>
      </c>
      <c r="AW103" s="11" t="s">
        <v>35</v>
      </c>
      <c r="AX103" s="11" t="s">
        <v>79</v>
      </c>
      <c r="AY103" s="239" t="s">
        <v>125</v>
      </c>
    </row>
    <row r="104" s="1" customFormat="1" ht="38.25" customHeight="1">
      <c r="B104" s="43"/>
      <c r="C104" s="214" t="s">
        <v>158</v>
      </c>
      <c r="D104" s="214" t="s">
        <v>127</v>
      </c>
      <c r="E104" s="215" t="s">
        <v>159</v>
      </c>
      <c r="F104" s="216" t="s">
        <v>160</v>
      </c>
      <c r="G104" s="217" t="s">
        <v>155</v>
      </c>
      <c r="H104" s="218">
        <v>313.755</v>
      </c>
      <c r="I104" s="219"/>
      <c r="J104" s="220">
        <f>ROUND(I104*H104,2)</f>
        <v>0</v>
      </c>
      <c r="K104" s="216" t="s">
        <v>131</v>
      </c>
      <c r="L104" s="69"/>
      <c r="M104" s="221" t="s">
        <v>21</v>
      </c>
      <c r="N104" s="222" t="s">
        <v>42</v>
      </c>
      <c r="O104" s="44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AR104" s="21" t="s">
        <v>132</v>
      </c>
      <c r="AT104" s="21" t="s">
        <v>127</v>
      </c>
      <c r="AU104" s="21" t="s">
        <v>81</v>
      </c>
      <c r="AY104" s="21" t="s">
        <v>125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21" t="s">
        <v>79</v>
      </c>
      <c r="BK104" s="225">
        <f>ROUND(I104*H104,2)</f>
        <v>0</v>
      </c>
      <c r="BL104" s="21" t="s">
        <v>132</v>
      </c>
      <c r="BM104" s="21" t="s">
        <v>161</v>
      </c>
    </row>
    <row r="105" s="11" customFormat="1">
      <c r="B105" s="229"/>
      <c r="C105" s="230"/>
      <c r="D105" s="226" t="s">
        <v>139</v>
      </c>
      <c r="E105" s="230"/>
      <c r="F105" s="232" t="s">
        <v>162</v>
      </c>
      <c r="G105" s="230"/>
      <c r="H105" s="233">
        <v>313.755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139</v>
      </c>
      <c r="AU105" s="239" t="s">
        <v>81</v>
      </c>
      <c r="AV105" s="11" t="s">
        <v>81</v>
      </c>
      <c r="AW105" s="11" t="s">
        <v>6</v>
      </c>
      <c r="AX105" s="11" t="s">
        <v>79</v>
      </c>
      <c r="AY105" s="239" t="s">
        <v>125</v>
      </c>
    </row>
    <row r="106" s="1" customFormat="1" ht="25.5" customHeight="1">
      <c r="B106" s="43"/>
      <c r="C106" s="214" t="s">
        <v>163</v>
      </c>
      <c r="D106" s="214" t="s">
        <v>127</v>
      </c>
      <c r="E106" s="215" t="s">
        <v>164</v>
      </c>
      <c r="F106" s="216" t="s">
        <v>165</v>
      </c>
      <c r="G106" s="217" t="s">
        <v>155</v>
      </c>
      <c r="H106" s="218">
        <v>46.799999999999997</v>
      </c>
      <c r="I106" s="219"/>
      <c r="J106" s="220">
        <f>ROUND(I106*H106,2)</f>
        <v>0</v>
      </c>
      <c r="K106" s="216" t="s">
        <v>131</v>
      </c>
      <c r="L106" s="69"/>
      <c r="M106" s="221" t="s">
        <v>21</v>
      </c>
      <c r="N106" s="222" t="s">
        <v>42</v>
      </c>
      <c r="O106" s="44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AR106" s="21" t="s">
        <v>132</v>
      </c>
      <c r="AT106" s="21" t="s">
        <v>127</v>
      </c>
      <c r="AU106" s="21" t="s">
        <v>81</v>
      </c>
      <c r="AY106" s="21" t="s">
        <v>125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21" t="s">
        <v>79</v>
      </c>
      <c r="BK106" s="225">
        <f>ROUND(I106*H106,2)</f>
        <v>0</v>
      </c>
      <c r="BL106" s="21" t="s">
        <v>132</v>
      </c>
      <c r="BM106" s="21" t="s">
        <v>166</v>
      </c>
    </row>
    <row r="107" s="1" customFormat="1">
      <c r="B107" s="43"/>
      <c r="C107" s="71"/>
      <c r="D107" s="226" t="s">
        <v>137</v>
      </c>
      <c r="E107" s="71"/>
      <c r="F107" s="227" t="s">
        <v>167</v>
      </c>
      <c r="G107" s="71"/>
      <c r="H107" s="71"/>
      <c r="I107" s="184"/>
      <c r="J107" s="71"/>
      <c r="K107" s="71"/>
      <c r="L107" s="69"/>
      <c r="M107" s="228"/>
      <c r="N107" s="44"/>
      <c r="O107" s="44"/>
      <c r="P107" s="44"/>
      <c r="Q107" s="44"/>
      <c r="R107" s="44"/>
      <c r="S107" s="44"/>
      <c r="T107" s="92"/>
      <c r="AT107" s="21" t="s">
        <v>137</v>
      </c>
      <c r="AU107" s="21" t="s">
        <v>81</v>
      </c>
    </row>
    <row r="108" s="11" customFormat="1">
      <c r="B108" s="229"/>
      <c r="C108" s="230"/>
      <c r="D108" s="226" t="s">
        <v>139</v>
      </c>
      <c r="E108" s="231" t="s">
        <v>21</v>
      </c>
      <c r="F108" s="232" t="s">
        <v>168</v>
      </c>
      <c r="G108" s="230"/>
      <c r="H108" s="233">
        <v>46.799999999999997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139</v>
      </c>
      <c r="AU108" s="239" t="s">
        <v>81</v>
      </c>
      <c r="AV108" s="11" t="s">
        <v>81</v>
      </c>
      <c r="AW108" s="11" t="s">
        <v>35</v>
      </c>
      <c r="AX108" s="11" t="s">
        <v>79</v>
      </c>
      <c r="AY108" s="239" t="s">
        <v>125</v>
      </c>
    </row>
    <row r="109" s="1" customFormat="1" ht="38.25" customHeight="1">
      <c r="B109" s="43"/>
      <c r="C109" s="214" t="s">
        <v>169</v>
      </c>
      <c r="D109" s="214" t="s">
        <v>127</v>
      </c>
      <c r="E109" s="215" t="s">
        <v>170</v>
      </c>
      <c r="F109" s="216" t="s">
        <v>171</v>
      </c>
      <c r="G109" s="217" t="s">
        <v>155</v>
      </c>
      <c r="H109" s="218">
        <v>23.399999999999999</v>
      </c>
      <c r="I109" s="219"/>
      <c r="J109" s="220">
        <f>ROUND(I109*H109,2)</f>
        <v>0</v>
      </c>
      <c r="K109" s="216" t="s">
        <v>131</v>
      </c>
      <c r="L109" s="69"/>
      <c r="M109" s="221" t="s">
        <v>21</v>
      </c>
      <c r="N109" s="222" t="s">
        <v>42</v>
      </c>
      <c r="O109" s="44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AR109" s="21" t="s">
        <v>132</v>
      </c>
      <c r="AT109" s="21" t="s">
        <v>127</v>
      </c>
      <c r="AU109" s="21" t="s">
        <v>81</v>
      </c>
      <c r="AY109" s="21" t="s">
        <v>125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21" t="s">
        <v>79</v>
      </c>
      <c r="BK109" s="225">
        <f>ROUND(I109*H109,2)</f>
        <v>0</v>
      </c>
      <c r="BL109" s="21" t="s">
        <v>132</v>
      </c>
      <c r="BM109" s="21" t="s">
        <v>172</v>
      </c>
    </row>
    <row r="110" s="11" customFormat="1">
      <c r="B110" s="229"/>
      <c r="C110" s="230"/>
      <c r="D110" s="226" t="s">
        <v>139</v>
      </c>
      <c r="E110" s="230"/>
      <c r="F110" s="232" t="s">
        <v>173</v>
      </c>
      <c r="G110" s="230"/>
      <c r="H110" s="233">
        <v>23.399999999999999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139</v>
      </c>
      <c r="AU110" s="239" t="s">
        <v>81</v>
      </c>
      <c r="AV110" s="11" t="s">
        <v>81</v>
      </c>
      <c r="AW110" s="11" t="s">
        <v>6</v>
      </c>
      <c r="AX110" s="11" t="s">
        <v>79</v>
      </c>
      <c r="AY110" s="239" t="s">
        <v>125</v>
      </c>
    </row>
    <row r="111" s="1" customFormat="1" ht="25.5" customHeight="1">
      <c r="B111" s="43"/>
      <c r="C111" s="214" t="s">
        <v>174</v>
      </c>
      <c r="D111" s="214" t="s">
        <v>127</v>
      </c>
      <c r="E111" s="215" t="s">
        <v>175</v>
      </c>
      <c r="F111" s="216" t="s">
        <v>176</v>
      </c>
      <c r="G111" s="217" t="s">
        <v>155</v>
      </c>
      <c r="H111" s="218">
        <v>32.75</v>
      </c>
      <c r="I111" s="219"/>
      <c r="J111" s="220">
        <f>ROUND(I111*H111,2)</f>
        <v>0</v>
      </c>
      <c r="K111" s="216" t="s">
        <v>131</v>
      </c>
      <c r="L111" s="69"/>
      <c r="M111" s="221" t="s">
        <v>21</v>
      </c>
      <c r="N111" s="222" t="s">
        <v>42</v>
      </c>
      <c r="O111" s="44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AR111" s="21" t="s">
        <v>132</v>
      </c>
      <c r="AT111" s="21" t="s">
        <v>127</v>
      </c>
      <c r="AU111" s="21" t="s">
        <v>81</v>
      </c>
      <c r="AY111" s="21" t="s">
        <v>125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1" t="s">
        <v>79</v>
      </c>
      <c r="BK111" s="225">
        <f>ROUND(I111*H111,2)</f>
        <v>0</v>
      </c>
      <c r="BL111" s="21" t="s">
        <v>132</v>
      </c>
      <c r="BM111" s="21" t="s">
        <v>177</v>
      </c>
    </row>
    <row r="112" s="1" customFormat="1">
      <c r="B112" s="43"/>
      <c r="C112" s="71"/>
      <c r="D112" s="226" t="s">
        <v>137</v>
      </c>
      <c r="E112" s="71"/>
      <c r="F112" s="227" t="s">
        <v>178</v>
      </c>
      <c r="G112" s="71"/>
      <c r="H112" s="71"/>
      <c r="I112" s="184"/>
      <c r="J112" s="71"/>
      <c r="K112" s="71"/>
      <c r="L112" s="69"/>
      <c r="M112" s="228"/>
      <c r="N112" s="44"/>
      <c r="O112" s="44"/>
      <c r="P112" s="44"/>
      <c r="Q112" s="44"/>
      <c r="R112" s="44"/>
      <c r="S112" s="44"/>
      <c r="T112" s="92"/>
      <c r="AT112" s="21" t="s">
        <v>137</v>
      </c>
      <c r="AU112" s="21" t="s">
        <v>81</v>
      </c>
    </row>
    <row r="113" s="11" customFormat="1">
      <c r="B113" s="229"/>
      <c r="C113" s="230"/>
      <c r="D113" s="226" t="s">
        <v>139</v>
      </c>
      <c r="E113" s="231" t="s">
        <v>21</v>
      </c>
      <c r="F113" s="232" t="s">
        <v>179</v>
      </c>
      <c r="G113" s="230"/>
      <c r="H113" s="233">
        <v>65.5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139</v>
      </c>
      <c r="AU113" s="239" t="s">
        <v>81</v>
      </c>
      <c r="AV113" s="11" t="s">
        <v>81</v>
      </c>
      <c r="AW113" s="11" t="s">
        <v>35</v>
      </c>
      <c r="AX113" s="11" t="s">
        <v>79</v>
      </c>
      <c r="AY113" s="239" t="s">
        <v>125</v>
      </c>
    </row>
    <row r="114" s="11" customFormat="1">
      <c r="B114" s="229"/>
      <c r="C114" s="230"/>
      <c r="D114" s="226" t="s">
        <v>139</v>
      </c>
      <c r="E114" s="230"/>
      <c r="F114" s="232" t="s">
        <v>180</v>
      </c>
      <c r="G114" s="230"/>
      <c r="H114" s="233">
        <v>32.75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139</v>
      </c>
      <c r="AU114" s="239" t="s">
        <v>81</v>
      </c>
      <c r="AV114" s="11" t="s">
        <v>81</v>
      </c>
      <c r="AW114" s="11" t="s">
        <v>6</v>
      </c>
      <c r="AX114" s="11" t="s">
        <v>79</v>
      </c>
      <c r="AY114" s="239" t="s">
        <v>125</v>
      </c>
    </row>
    <row r="115" s="1" customFormat="1" ht="38.25" customHeight="1">
      <c r="B115" s="43"/>
      <c r="C115" s="214" t="s">
        <v>181</v>
      </c>
      <c r="D115" s="214" t="s">
        <v>127</v>
      </c>
      <c r="E115" s="215" t="s">
        <v>182</v>
      </c>
      <c r="F115" s="216" t="s">
        <v>183</v>
      </c>
      <c r="G115" s="217" t="s">
        <v>155</v>
      </c>
      <c r="H115" s="218">
        <v>16.375</v>
      </c>
      <c r="I115" s="219"/>
      <c r="J115" s="220">
        <f>ROUND(I115*H115,2)</f>
        <v>0</v>
      </c>
      <c r="K115" s="216" t="s">
        <v>131</v>
      </c>
      <c r="L115" s="69"/>
      <c r="M115" s="221" t="s">
        <v>21</v>
      </c>
      <c r="N115" s="222" t="s">
        <v>42</v>
      </c>
      <c r="O115" s="44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AR115" s="21" t="s">
        <v>132</v>
      </c>
      <c r="AT115" s="21" t="s">
        <v>127</v>
      </c>
      <c r="AU115" s="21" t="s">
        <v>81</v>
      </c>
      <c r="AY115" s="21" t="s">
        <v>125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21" t="s">
        <v>79</v>
      </c>
      <c r="BK115" s="225">
        <f>ROUND(I115*H115,2)</f>
        <v>0</v>
      </c>
      <c r="BL115" s="21" t="s">
        <v>132</v>
      </c>
      <c r="BM115" s="21" t="s">
        <v>184</v>
      </c>
    </row>
    <row r="116" s="11" customFormat="1">
      <c r="B116" s="229"/>
      <c r="C116" s="230"/>
      <c r="D116" s="226" t="s">
        <v>139</v>
      </c>
      <c r="E116" s="230"/>
      <c r="F116" s="232" t="s">
        <v>185</v>
      </c>
      <c r="G116" s="230"/>
      <c r="H116" s="233">
        <v>16.375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139</v>
      </c>
      <c r="AU116" s="239" t="s">
        <v>81</v>
      </c>
      <c r="AV116" s="11" t="s">
        <v>81</v>
      </c>
      <c r="AW116" s="11" t="s">
        <v>6</v>
      </c>
      <c r="AX116" s="11" t="s">
        <v>79</v>
      </c>
      <c r="AY116" s="239" t="s">
        <v>125</v>
      </c>
    </row>
    <row r="117" s="1" customFormat="1" ht="25.5" customHeight="1">
      <c r="B117" s="43"/>
      <c r="C117" s="214" t="s">
        <v>186</v>
      </c>
      <c r="D117" s="214" t="s">
        <v>127</v>
      </c>
      <c r="E117" s="215" t="s">
        <v>187</v>
      </c>
      <c r="F117" s="216" t="s">
        <v>188</v>
      </c>
      <c r="G117" s="217" t="s">
        <v>155</v>
      </c>
      <c r="H117" s="218">
        <v>32.75</v>
      </c>
      <c r="I117" s="219"/>
      <c r="J117" s="220">
        <f>ROUND(I117*H117,2)</f>
        <v>0</v>
      </c>
      <c r="K117" s="216" t="s">
        <v>131</v>
      </c>
      <c r="L117" s="69"/>
      <c r="M117" s="221" t="s">
        <v>21</v>
      </c>
      <c r="N117" s="222" t="s">
        <v>42</v>
      </c>
      <c r="O117" s="44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AR117" s="21" t="s">
        <v>132</v>
      </c>
      <c r="AT117" s="21" t="s">
        <v>127</v>
      </c>
      <c r="AU117" s="21" t="s">
        <v>81</v>
      </c>
      <c r="AY117" s="21" t="s">
        <v>125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21" t="s">
        <v>79</v>
      </c>
      <c r="BK117" s="225">
        <f>ROUND(I117*H117,2)</f>
        <v>0</v>
      </c>
      <c r="BL117" s="21" t="s">
        <v>132</v>
      </c>
      <c r="BM117" s="21" t="s">
        <v>189</v>
      </c>
    </row>
    <row r="118" s="1" customFormat="1">
      <c r="B118" s="43"/>
      <c r="C118" s="71"/>
      <c r="D118" s="226" t="s">
        <v>137</v>
      </c>
      <c r="E118" s="71"/>
      <c r="F118" s="227" t="s">
        <v>190</v>
      </c>
      <c r="G118" s="71"/>
      <c r="H118" s="71"/>
      <c r="I118" s="184"/>
      <c r="J118" s="71"/>
      <c r="K118" s="71"/>
      <c r="L118" s="69"/>
      <c r="M118" s="228"/>
      <c r="N118" s="44"/>
      <c r="O118" s="44"/>
      <c r="P118" s="44"/>
      <c r="Q118" s="44"/>
      <c r="R118" s="44"/>
      <c r="S118" s="44"/>
      <c r="T118" s="92"/>
      <c r="AT118" s="21" t="s">
        <v>137</v>
      </c>
      <c r="AU118" s="21" t="s">
        <v>81</v>
      </c>
    </row>
    <row r="119" s="11" customFormat="1">
      <c r="B119" s="229"/>
      <c r="C119" s="230"/>
      <c r="D119" s="226" t="s">
        <v>139</v>
      </c>
      <c r="E119" s="231" t="s">
        <v>21</v>
      </c>
      <c r="F119" s="232" t="s">
        <v>179</v>
      </c>
      <c r="G119" s="230"/>
      <c r="H119" s="233">
        <v>65.5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139</v>
      </c>
      <c r="AU119" s="239" t="s">
        <v>81</v>
      </c>
      <c r="AV119" s="11" t="s">
        <v>81</v>
      </c>
      <c r="AW119" s="11" t="s">
        <v>35</v>
      </c>
      <c r="AX119" s="11" t="s">
        <v>79</v>
      </c>
      <c r="AY119" s="239" t="s">
        <v>125</v>
      </c>
    </row>
    <row r="120" s="11" customFormat="1">
      <c r="B120" s="229"/>
      <c r="C120" s="230"/>
      <c r="D120" s="226" t="s">
        <v>139</v>
      </c>
      <c r="E120" s="230"/>
      <c r="F120" s="232" t="s">
        <v>180</v>
      </c>
      <c r="G120" s="230"/>
      <c r="H120" s="233">
        <v>32.75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139</v>
      </c>
      <c r="AU120" s="239" t="s">
        <v>81</v>
      </c>
      <c r="AV120" s="11" t="s">
        <v>81</v>
      </c>
      <c r="AW120" s="11" t="s">
        <v>6</v>
      </c>
      <c r="AX120" s="11" t="s">
        <v>79</v>
      </c>
      <c r="AY120" s="239" t="s">
        <v>125</v>
      </c>
    </row>
    <row r="121" s="1" customFormat="1" ht="38.25" customHeight="1">
      <c r="B121" s="43"/>
      <c r="C121" s="214" t="s">
        <v>191</v>
      </c>
      <c r="D121" s="214" t="s">
        <v>127</v>
      </c>
      <c r="E121" s="215" t="s">
        <v>192</v>
      </c>
      <c r="F121" s="216" t="s">
        <v>193</v>
      </c>
      <c r="G121" s="217" t="s">
        <v>155</v>
      </c>
      <c r="H121" s="218">
        <v>16.375</v>
      </c>
      <c r="I121" s="219"/>
      <c r="J121" s="220">
        <f>ROUND(I121*H121,2)</f>
        <v>0</v>
      </c>
      <c r="K121" s="216" t="s">
        <v>131</v>
      </c>
      <c r="L121" s="69"/>
      <c r="M121" s="221" t="s">
        <v>21</v>
      </c>
      <c r="N121" s="222" t="s">
        <v>42</v>
      </c>
      <c r="O121" s="44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AR121" s="21" t="s">
        <v>132</v>
      </c>
      <c r="AT121" s="21" t="s">
        <v>127</v>
      </c>
      <c r="AU121" s="21" t="s">
        <v>81</v>
      </c>
      <c r="AY121" s="21" t="s">
        <v>125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21" t="s">
        <v>79</v>
      </c>
      <c r="BK121" s="225">
        <f>ROUND(I121*H121,2)</f>
        <v>0</v>
      </c>
      <c r="BL121" s="21" t="s">
        <v>132</v>
      </c>
      <c r="BM121" s="21" t="s">
        <v>194</v>
      </c>
    </row>
    <row r="122" s="11" customFormat="1">
      <c r="B122" s="229"/>
      <c r="C122" s="230"/>
      <c r="D122" s="226" t="s">
        <v>139</v>
      </c>
      <c r="E122" s="230"/>
      <c r="F122" s="232" t="s">
        <v>185</v>
      </c>
      <c r="G122" s="230"/>
      <c r="H122" s="233">
        <v>16.375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139</v>
      </c>
      <c r="AU122" s="239" t="s">
        <v>81</v>
      </c>
      <c r="AV122" s="11" t="s">
        <v>81</v>
      </c>
      <c r="AW122" s="11" t="s">
        <v>6</v>
      </c>
      <c r="AX122" s="11" t="s">
        <v>79</v>
      </c>
      <c r="AY122" s="239" t="s">
        <v>125</v>
      </c>
    </row>
    <row r="123" s="1" customFormat="1" ht="25.5" customHeight="1">
      <c r="B123" s="43"/>
      <c r="C123" s="214" t="s">
        <v>195</v>
      </c>
      <c r="D123" s="214" t="s">
        <v>127</v>
      </c>
      <c r="E123" s="215" t="s">
        <v>196</v>
      </c>
      <c r="F123" s="216" t="s">
        <v>197</v>
      </c>
      <c r="G123" s="217" t="s">
        <v>130</v>
      </c>
      <c r="H123" s="218">
        <v>96</v>
      </c>
      <c r="I123" s="219"/>
      <c r="J123" s="220">
        <f>ROUND(I123*H123,2)</f>
        <v>0</v>
      </c>
      <c r="K123" s="216" t="s">
        <v>131</v>
      </c>
      <c r="L123" s="69"/>
      <c r="M123" s="221" t="s">
        <v>21</v>
      </c>
      <c r="N123" s="222" t="s">
        <v>42</v>
      </c>
      <c r="O123" s="44"/>
      <c r="P123" s="223">
        <f>O123*H123</f>
        <v>0</v>
      </c>
      <c r="Q123" s="223">
        <v>0.00084000000000000003</v>
      </c>
      <c r="R123" s="223">
        <f>Q123*H123</f>
        <v>0.080640000000000003</v>
      </c>
      <c r="S123" s="223">
        <v>0</v>
      </c>
      <c r="T123" s="224">
        <f>S123*H123</f>
        <v>0</v>
      </c>
      <c r="AR123" s="21" t="s">
        <v>132</v>
      </c>
      <c r="AT123" s="21" t="s">
        <v>127</v>
      </c>
      <c r="AU123" s="21" t="s">
        <v>81</v>
      </c>
      <c r="AY123" s="21" t="s">
        <v>125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21" t="s">
        <v>79</v>
      </c>
      <c r="BK123" s="225">
        <f>ROUND(I123*H123,2)</f>
        <v>0</v>
      </c>
      <c r="BL123" s="21" t="s">
        <v>132</v>
      </c>
      <c r="BM123" s="21" t="s">
        <v>198</v>
      </c>
    </row>
    <row r="124" s="11" customFormat="1">
      <c r="B124" s="229"/>
      <c r="C124" s="230"/>
      <c r="D124" s="226" t="s">
        <v>139</v>
      </c>
      <c r="E124" s="231" t="s">
        <v>21</v>
      </c>
      <c r="F124" s="232" t="s">
        <v>199</v>
      </c>
      <c r="G124" s="230"/>
      <c r="H124" s="233">
        <v>96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139</v>
      </c>
      <c r="AU124" s="239" t="s">
        <v>81</v>
      </c>
      <c r="AV124" s="11" t="s">
        <v>81</v>
      </c>
      <c r="AW124" s="11" t="s">
        <v>35</v>
      </c>
      <c r="AX124" s="11" t="s">
        <v>79</v>
      </c>
      <c r="AY124" s="239" t="s">
        <v>125</v>
      </c>
    </row>
    <row r="125" s="1" customFormat="1" ht="25.5" customHeight="1">
      <c r="B125" s="43"/>
      <c r="C125" s="214" t="s">
        <v>200</v>
      </c>
      <c r="D125" s="214" t="s">
        <v>127</v>
      </c>
      <c r="E125" s="215" t="s">
        <v>201</v>
      </c>
      <c r="F125" s="216" t="s">
        <v>202</v>
      </c>
      <c r="G125" s="217" t="s">
        <v>130</v>
      </c>
      <c r="H125" s="218">
        <v>96</v>
      </c>
      <c r="I125" s="219"/>
      <c r="J125" s="220">
        <f>ROUND(I125*H125,2)</f>
        <v>0</v>
      </c>
      <c r="K125" s="216" t="s">
        <v>131</v>
      </c>
      <c r="L125" s="69"/>
      <c r="M125" s="221" t="s">
        <v>21</v>
      </c>
      <c r="N125" s="222" t="s">
        <v>42</v>
      </c>
      <c r="O125" s="44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AR125" s="21" t="s">
        <v>132</v>
      </c>
      <c r="AT125" s="21" t="s">
        <v>127</v>
      </c>
      <c r="AU125" s="21" t="s">
        <v>81</v>
      </c>
      <c r="AY125" s="21" t="s">
        <v>125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21" t="s">
        <v>79</v>
      </c>
      <c r="BK125" s="225">
        <f>ROUND(I125*H125,2)</f>
        <v>0</v>
      </c>
      <c r="BL125" s="21" t="s">
        <v>132</v>
      </c>
      <c r="BM125" s="21" t="s">
        <v>203</v>
      </c>
    </row>
    <row r="126" s="1" customFormat="1" ht="25.5" customHeight="1">
      <c r="B126" s="43"/>
      <c r="C126" s="214" t="s">
        <v>10</v>
      </c>
      <c r="D126" s="214" t="s">
        <v>127</v>
      </c>
      <c r="E126" s="215" t="s">
        <v>204</v>
      </c>
      <c r="F126" s="216" t="s">
        <v>205</v>
      </c>
      <c r="G126" s="217" t="s">
        <v>155</v>
      </c>
      <c r="H126" s="218">
        <v>745.5</v>
      </c>
      <c r="I126" s="219"/>
      <c r="J126" s="220">
        <f>ROUND(I126*H126,2)</f>
        <v>0</v>
      </c>
      <c r="K126" s="216" t="s">
        <v>21</v>
      </c>
      <c r="L126" s="69"/>
      <c r="M126" s="221" t="s">
        <v>21</v>
      </c>
      <c r="N126" s="222" t="s">
        <v>42</v>
      </c>
      <c r="O126" s="44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AR126" s="21" t="s">
        <v>132</v>
      </c>
      <c r="AT126" s="21" t="s">
        <v>127</v>
      </c>
      <c r="AU126" s="21" t="s">
        <v>81</v>
      </c>
      <c r="AY126" s="21" t="s">
        <v>125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21" t="s">
        <v>79</v>
      </c>
      <c r="BK126" s="225">
        <f>ROUND(I126*H126,2)</f>
        <v>0</v>
      </c>
      <c r="BL126" s="21" t="s">
        <v>132</v>
      </c>
      <c r="BM126" s="21" t="s">
        <v>206</v>
      </c>
    </row>
    <row r="127" s="11" customFormat="1">
      <c r="B127" s="229"/>
      <c r="C127" s="230"/>
      <c r="D127" s="226" t="s">
        <v>139</v>
      </c>
      <c r="E127" s="231" t="s">
        <v>21</v>
      </c>
      <c r="F127" s="232" t="s">
        <v>207</v>
      </c>
      <c r="G127" s="230"/>
      <c r="H127" s="233">
        <v>745.5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139</v>
      </c>
      <c r="AU127" s="239" t="s">
        <v>81</v>
      </c>
      <c r="AV127" s="11" t="s">
        <v>81</v>
      </c>
      <c r="AW127" s="11" t="s">
        <v>35</v>
      </c>
      <c r="AX127" s="11" t="s">
        <v>79</v>
      </c>
      <c r="AY127" s="239" t="s">
        <v>125</v>
      </c>
    </row>
    <row r="128" s="1" customFormat="1" ht="25.5" customHeight="1">
      <c r="B128" s="43"/>
      <c r="C128" s="214" t="s">
        <v>208</v>
      </c>
      <c r="D128" s="214" t="s">
        <v>127</v>
      </c>
      <c r="E128" s="215" t="s">
        <v>209</v>
      </c>
      <c r="F128" s="216" t="s">
        <v>210</v>
      </c>
      <c r="G128" s="217" t="s">
        <v>155</v>
      </c>
      <c r="H128" s="218">
        <v>49</v>
      </c>
      <c r="I128" s="219"/>
      <c r="J128" s="220">
        <f>ROUND(I128*H128,2)</f>
        <v>0</v>
      </c>
      <c r="K128" s="216" t="s">
        <v>131</v>
      </c>
      <c r="L128" s="69"/>
      <c r="M128" s="221" t="s">
        <v>21</v>
      </c>
      <c r="N128" s="222" t="s">
        <v>42</v>
      </c>
      <c r="O128" s="44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AR128" s="21" t="s">
        <v>132</v>
      </c>
      <c r="AT128" s="21" t="s">
        <v>127</v>
      </c>
      <c r="AU128" s="21" t="s">
        <v>81</v>
      </c>
      <c r="AY128" s="21" t="s">
        <v>125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21" t="s">
        <v>79</v>
      </c>
      <c r="BK128" s="225">
        <f>ROUND(I128*H128,2)</f>
        <v>0</v>
      </c>
      <c r="BL128" s="21" t="s">
        <v>132</v>
      </c>
      <c r="BM128" s="21" t="s">
        <v>211</v>
      </c>
    </row>
    <row r="129" s="1" customFormat="1">
      <c r="B129" s="43"/>
      <c r="C129" s="71"/>
      <c r="D129" s="226" t="s">
        <v>137</v>
      </c>
      <c r="E129" s="71"/>
      <c r="F129" s="227" t="s">
        <v>212</v>
      </c>
      <c r="G129" s="71"/>
      <c r="H129" s="71"/>
      <c r="I129" s="184"/>
      <c r="J129" s="71"/>
      <c r="K129" s="71"/>
      <c r="L129" s="69"/>
      <c r="M129" s="228"/>
      <c r="N129" s="44"/>
      <c r="O129" s="44"/>
      <c r="P129" s="44"/>
      <c r="Q129" s="44"/>
      <c r="R129" s="44"/>
      <c r="S129" s="44"/>
      <c r="T129" s="92"/>
      <c r="AT129" s="21" t="s">
        <v>137</v>
      </c>
      <c r="AU129" s="21" t="s">
        <v>81</v>
      </c>
    </row>
    <row r="130" s="1" customFormat="1" ht="16.5" customHeight="1">
      <c r="B130" s="43"/>
      <c r="C130" s="240" t="s">
        <v>213</v>
      </c>
      <c r="D130" s="240" t="s">
        <v>214</v>
      </c>
      <c r="E130" s="241" t="s">
        <v>215</v>
      </c>
      <c r="F130" s="242" t="s">
        <v>216</v>
      </c>
      <c r="G130" s="243" t="s">
        <v>217</v>
      </c>
      <c r="H130" s="244">
        <v>88.200000000000003</v>
      </c>
      <c r="I130" s="245"/>
      <c r="J130" s="246">
        <f>ROUND(I130*H130,2)</f>
        <v>0</v>
      </c>
      <c r="K130" s="242" t="s">
        <v>131</v>
      </c>
      <c r="L130" s="247"/>
      <c r="M130" s="248" t="s">
        <v>21</v>
      </c>
      <c r="N130" s="249" t="s">
        <v>42</v>
      </c>
      <c r="O130" s="44"/>
      <c r="P130" s="223">
        <f>O130*H130</f>
        <v>0</v>
      </c>
      <c r="Q130" s="223">
        <v>1</v>
      </c>
      <c r="R130" s="223">
        <f>Q130*H130</f>
        <v>88.200000000000003</v>
      </c>
      <c r="S130" s="223">
        <v>0</v>
      </c>
      <c r="T130" s="224">
        <f>S130*H130</f>
        <v>0</v>
      </c>
      <c r="AR130" s="21" t="s">
        <v>169</v>
      </c>
      <c r="AT130" s="21" t="s">
        <v>214</v>
      </c>
      <c r="AU130" s="21" t="s">
        <v>81</v>
      </c>
      <c r="AY130" s="21" t="s">
        <v>125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21" t="s">
        <v>79</v>
      </c>
      <c r="BK130" s="225">
        <f>ROUND(I130*H130,2)</f>
        <v>0</v>
      </c>
      <c r="BL130" s="21" t="s">
        <v>132</v>
      </c>
      <c r="BM130" s="21" t="s">
        <v>218</v>
      </c>
    </row>
    <row r="131" s="11" customFormat="1">
      <c r="B131" s="229"/>
      <c r="C131" s="230"/>
      <c r="D131" s="226" t="s">
        <v>139</v>
      </c>
      <c r="E131" s="230"/>
      <c r="F131" s="232" t="s">
        <v>219</v>
      </c>
      <c r="G131" s="230"/>
      <c r="H131" s="233">
        <v>88.200000000000003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139</v>
      </c>
      <c r="AU131" s="239" t="s">
        <v>81</v>
      </c>
      <c r="AV131" s="11" t="s">
        <v>81</v>
      </c>
      <c r="AW131" s="11" t="s">
        <v>6</v>
      </c>
      <c r="AX131" s="11" t="s">
        <v>79</v>
      </c>
      <c r="AY131" s="239" t="s">
        <v>125</v>
      </c>
    </row>
    <row r="132" s="1" customFormat="1" ht="38.25" customHeight="1">
      <c r="B132" s="43"/>
      <c r="C132" s="214" t="s">
        <v>220</v>
      </c>
      <c r="D132" s="214" t="s">
        <v>127</v>
      </c>
      <c r="E132" s="215" t="s">
        <v>221</v>
      </c>
      <c r="F132" s="216" t="s">
        <v>222</v>
      </c>
      <c r="G132" s="217" t="s">
        <v>155</v>
      </c>
      <c r="H132" s="218">
        <v>5.5999999999999996</v>
      </c>
      <c r="I132" s="219"/>
      <c r="J132" s="220">
        <f>ROUND(I132*H132,2)</f>
        <v>0</v>
      </c>
      <c r="K132" s="216" t="s">
        <v>131</v>
      </c>
      <c r="L132" s="69"/>
      <c r="M132" s="221" t="s">
        <v>21</v>
      </c>
      <c r="N132" s="222" t="s">
        <v>42</v>
      </c>
      <c r="O132" s="44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AR132" s="21" t="s">
        <v>132</v>
      </c>
      <c r="AT132" s="21" t="s">
        <v>127</v>
      </c>
      <c r="AU132" s="21" t="s">
        <v>81</v>
      </c>
      <c r="AY132" s="21" t="s">
        <v>125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21" t="s">
        <v>79</v>
      </c>
      <c r="BK132" s="225">
        <f>ROUND(I132*H132,2)</f>
        <v>0</v>
      </c>
      <c r="BL132" s="21" t="s">
        <v>132</v>
      </c>
      <c r="BM132" s="21" t="s">
        <v>223</v>
      </c>
    </row>
    <row r="133" s="11" customFormat="1">
      <c r="B133" s="229"/>
      <c r="C133" s="230"/>
      <c r="D133" s="226" t="s">
        <v>139</v>
      </c>
      <c r="E133" s="231" t="s">
        <v>21</v>
      </c>
      <c r="F133" s="232" t="s">
        <v>224</v>
      </c>
      <c r="G133" s="230"/>
      <c r="H133" s="233">
        <v>5.5999999999999996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139</v>
      </c>
      <c r="AU133" s="239" t="s">
        <v>81</v>
      </c>
      <c r="AV133" s="11" t="s">
        <v>81</v>
      </c>
      <c r="AW133" s="11" t="s">
        <v>35</v>
      </c>
      <c r="AX133" s="11" t="s">
        <v>79</v>
      </c>
      <c r="AY133" s="239" t="s">
        <v>125</v>
      </c>
    </row>
    <row r="134" s="1" customFormat="1" ht="38.25" customHeight="1">
      <c r="B134" s="43"/>
      <c r="C134" s="214" t="s">
        <v>225</v>
      </c>
      <c r="D134" s="214" t="s">
        <v>127</v>
      </c>
      <c r="E134" s="215" t="s">
        <v>226</v>
      </c>
      <c r="F134" s="216" t="s">
        <v>227</v>
      </c>
      <c r="G134" s="217" t="s">
        <v>130</v>
      </c>
      <c r="H134" s="218">
        <v>233</v>
      </c>
      <c r="I134" s="219"/>
      <c r="J134" s="220">
        <f>ROUND(I134*H134,2)</f>
        <v>0</v>
      </c>
      <c r="K134" s="216" t="s">
        <v>131</v>
      </c>
      <c r="L134" s="69"/>
      <c r="M134" s="221" t="s">
        <v>21</v>
      </c>
      <c r="N134" s="222" t="s">
        <v>42</v>
      </c>
      <c r="O134" s="44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AR134" s="21" t="s">
        <v>132</v>
      </c>
      <c r="AT134" s="21" t="s">
        <v>127</v>
      </c>
      <c r="AU134" s="21" t="s">
        <v>81</v>
      </c>
      <c r="AY134" s="21" t="s">
        <v>125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21" t="s">
        <v>79</v>
      </c>
      <c r="BK134" s="225">
        <f>ROUND(I134*H134,2)</f>
        <v>0</v>
      </c>
      <c r="BL134" s="21" t="s">
        <v>132</v>
      </c>
      <c r="BM134" s="21" t="s">
        <v>228</v>
      </c>
    </row>
    <row r="135" s="1" customFormat="1" ht="25.5" customHeight="1">
      <c r="B135" s="43"/>
      <c r="C135" s="214" t="s">
        <v>229</v>
      </c>
      <c r="D135" s="214" t="s">
        <v>127</v>
      </c>
      <c r="E135" s="215" t="s">
        <v>230</v>
      </c>
      <c r="F135" s="216" t="s">
        <v>231</v>
      </c>
      <c r="G135" s="217" t="s">
        <v>130</v>
      </c>
      <c r="H135" s="218">
        <v>233</v>
      </c>
      <c r="I135" s="219"/>
      <c r="J135" s="220">
        <f>ROUND(I135*H135,2)</f>
        <v>0</v>
      </c>
      <c r="K135" s="216" t="s">
        <v>131</v>
      </c>
      <c r="L135" s="69"/>
      <c r="M135" s="221" t="s">
        <v>21</v>
      </c>
      <c r="N135" s="222" t="s">
        <v>42</v>
      </c>
      <c r="O135" s="44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AR135" s="21" t="s">
        <v>132</v>
      </c>
      <c r="AT135" s="21" t="s">
        <v>127</v>
      </c>
      <c r="AU135" s="21" t="s">
        <v>81</v>
      </c>
      <c r="AY135" s="21" t="s">
        <v>125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21" t="s">
        <v>79</v>
      </c>
      <c r="BK135" s="225">
        <f>ROUND(I135*H135,2)</f>
        <v>0</v>
      </c>
      <c r="BL135" s="21" t="s">
        <v>132</v>
      </c>
      <c r="BM135" s="21" t="s">
        <v>232</v>
      </c>
    </row>
    <row r="136" s="11" customFormat="1">
      <c r="B136" s="229"/>
      <c r="C136" s="230"/>
      <c r="D136" s="226" t="s">
        <v>139</v>
      </c>
      <c r="E136" s="231" t="s">
        <v>21</v>
      </c>
      <c r="F136" s="232" t="s">
        <v>233</v>
      </c>
      <c r="G136" s="230"/>
      <c r="H136" s="233">
        <v>233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139</v>
      </c>
      <c r="AU136" s="239" t="s">
        <v>81</v>
      </c>
      <c r="AV136" s="11" t="s">
        <v>81</v>
      </c>
      <c r="AW136" s="11" t="s">
        <v>35</v>
      </c>
      <c r="AX136" s="11" t="s">
        <v>79</v>
      </c>
      <c r="AY136" s="239" t="s">
        <v>125</v>
      </c>
    </row>
    <row r="137" s="1" customFormat="1" ht="16.5" customHeight="1">
      <c r="B137" s="43"/>
      <c r="C137" s="240" t="s">
        <v>9</v>
      </c>
      <c r="D137" s="240" t="s">
        <v>214</v>
      </c>
      <c r="E137" s="241" t="s">
        <v>234</v>
      </c>
      <c r="F137" s="242" t="s">
        <v>235</v>
      </c>
      <c r="G137" s="243" t="s">
        <v>155</v>
      </c>
      <c r="H137" s="244">
        <v>34.950000000000003</v>
      </c>
      <c r="I137" s="245"/>
      <c r="J137" s="246">
        <f>ROUND(I137*H137,2)</f>
        <v>0</v>
      </c>
      <c r="K137" s="242" t="s">
        <v>131</v>
      </c>
      <c r="L137" s="247"/>
      <c r="M137" s="248" t="s">
        <v>21</v>
      </c>
      <c r="N137" s="249" t="s">
        <v>42</v>
      </c>
      <c r="O137" s="44"/>
      <c r="P137" s="223">
        <f>O137*H137</f>
        <v>0</v>
      </c>
      <c r="Q137" s="223">
        <v>0.20999999999999999</v>
      </c>
      <c r="R137" s="223">
        <f>Q137*H137</f>
        <v>7.3395000000000001</v>
      </c>
      <c r="S137" s="223">
        <v>0</v>
      </c>
      <c r="T137" s="224">
        <f>S137*H137</f>
        <v>0</v>
      </c>
      <c r="AR137" s="21" t="s">
        <v>169</v>
      </c>
      <c r="AT137" s="21" t="s">
        <v>214</v>
      </c>
      <c r="AU137" s="21" t="s">
        <v>81</v>
      </c>
      <c r="AY137" s="21" t="s">
        <v>125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21" t="s">
        <v>79</v>
      </c>
      <c r="BK137" s="225">
        <f>ROUND(I137*H137,2)</f>
        <v>0</v>
      </c>
      <c r="BL137" s="21" t="s">
        <v>132</v>
      </c>
      <c r="BM137" s="21" t="s">
        <v>236</v>
      </c>
    </row>
    <row r="138" s="11" customFormat="1">
      <c r="B138" s="229"/>
      <c r="C138" s="230"/>
      <c r="D138" s="226" t="s">
        <v>139</v>
      </c>
      <c r="E138" s="230"/>
      <c r="F138" s="232" t="s">
        <v>237</v>
      </c>
      <c r="G138" s="230"/>
      <c r="H138" s="233">
        <v>34.950000000000003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139</v>
      </c>
      <c r="AU138" s="239" t="s">
        <v>81</v>
      </c>
      <c r="AV138" s="11" t="s">
        <v>81</v>
      </c>
      <c r="AW138" s="11" t="s">
        <v>6</v>
      </c>
      <c r="AX138" s="11" t="s">
        <v>79</v>
      </c>
      <c r="AY138" s="239" t="s">
        <v>125</v>
      </c>
    </row>
    <row r="139" s="1" customFormat="1" ht="25.5" customHeight="1">
      <c r="B139" s="43"/>
      <c r="C139" s="214" t="s">
        <v>238</v>
      </c>
      <c r="D139" s="214" t="s">
        <v>127</v>
      </c>
      <c r="E139" s="215" t="s">
        <v>239</v>
      </c>
      <c r="F139" s="216" t="s">
        <v>240</v>
      </c>
      <c r="G139" s="217" t="s">
        <v>130</v>
      </c>
      <c r="H139" s="218">
        <v>233</v>
      </c>
      <c r="I139" s="219"/>
      <c r="J139" s="220">
        <f>ROUND(I139*H139,2)</f>
        <v>0</v>
      </c>
      <c r="K139" s="216" t="s">
        <v>131</v>
      </c>
      <c r="L139" s="69"/>
      <c r="M139" s="221" t="s">
        <v>21</v>
      </c>
      <c r="N139" s="222" t="s">
        <v>42</v>
      </c>
      <c r="O139" s="44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AR139" s="21" t="s">
        <v>132</v>
      </c>
      <c r="AT139" s="21" t="s">
        <v>127</v>
      </c>
      <c r="AU139" s="21" t="s">
        <v>81</v>
      </c>
      <c r="AY139" s="21" t="s">
        <v>125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21" t="s">
        <v>79</v>
      </c>
      <c r="BK139" s="225">
        <f>ROUND(I139*H139,2)</f>
        <v>0</v>
      </c>
      <c r="BL139" s="21" t="s">
        <v>132</v>
      </c>
      <c r="BM139" s="21" t="s">
        <v>241</v>
      </c>
    </row>
    <row r="140" s="1" customFormat="1" ht="16.5" customHeight="1">
      <c r="B140" s="43"/>
      <c r="C140" s="240" t="s">
        <v>242</v>
      </c>
      <c r="D140" s="240" t="s">
        <v>214</v>
      </c>
      <c r="E140" s="241" t="s">
        <v>243</v>
      </c>
      <c r="F140" s="242" t="s">
        <v>244</v>
      </c>
      <c r="G140" s="243" t="s">
        <v>245</v>
      </c>
      <c r="H140" s="244">
        <v>3.4950000000000001</v>
      </c>
      <c r="I140" s="245"/>
      <c r="J140" s="246">
        <f>ROUND(I140*H140,2)</f>
        <v>0</v>
      </c>
      <c r="K140" s="242" t="s">
        <v>131</v>
      </c>
      <c r="L140" s="247"/>
      <c r="M140" s="248" t="s">
        <v>21</v>
      </c>
      <c r="N140" s="249" t="s">
        <v>42</v>
      </c>
      <c r="O140" s="44"/>
      <c r="P140" s="223">
        <f>O140*H140</f>
        <v>0</v>
      </c>
      <c r="Q140" s="223">
        <v>0.001</v>
      </c>
      <c r="R140" s="223">
        <f>Q140*H140</f>
        <v>0.0034950000000000003</v>
      </c>
      <c r="S140" s="223">
        <v>0</v>
      </c>
      <c r="T140" s="224">
        <f>S140*H140</f>
        <v>0</v>
      </c>
      <c r="AR140" s="21" t="s">
        <v>169</v>
      </c>
      <c r="AT140" s="21" t="s">
        <v>214</v>
      </c>
      <c r="AU140" s="21" t="s">
        <v>81</v>
      </c>
      <c r="AY140" s="21" t="s">
        <v>125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21" t="s">
        <v>79</v>
      </c>
      <c r="BK140" s="225">
        <f>ROUND(I140*H140,2)</f>
        <v>0</v>
      </c>
      <c r="BL140" s="21" t="s">
        <v>132</v>
      </c>
      <c r="BM140" s="21" t="s">
        <v>246</v>
      </c>
    </row>
    <row r="141" s="11" customFormat="1">
      <c r="B141" s="229"/>
      <c r="C141" s="230"/>
      <c r="D141" s="226" t="s">
        <v>139</v>
      </c>
      <c r="E141" s="230"/>
      <c r="F141" s="232" t="s">
        <v>247</v>
      </c>
      <c r="G141" s="230"/>
      <c r="H141" s="233">
        <v>3.4950000000000001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139</v>
      </c>
      <c r="AU141" s="239" t="s">
        <v>81</v>
      </c>
      <c r="AV141" s="11" t="s">
        <v>81</v>
      </c>
      <c r="AW141" s="11" t="s">
        <v>6</v>
      </c>
      <c r="AX141" s="11" t="s">
        <v>79</v>
      </c>
      <c r="AY141" s="239" t="s">
        <v>125</v>
      </c>
    </row>
    <row r="142" s="1" customFormat="1" ht="25.5" customHeight="1">
      <c r="B142" s="43"/>
      <c r="C142" s="214" t="s">
        <v>248</v>
      </c>
      <c r="D142" s="214" t="s">
        <v>127</v>
      </c>
      <c r="E142" s="215" t="s">
        <v>249</v>
      </c>
      <c r="F142" s="216" t="s">
        <v>250</v>
      </c>
      <c r="G142" s="217" t="s">
        <v>130</v>
      </c>
      <c r="H142" s="218">
        <v>1756.5999999999999</v>
      </c>
      <c r="I142" s="219"/>
      <c r="J142" s="220">
        <f>ROUND(I142*H142,2)</f>
        <v>0</v>
      </c>
      <c r="K142" s="216" t="s">
        <v>131</v>
      </c>
      <c r="L142" s="69"/>
      <c r="M142" s="221" t="s">
        <v>21</v>
      </c>
      <c r="N142" s="222" t="s">
        <v>42</v>
      </c>
      <c r="O142" s="44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AR142" s="21" t="s">
        <v>132</v>
      </c>
      <c r="AT142" s="21" t="s">
        <v>127</v>
      </c>
      <c r="AU142" s="21" t="s">
        <v>81</v>
      </c>
      <c r="AY142" s="21" t="s">
        <v>125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21" t="s">
        <v>79</v>
      </c>
      <c r="BK142" s="225">
        <f>ROUND(I142*H142,2)</f>
        <v>0</v>
      </c>
      <c r="BL142" s="21" t="s">
        <v>132</v>
      </c>
      <c r="BM142" s="21" t="s">
        <v>251</v>
      </c>
    </row>
    <row r="143" s="11" customFormat="1">
      <c r="B143" s="229"/>
      <c r="C143" s="230"/>
      <c r="D143" s="226" t="s">
        <v>139</v>
      </c>
      <c r="E143" s="231" t="s">
        <v>21</v>
      </c>
      <c r="F143" s="232" t="s">
        <v>252</v>
      </c>
      <c r="G143" s="230"/>
      <c r="H143" s="233">
        <v>1756.5999999999999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139</v>
      </c>
      <c r="AU143" s="239" t="s">
        <v>81</v>
      </c>
      <c r="AV143" s="11" t="s">
        <v>81</v>
      </c>
      <c r="AW143" s="11" t="s">
        <v>35</v>
      </c>
      <c r="AX143" s="11" t="s">
        <v>79</v>
      </c>
      <c r="AY143" s="239" t="s">
        <v>125</v>
      </c>
    </row>
    <row r="144" s="1" customFormat="1" ht="25.5" customHeight="1">
      <c r="B144" s="43"/>
      <c r="C144" s="214" t="s">
        <v>253</v>
      </c>
      <c r="D144" s="214" t="s">
        <v>127</v>
      </c>
      <c r="E144" s="215" t="s">
        <v>254</v>
      </c>
      <c r="F144" s="216" t="s">
        <v>255</v>
      </c>
      <c r="G144" s="217" t="s">
        <v>256</v>
      </c>
      <c r="H144" s="218">
        <v>25</v>
      </c>
      <c r="I144" s="219"/>
      <c r="J144" s="220">
        <f>ROUND(I144*H144,2)</f>
        <v>0</v>
      </c>
      <c r="K144" s="216" t="s">
        <v>131</v>
      </c>
      <c r="L144" s="69"/>
      <c r="M144" s="221" t="s">
        <v>21</v>
      </c>
      <c r="N144" s="222" t="s">
        <v>42</v>
      </c>
      <c r="O144" s="44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AR144" s="21" t="s">
        <v>132</v>
      </c>
      <c r="AT144" s="21" t="s">
        <v>127</v>
      </c>
      <c r="AU144" s="21" t="s">
        <v>81</v>
      </c>
      <c r="AY144" s="21" t="s">
        <v>125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21" t="s">
        <v>79</v>
      </c>
      <c r="BK144" s="225">
        <f>ROUND(I144*H144,2)</f>
        <v>0</v>
      </c>
      <c r="BL144" s="21" t="s">
        <v>132</v>
      </c>
      <c r="BM144" s="21" t="s">
        <v>257</v>
      </c>
    </row>
    <row r="145" s="1" customFormat="1">
      <c r="B145" s="43"/>
      <c r="C145" s="71"/>
      <c r="D145" s="226" t="s">
        <v>137</v>
      </c>
      <c r="E145" s="71"/>
      <c r="F145" s="227" t="s">
        <v>258</v>
      </c>
      <c r="G145" s="71"/>
      <c r="H145" s="71"/>
      <c r="I145" s="184"/>
      <c r="J145" s="71"/>
      <c r="K145" s="71"/>
      <c r="L145" s="69"/>
      <c r="M145" s="228"/>
      <c r="N145" s="44"/>
      <c r="O145" s="44"/>
      <c r="P145" s="44"/>
      <c r="Q145" s="44"/>
      <c r="R145" s="44"/>
      <c r="S145" s="44"/>
      <c r="T145" s="92"/>
      <c r="AT145" s="21" t="s">
        <v>137</v>
      </c>
      <c r="AU145" s="21" t="s">
        <v>81</v>
      </c>
    </row>
    <row r="146" s="1" customFormat="1" ht="25.5" customHeight="1">
      <c r="B146" s="43"/>
      <c r="C146" s="240" t="s">
        <v>259</v>
      </c>
      <c r="D146" s="240" t="s">
        <v>214</v>
      </c>
      <c r="E146" s="241" t="s">
        <v>260</v>
      </c>
      <c r="F146" s="242" t="s">
        <v>261</v>
      </c>
      <c r="G146" s="243" t="s">
        <v>256</v>
      </c>
      <c r="H146" s="244">
        <v>25</v>
      </c>
      <c r="I146" s="245"/>
      <c r="J146" s="246">
        <f>ROUND(I146*H146,2)</f>
        <v>0</v>
      </c>
      <c r="K146" s="242" t="s">
        <v>131</v>
      </c>
      <c r="L146" s="247"/>
      <c r="M146" s="248" t="s">
        <v>21</v>
      </c>
      <c r="N146" s="249" t="s">
        <v>42</v>
      </c>
      <c r="O146" s="44"/>
      <c r="P146" s="223">
        <f>O146*H146</f>
        <v>0</v>
      </c>
      <c r="Q146" s="223">
        <v>0.0012999999999999999</v>
      </c>
      <c r="R146" s="223">
        <f>Q146*H146</f>
        <v>0.032500000000000001</v>
      </c>
      <c r="S146" s="223">
        <v>0</v>
      </c>
      <c r="T146" s="224">
        <f>S146*H146</f>
        <v>0</v>
      </c>
      <c r="AR146" s="21" t="s">
        <v>169</v>
      </c>
      <c r="AT146" s="21" t="s">
        <v>214</v>
      </c>
      <c r="AU146" s="21" t="s">
        <v>81</v>
      </c>
      <c r="AY146" s="21" t="s">
        <v>125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21" t="s">
        <v>79</v>
      </c>
      <c r="BK146" s="225">
        <f>ROUND(I146*H146,2)</f>
        <v>0</v>
      </c>
      <c r="BL146" s="21" t="s">
        <v>132</v>
      </c>
      <c r="BM146" s="21" t="s">
        <v>262</v>
      </c>
    </row>
    <row r="147" s="10" customFormat="1" ht="29.88" customHeight="1">
      <c r="B147" s="198"/>
      <c r="C147" s="199"/>
      <c r="D147" s="200" t="s">
        <v>70</v>
      </c>
      <c r="E147" s="212" t="s">
        <v>81</v>
      </c>
      <c r="F147" s="212" t="s">
        <v>263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SUM(P148:P153)</f>
        <v>0</v>
      </c>
      <c r="Q147" s="206"/>
      <c r="R147" s="207">
        <f>SUM(R148:R153)</f>
        <v>0.27144000000000001</v>
      </c>
      <c r="S147" s="206"/>
      <c r="T147" s="208">
        <f>SUM(T148:T153)</f>
        <v>0</v>
      </c>
      <c r="AR147" s="209" t="s">
        <v>79</v>
      </c>
      <c r="AT147" s="210" t="s">
        <v>70</v>
      </c>
      <c r="AU147" s="210" t="s">
        <v>79</v>
      </c>
      <c r="AY147" s="209" t="s">
        <v>125</v>
      </c>
      <c r="BK147" s="211">
        <f>SUM(BK148:BK153)</f>
        <v>0</v>
      </c>
    </row>
    <row r="148" s="1" customFormat="1" ht="25.5" customHeight="1">
      <c r="B148" s="43"/>
      <c r="C148" s="214" t="s">
        <v>264</v>
      </c>
      <c r="D148" s="214" t="s">
        <v>127</v>
      </c>
      <c r="E148" s="215" t="s">
        <v>265</v>
      </c>
      <c r="F148" s="216" t="s">
        <v>266</v>
      </c>
      <c r="G148" s="217" t="s">
        <v>155</v>
      </c>
      <c r="H148" s="218">
        <v>20.655000000000001</v>
      </c>
      <c r="I148" s="219"/>
      <c r="J148" s="220">
        <f>ROUND(I148*H148,2)</f>
        <v>0</v>
      </c>
      <c r="K148" s="216" t="s">
        <v>131</v>
      </c>
      <c r="L148" s="69"/>
      <c r="M148" s="221" t="s">
        <v>21</v>
      </c>
      <c r="N148" s="222" t="s">
        <v>42</v>
      </c>
      <c r="O148" s="44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AR148" s="21" t="s">
        <v>132</v>
      </c>
      <c r="AT148" s="21" t="s">
        <v>127</v>
      </c>
      <c r="AU148" s="21" t="s">
        <v>81</v>
      </c>
      <c r="AY148" s="21" t="s">
        <v>125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21" t="s">
        <v>79</v>
      </c>
      <c r="BK148" s="225">
        <f>ROUND(I148*H148,2)</f>
        <v>0</v>
      </c>
      <c r="BL148" s="21" t="s">
        <v>132</v>
      </c>
      <c r="BM148" s="21" t="s">
        <v>267</v>
      </c>
    </row>
    <row r="149" s="11" customFormat="1">
      <c r="B149" s="229"/>
      <c r="C149" s="230"/>
      <c r="D149" s="226" t="s">
        <v>139</v>
      </c>
      <c r="E149" s="231" t="s">
        <v>21</v>
      </c>
      <c r="F149" s="232" t="s">
        <v>268</v>
      </c>
      <c r="G149" s="230"/>
      <c r="H149" s="233">
        <v>20.655000000000001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139</v>
      </c>
      <c r="AU149" s="239" t="s">
        <v>81</v>
      </c>
      <c r="AV149" s="11" t="s">
        <v>81</v>
      </c>
      <c r="AW149" s="11" t="s">
        <v>35</v>
      </c>
      <c r="AX149" s="11" t="s">
        <v>79</v>
      </c>
      <c r="AY149" s="239" t="s">
        <v>125</v>
      </c>
    </row>
    <row r="150" s="1" customFormat="1" ht="16.5" customHeight="1">
      <c r="B150" s="43"/>
      <c r="C150" s="214" t="s">
        <v>269</v>
      </c>
      <c r="D150" s="214" t="s">
        <v>127</v>
      </c>
      <c r="E150" s="215" t="s">
        <v>270</v>
      </c>
      <c r="F150" s="216" t="s">
        <v>271</v>
      </c>
      <c r="G150" s="217" t="s">
        <v>155</v>
      </c>
      <c r="H150" s="218">
        <v>3.6720000000000002</v>
      </c>
      <c r="I150" s="219"/>
      <c r="J150" s="220">
        <f>ROUND(I150*H150,2)</f>
        <v>0</v>
      </c>
      <c r="K150" s="216" t="s">
        <v>131</v>
      </c>
      <c r="L150" s="69"/>
      <c r="M150" s="221" t="s">
        <v>21</v>
      </c>
      <c r="N150" s="222" t="s">
        <v>42</v>
      </c>
      <c r="O150" s="44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AR150" s="21" t="s">
        <v>132</v>
      </c>
      <c r="AT150" s="21" t="s">
        <v>127</v>
      </c>
      <c r="AU150" s="21" t="s">
        <v>81</v>
      </c>
      <c r="AY150" s="21" t="s">
        <v>125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21" t="s">
        <v>79</v>
      </c>
      <c r="BK150" s="225">
        <f>ROUND(I150*H150,2)</f>
        <v>0</v>
      </c>
      <c r="BL150" s="21" t="s">
        <v>132</v>
      </c>
      <c r="BM150" s="21" t="s">
        <v>272</v>
      </c>
    </row>
    <row r="151" s="11" customFormat="1">
      <c r="B151" s="229"/>
      <c r="C151" s="230"/>
      <c r="D151" s="226" t="s">
        <v>139</v>
      </c>
      <c r="E151" s="231" t="s">
        <v>21</v>
      </c>
      <c r="F151" s="232" t="s">
        <v>273</v>
      </c>
      <c r="G151" s="230"/>
      <c r="H151" s="233">
        <v>3.6720000000000002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139</v>
      </c>
      <c r="AU151" s="239" t="s">
        <v>81</v>
      </c>
      <c r="AV151" s="11" t="s">
        <v>81</v>
      </c>
      <c r="AW151" s="11" t="s">
        <v>35</v>
      </c>
      <c r="AX151" s="11" t="s">
        <v>79</v>
      </c>
      <c r="AY151" s="239" t="s">
        <v>125</v>
      </c>
    </row>
    <row r="152" s="1" customFormat="1" ht="16.5" customHeight="1">
      <c r="B152" s="43"/>
      <c r="C152" s="214" t="s">
        <v>274</v>
      </c>
      <c r="D152" s="214" t="s">
        <v>127</v>
      </c>
      <c r="E152" s="215" t="s">
        <v>275</v>
      </c>
      <c r="F152" s="216" t="s">
        <v>276</v>
      </c>
      <c r="G152" s="217" t="s">
        <v>149</v>
      </c>
      <c r="H152" s="218">
        <v>234</v>
      </c>
      <c r="I152" s="219"/>
      <c r="J152" s="220">
        <f>ROUND(I152*H152,2)</f>
        <v>0</v>
      </c>
      <c r="K152" s="216" t="s">
        <v>131</v>
      </c>
      <c r="L152" s="69"/>
      <c r="M152" s="221" t="s">
        <v>21</v>
      </c>
      <c r="N152" s="222" t="s">
        <v>42</v>
      </c>
      <c r="O152" s="44"/>
      <c r="P152" s="223">
        <f>O152*H152</f>
        <v>0</v>
      </c>
      <c r="Q152" s="223">
        <v>0.00116</v>
      </c>
      <c r="R152" s="223">
        <f>Q152*H152</f>
        <v>0.27144000000000001</v>
      </c>
      <c r="S152" s="223">
        <v>0</v>
      </c>
      <c r="T152" s="224">
        <f>S152*H152</f>
        <v>0</v>
      </c>
      <c r="AR152" s="21" t="s">
        <v>132</v>
      </c>
      <c r="AT152" s="21" t="s">
        <v>127</v>
      </c>
      <c r="AU152" s="21" t="s">
        <v>81</v>
      </c>
      <c r="AY152" s="21" t="s">
        <v>125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21" t="s">
        <v>79</v>
      </c>
      <c r="BK152" s="225">
        <f>ROUND(I152*H152,2)</f>
        <v>0</v>
      </c>
      <c r="BL152" s="21" t="s">
        <v>132</v>
      </c>
      <c r="BM152" s="21" t="s">
        <v>277</v>
      </c>
    </row>
    <row r="153" s="11" customFormat="1">
      <c r="B153" s="229"/>
      <c r="C153" s="230"/>
      <c r="D153" s="226" t="s">
        <v>139</v>
      </c>
      <c r="E153" s="231" t="s">
        <v>21</v>
      </c>
      <c r="F153" s="232" t="s">
        <v>278</v>
      </c>
      <c r="G153" s="230"/>
      <c r="H153" s="233">
        <v>234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139</v>
      </c>
      <c r="AU153" s="239" t="s">
        <v>81</v>
      </c>
      <c r="AV153" s="11" t="s">
        <v>81</v>
      </c>
      <c r="AW153" s="11" t="s">
        <v>35</v>
      </c>
      <c r="AX153" s="11" t="s">
        <v>79</v>
      </c>
      <c r="AY153" s="239" t="s">
        <v>125</v>
      </c>
    </row>
    <row r="154" s="10" customFormat="1" ht="29.88" customHeight="1">
      <c r="B154" s="198"/>
      <c r="C154" s="199"/>
      <c r="D154" s="200" t="s">
        <v>70</v>
      </c>
      <c r="E154" s="212" t="s">
        <v>152</v>
      </c>
      <c r="F154" s="212" t="s">
        <v>279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SUM(P155:P171)</f>
        <v>0</v>
      </c>
      <c r="Q154" s="206"/>
      <c r="R154" s="207">
        <f>SUM(R155:R171)</f>
        <v>54.698799999999999</v>
      </c>
      <c r="S154" s="206"/>
      <c r="T154" s="208">
        <f>SUM(T155:T171)</f>
        <v>0</v>
      </c>
      <c r="AR154" s="209" t="s">
        <v>79</v>
      </c>
      <c r="AT154" s="210" t="s">
        <v>70</v>
      </c>
      <c r="AU154" s="210" t="s">
        <v>79</v>
      </c>
      <c r="AY154" s="209" t="s">
        <v>125</v>
      </c>
      <c r="BK154" s="211">
        <f>SUM(BK155:BK171)</f>
        <v>0</v>
      </c>
    </row>
    <row r="155" s="1" customFormat="1" ht="25.5" customHeight="1">
      <c r="B155" s="43"/>
      <c r="C155" s="214" t="s">
        <v>280</v>
      </c>
      <c r="D155" s="214" t="s">
        <v>127</v>
      </c>
      <c r="E155" s="215" t="s">
        <v>281</v>
      </c>
      <c r="F155" s="216" t="s">
        <v>282</v>
      </c>
      <c r="G155" s="217" t="s">
        <v>130</v>
      </c>
      <c r="H155" s="218">
        <v>1533.7000000000001</v>
      </c>
      <c r="I155" s="219"/>
      <c r="J155" s="220">
        <f>ROUND(I155*H155,2)</f>
        <v>0</v>
      </c>
      <c r="K155" s="216" t="s">
        <v>131</v>
      </c>
      <c r="L155" s="69"/>
      <c r="M155" s="221" t="s">
        <v>21</v>
      </c>
      <c r="N155" s="222" t="s">
        <v>42</v>
      </c>
      <c r="O155" s="44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21" t="s">
        <v>132</v>
      </c>
      <c r="AT155" s="21" t="s">
        <v>127</v>
      </c>
      <c r="AU155" s="21" t="s">
        <v>81</v>
      </c>
      <c r="AY155" s="21" t="s">
        <v>125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21" t="s">
        <v>79</v>
      </c>
      <c r="BK155" s="225">
        <f>ROUND(I155*H155,2)</f>
        <v>0</v>
      </c>
      <c r="BL155" s="21" t="s">
        <v>132</v>
      </c>
      <c r="BM155" s="21" t="s">
        <v>283</v>
      </c>
    </row>
    <row r="156" s="1" customFormat="1">
      <c r="B156" s="43"/>
      <c r="C156" s="71"/>
      <c r="D156" s="226" t="s">
        <v>137</v>
      </c>
      <c r="E156" s="71"/>
      <c r="F156" s="227" t="s">
        <v>284</v>
      </c>
      <c r="G156" s="71"/>
      <c r="H156" s="71"/>
      <c r="I156" s="184"/>
      <c r="J156" s="71"/>
      <c r="K156" s="71"/>
      <c r="L156" s="69"/>
      <c r="M156" s="228"/>
      <c r="N156" s="44"/>
      <c r="O156" s="44"/>
      <c r="P156" s="44"/>
      <c r="Q156" s="44"/>
      <c r="R156" s="44"/>
      <c r="S156" s="44"/>
      <c r="T156" s="92"/>
      <c r="AT156" s="21" t="s">
        <v>137</v>
      </c>
      <c r="AU156" s="21" t="s">
        <v>81</v>
      </c>
    </row>
    <row r="157" s="11" customFormat="1">
      <c r="B157" s="229"/>
      <c r="C157" s="230"/>
      <c r="D157" s="226" t="s">
        <v>139</v>
      </c>
      <c r="E157" s="231" t="s">
        <v>21</v>
      </c>
      <c r="F157" s="232" t="s">
        <v>285</v>
      </c>
      <c r="G157" s="230"/>
      <c r="H157" s="233">
        <v>1533.7000000000001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139</v>
      </c>
      <c r="AU157" s="239" t="s">
        <v>81</v>
      </c>
      <c r="AV157" s="11" t="s">
        <v>81</v>
      </c>
      <c r="AW157" s="11" t="s">
        <v>35</v>
      </c>
      <c r="AX157" s="11" t="s">
        <v>79</v>
      </c>
      <c r="AY157" s="239" t="s">
        <v>125</v>
      </c>
    </row>
    <row r="158" s="1" customFormat="1" ht="25.5" customHeight="1">
      <c r="B158" s="43"/>
      <c r="C158" s="214" t="s">
        <v>286</v>
      </c>
      <c r="D158" s="214" t="s">
        <v>127</v>
      </c>
      <c r="E158" s="215" t="s">
        <v>281</v>
      </c>
      <c r="F158" s="216" t="s">
        <v>282</v>
      </c>
      <c r="G158" s="217" t="s">
        <v>130</v>
      </c>
      <c r="H158" s="218">
        <v>1756.5999999999999</v>
      </c>
      <c r="I158" s="219"/>
      <c r="J158" s="220">
        <f>ROUND(I158*H158,2)</f>
        <v>0</v>
      </c>
      <c r="K158" s="216" t="s">
        <v>131</v>
      </c>
      <c r="L158" s="69"/>
      <c r="M158" s="221" t="s">
        <v>21</v>
      </c>
      <c r="N158" s="222" t="s">
        <v>42</v>
      </c>
      <c r="O158" s="44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AR158" s="21" t="s">
        <v>132</v>
      </c>
      <c r="AT158" s="21" t="s">
        <v>127</v>
      </c>
      <c r="AU158" s="21" t="s">
        <v>81</v>
      </c>
      <c r="AY158" s="21" t="s">
        <v>125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21" t="s">
        <v>79</v>
      </c>
      <c r="BK158" s="225">
        <f>ROUND(I158*H158,2)</f>
        <v>0</v>
      </c>
      <c r="BL158" s="21" t="s">
        <v>132</v>
      </c>
      <c r="BM158" s="21" t="s">
        <v>287</v>
      </c>
    </row>
    <row r="159" s="1" customFormat="1">
      <c r="B159" s="43"/>
      <c r="C159" s="71"/>
      <c r="D159" s="226" t="s">
        <v>137</v>
      </c>
      <c r="E159" s="71"/>
      <c r="F159" s="227" t="s">
        <v>288</v>
      </c>
      <c r="G159" s="71"/>
      <c r="H159" s="71"/>
      <c r="I159" s="184"/>
      <c r="J159" s="71"/>
      <c r="K159" s="71"/>
      <c r="L159" s="69"/>
      <c r="M159" s="228"/>
      <c r="N159" s="44"/>
      <c r="O159" s="44"/>
      <c r="P159" s="44"/>
      <c r="Q159" s="44"/>
      <c r="R159" s="44"/>
      <c r="S159" s="44"/>
      <c r="T159" s="92"/>
      <c r="AT159" s="21" t="s">
        <v>137</v>
      </c>
      <c r="AU159" s="21" t="s">
        <v>81</v>
      </c>
    </row>
    <row r="160" s="11" customFormat="1">
      <c r="B160" s="229"/>
      <c r="C160" s="230"/>
      <c r="D160" s="226" t="s">
        <v>139</v>
      </c>
      <c r="E160" s="231" t="s">
        <v>21</v>
      </c>
      <c r="F160" s="232" t="s">
        <v>252</v>
      </c>
      <c r="G160" s="230"/>
      <c r="H160" s="233">
        <v>1756.5999999999999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139</v>
      </c>
      <c r="AU160" s="239" t="s">
        <v>81</v>
      </c>
      <c r="AV160" s="11" t="s">
        <v>81</v>
      </c>
      <c r="AW160" s="11" t="s">
        <v>35</v>
      </c>
      <c r="AX160" s="11" t="s">
        <v>79</v>
      </c>
      <c r="AY160" s="239" t="s">
        <v>125</v>
      </c>
    </row>
    <row r="161" s="1" customFormat="1" ht="38.25" customHeight="1">
      <c r="B161" s="43"/>
      <c r="C161" s="214" t="s">
        <v>289</v>
      </c>
      <c r="D161" s="214" t="s">
        <v>127</v>
      </c>
      <c r="E161" s="215" t="s">
        <v>290</v>
      </c>
      <c r="F161" s="216" t="s">
        <v>291</v>
      </c>
      <c r="G161" s="217" t="s">
        <v>130</v>
      </c>
      <c r="H161" s="218">
        <v>1486</v>
      </c>
      <c r="I161" s="219"/>
      <c r="J161" s="220">
        <f>ROUND(I161*H161,2)</f>
        <v>0</v>
      </c>
      <c r="K161" s="216" t="s">
        <v>131</v>
      </c>
      <c r="L161" s="69"/>
      <c r="M161" s="221" t="s">
        <v>21</v>
      </c>
      <c r="N161" s="222" t="s">
        <v>42</v>
      </c>
      <c r="O161" s="44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AR161" s="21" t="s">
        <v>132</v>
      </c>
      <c r="AT161" s="21" t="s">
        <v>127</v>
      </c>
      <c r="AU161" s="21" t="s">
        <v>81</v>
      </c>
      <c r="AY161" s="21" t="s">
        <v>125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21" t="s">
        <v>79</v>
      </c>
      <c r="BK161" s="225">
        <f>ROUND(I161*H161,2)</f>
        <v>0</v>
      </c>
      <c r="BL161" s="21" t="s">
        <v>132</v>
      </c>
      <c r="BM161" s="21" t="s">
        <v>292</v>
      </c>
    </row>
    <row r="162" s="1" customFormat="1" ht="25.5" customHeight="1">
      <c r="B162" s="43"/>
      <c r="C162" s="214" t="s">
        <v>293</v>
      </c>
      <c r="D162" s="214" t="s">
        <v>127</v>
      </c>
      <c r="E162" s="215" t="s">
        <v>294</v>
      </c>
      <c r="F162" s="216" t="s">
        <v>295</v>
      </c>
      <c r="G162" s="217" t="s">
        <v>130</v>
      </c>
      <c r="H162" s="218">
        <v>1763</v>
      </c>
      <c r="I162" s="219"/>
      <c r="J162" s="220">
        <f>ROUND(I162*H162,2)</f>
        <v>0</v>
      </c>
      <c r="K162" s="216" t="s">
        <v>131</v>
      </c>
      <c r="L162" s="69"/>
      <c r="M162" s="221" t="s">
        <v>21</v>
      </c>
      <c r="N162" s="222" t="s">
        <v>42</v>
      </c>
      <c r="O162" s="44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AR162" s="21" t="s">
        <v>132</v>
      </c>
      <c r="AT162" s="21" t="s">
        <v>127</v>
      </c>
      <c r="AU162" s="21" t="s">
        <v>81</v>
      </c>
      <c r="AY162" s="21" t="s">
        <v>125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21" t="s">
        <v>79</v>
      </c>
      <c r="BK162" s="225">
        <f>ROUND(I162*H162,2)</f>
        <v>0</v>
      </c>
      <c r="BL162" s="21" t="s">
        <v>132</v>
      </c>
      <c r="BM162" s="21" t="s">
        <v>296</v>
      </c>
    </row>
    <row r="163" s="1" customFormat="1">
      <c r="B163" s="43"/>
      <c r="C163" s="71"/>
      <c r="D163" s="226" t="s">
        <v>137</v>
      </c>
      <c r="E163" s="71"/>
      <c r="F163" s="227" t="s">
        <v>297</v>
      </c>
      <c r="G163" s="71"/>
      <c r="H163" s="71"/>
      <c r="I163" s="184"/>
      <c r="J163" s="71"/>
      <c r="K163" s="71"/>
      <c r="L163" s="69"/>
      <c r="M163" s="228"/>
      <c r="N163" s="44"/>
      <c r="O163" s="44"/>
      <c r="P163" s="44"/>
      <c r="Q163" s="44"/>
      <c r="R163" s="44"/>
      <c r="S163" s="44"/>
      <c r="T163" s="92"/>
      <c r="AT163" s="21" t="s">
        <v>137</v>
      </c>
      <c r="AU163" s="21" t="s">
        <v>81</v>
      </c>
    </row>
    <row r="164" s="1" customFormat="1" ht="25.5" customHeight="1">
      <c r="B164" s="43"/>
      <c r="C164" s="214" t="s">
        <v>298</v>
      </c>
      <c r="D164" s="214" t="s">
        <v>127</v>
      </c>
      <c r="E164" s="215" t="s">
        <v>299</v>
      </c>
      <c r="F164" s="216" t="s">
        <v>300</v>
      </c>
      <c r="G164" s="217" t="s">
        <v>130</v>
      </c>
      <c r="H164" s="218">
        <v>1486</v>
      </c>
      <c r="I164" s="219"/>
      <c r="J164" s="220">
        <f>ROUND(I164*H164,2)</f>
        <v>0</v>
      </c>
      <c r="K164" s="216" t="s">
        <v>131</v>
      </c>
      <c r="L164" s="69"/>
      <c r="M164" s="221" t="s">
        <v>21</v>
      </c>
      <c r="N164" s="222" t="s">
        <v>42</v>
      </c>
      <c r="O164" s="44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AR164" s="21" t="s">
        <v>132</v>
      </c>
      <c r="AT164" s="21" t="s">
        <v>127</v>
      </c>
      <c r="AU164" s="21" t="s">
        <v>81</v>
      </c>
      <c r="AY164" s="21" t="s">
        <v>125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21" t="s">
        <v>79</v>
      </c>
      <c r="BK164" s="225">
        <f>ROUND(I164*H164,2)</f>
        <v>0</v>
      </c>
      <c r="BL164" s="21" t="s">
        <v>132</v>
      </c>
      <c r="BM164" s="21" t="s">
        <v>301</v>
      </c>
    </row>
    <row r="165" s="1" customFormat="1" ht="25.5" customHeight="1">
      <c r="B165" s="43"/>
      <c r="C165" s="214" t="s">
        <v>302</v>
      </c>
      <c r="D165" s="214" t="s">
        <v>127</v>
      </c>
      <c r="E165" s="215" t="s">
        <v>303</v>
      </c>
      <c r="F165" s="216" t="s">
        <v>304</v>
      </c>
      <c r="G165" s="217" t="s">
        <v>130</v>
      </c>
      <c r="H165" s="218">
        <v>1486</v>
      </c>
      <c r="I165" s="219"/>
      <c r="J165" s="220">
        <f>ROUND(I165*H165,2)</f>
        <v>0</v>
      </c>
      <c r="K165" s="216" t="s">
        <v>131</v>
      </c>
      <c r="L165" s="69"/>
      <c r="M165" s="221" t="s">
        <v>21</v>
      </c>
      <c r="N165" s="222" t="s">
        <v>42</v>
      </c>
      <c r="O165" s="44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AR165" s="21" t="s">
        <v>132</v>
      </c>
      <c r="AT165" s="21" t="s">
        <v>127</v>
      </c>
      <c r="AU165" s="21" t="s">
        <v>81</v>
      </c>
      <c r="AY165" s="21" t="s">
        <v>125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21" t="s">
        <v>79</v>
      </c>
      <c r="BK165" s="225">
        <f>ROUND(I165*H165,2)</f>
        <v>0</v>
      </c>
      <c r="BL165" s="21" t="s">
        <v>132</v>
      </c>
      <c r="BM165" s="21" t="s">
        <v>305</v>
      </c>
    </row>
    <row r="166" s="1" customFormat="1" ht="38.25" customHeight="1">
      <c r="B166" s="43"/>
      <c r="C166" s="214" t="s">
        <v>306</v>
      </c>
      <c r="D166" s="214" t="s">
        <v>127</v>
      </c>
      <c r="E166" s="215" t="s">
        <v>307</v>
      </c>
      <c r="F166" s="216" t="s">
        <v>308</v>
      </c>
      <c r="G166" s="217" t="s">
        <v>130</v>
      </c>
      <c r="H166" s="218">
        <v>144</v>
      </c>
      <c r="I166" s="219"/>
      <c r="J166" s="220">
        <f>ROUND(I166*H166,2)</f>
        <v>0</v>
      </c>
      <c r="K166" s="216" t="s">
        <v>131</v>
      </c>
      <c r="L166" s="69"/>
      <c r="M166" s="221" t="s">
        <v>21</v>
      </c>
      <c r="N166" s="222" t="s">
        <v>42</v>
      </c>
      <c r="O166" s="44"/>
      <c r="P166" s="223">
        <f>O166*H166</f>
        <v>0</v>
      </c>
      <c r="Q166" s="223">
        <v>0.1837</v>
      </c>
      <c r="R166" s="223">
        <f>Q166*H166</f>
        <v>26.4528</v>
      </c>
      <c r="S166" s="223">
        <v>0</v>
      </c>
      <c r="T166" s="224">
        <f>S166*H166</f>
        <v>0</v>
      </c>
      <c r="AR166" s="21" t="s">
        <v>132</v>
      </c>
      <c r="AT166" s="21" t="s">
        <v>127</v>
      </c>
      <c r="AU166" s="21" t="s">
        <v>81</v>
      </c>
      <c r="AY166" s="21" t="s">
        <v>125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21" t="s">
        <v>79</v>
      </c>
      <c r="BK166" s="225">
        <f>ROUND(I166*H166,2)</f>
        <v>0</v>
      </c>
      <c r="BL166" s="21" t="s">
        <v>132</v>
      </c>
      <c r="BM166" s="21" t="s">
        <v>309</v>
      </c>
    </row>
    <row r="167" s="1" customFormat="1">
      <c r="B167" s="43"/>
      <c r="C167" s="71"/>
      <c r="D167" s="226" t="s">
        <v>137</v>
      </c>
      <c r="E167" s="71"/>
      <c r="F167" s="227" t="s">
        <v>310</v>
      </c>
      <c r="G167" s="71"/>
      <c r="H167" s="71"/>
      <c r="I167" s="184"/>
      <c r="J167" s="71"/>
      <c r="K167" s="71"/>
      <c r="L167" s="69"/>
      <c r="M167" s="228"/>
      <c r="N167" s="44"/>
      <c r="O167" s="44"/>
      <c r="P167" s="44"/>
      <c r="Q167" s="44"/>
      <c r="R167" s="44"/>
      <c r="S167" s="44"/>
      <c r="T167" s="92"/>
      <c r="AT167" s="21" t="s">
        <v>137</v>
      </c>
      <c r="AU167" s="21" t="s">
        <v>81</v>
      </c>
    </row>
    <row r="168" s="11" customFormat="1">
      <c r="B168" s="229"/>
      <c r="C168" s="230"/>
      <c r="D168" s="226" t="s">
        <v>139</v>
      </c>
      <c r="E168" s="231" t="s">
        <v>21</v>
      </c>
      <c r="F168" s="232" t="s">
        <v>311</v>
      </c>
      <c r="G168" s="230"/>
      <c r="H168" s="233">
        <v>144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139</v>
      </c>
      <c r="AU168" s="239" t="s">
        <v>81</v>
      </c>
      <c r="AV168" s="11" t="s">
        <v>81</v>
      </c>
      <c r="AW168" s="11" t="s">
        <v>35</v>
      </c>
      <c r="AX168" s="11" t="s">
        <v>79</v>
      </c>
      <c r="AY168" s="239" t="s">
        <v>125</v>
      </c>
    </row>
    <row r="169" s="1" customFormat="1" ht="16.5" customHeight="1">
      <c r="B169" s="43"/>
      <c r="C169" s="240" t="s">
        <v>312</v>
      </c>
      <c r="D169" s="240" t="s">
        <v>214</v>
      </c>
      <c r="E169" s="241" t="s">
        <v>313</v>
      </c>
      <c r="F169" s="242" t="s">
        <v>314</v>
      </c>
      <c r="G169" s="243" t="s">
        <v>217</v>
      </c>
      <c r="H169" s="244">
        <v>28.245999999999999</v>
      </c>
      <c r="I169" s="245"/>
      <c r="J169" s="246">
        <f>ROUND(I169*H169,2)</f>
        <v>0</v>
      </c>
      <c r="K169" s="242" t="s">
        <v>131</v>
      </c>
      <c r="L169" s="247"/>
      <c r="M169" s="248" t="s">
        <v>21</v>
      </c>
      <c r="N169" s="249" t="s">
        <v>42</v>
      </c>
      <c r="O169" s="44"/>
      <c r="P169" s="223">
        <f>O169*H169</f>
        <v>0</v>
      </c>
      <c r="Q169" s="223">
        <v>1</v>
      </c>
      <c r="R169" s="223">
        <f>Q169*H169</f>
        <v>28.245999999999999</v>
      </c>
      <c r="S169" s="223">
        <v>0</v>
      </c>
      <c r="T169" s="224">
        <f>S169*H169</f>
        <v>0</v>
      </c>
      <c r="AR169" s="21" t="s">
        <v>169</v>
      </c>
      <c r="AT169" s="21" t="s">
        <v>214</v>
      </c>
      <c r="AU169" s="21" t="s">
        <v>81</v>
      </c>
      <c r="AY169" s="21" t="s">
        <v>125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21" t="s">
        <v>79</v>
      </c>
      <c r="BK169" s="225">
        <f>ROUND(I169*H169,2)</f>
        <v>0</v>
      </c>
      <c r="BL169" s="21" t="s">
        <v>132</v>
      </c>
      <c r="BM169" s="21" t="s">
        <v>315</v>
      </c>
    </row>
    <row r="170" s="11" customFormat="1">
      <c r="B170" s="229"/>
      <c r="C170" s="230"/>
      <c r="D170" s="226" t="s">
        <v>139</v>
      </c>
      <c r="E170" s="231" t="s">
        <v>21</v>
      </c>
      <c r="F170" s="232" t="s">
        <v>316</v>
      </c>
      <c r="G170" s="230"/>
      <c r="H170" s="233">
        <v>27.692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139</v>
      </c>
      <c r="AU170" s="239" t="s">
        <v>81</v>
      </c>
      <c r="AV170" s="11" t="s">
        <v>81</v>
      </c>
      <c r="AW170" s="11" t="s">
        <v>35</v>
      </c>
      <c r="AX170" s="11" t="s">
        <v>79</v>
      </c>
      <c r="AY170" s="239" t="s">
        <v>125</v>
      </c>
    </row>
    <row r="171" s="11" customFormat="1">
      <c r="B171" s="229"/>
      <c r="C171" s="230"/>
      <c r="D171" s="226" t="s">
        <v>139</v>
      </c>
      <c r="E171" s="230"/>
      <c r="F171" s="232" t="s">
        <v>317</v>
      </c>
      <c r="G171" s="230"/>
      <c r="H171" s="233">
        <v>28.245999999999999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139</v>
      </c>
      <c r="AU171" s="239" t="s">
        <v>81</v>
      </c>
      <c r="AV171" s="11" t="s">
        <v>81</v>
      </c>
      <c r="AW171" s="11" t="s">
        <v>6</v>
      </c>
      <c r="AX171" s="11" t="s">
        <v>79</v>
      </c>
      <c r="AY171" s="239" t="s">
        <v>125</v>
      </c>
    </row>
    <row r="172" s="10" customFormat="1" ht="29.88" customHeight="1">
      <c r="B172" s="198"/>
      <c r="C172" s="199"/>
      <c r="D172" s="200" t="s">
        <v>70</v>
      </c>
      <c r="E172" s="212" t="s">
        <v>169</v>
      </c>
      <c r="F172" s="212" t="s">
        <v>318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SUM(P173:P188)</f>
        <v>0</v>
      </c>
      <c r="Q172" s="206"/>
      <c r="R172" s="207">
        <f>SUM(R173:R188)</f>
        <v>14.600720000000001</v>
      </c>
      <c r="S172" s="206"/>
      <c r="T172" s="208">
        <f>SUM(T173:T188)</f>
        <v>0</v>
      </c>
      <c r="AR172" s="209" t="s">
        <v>79</v>
      </c>
      <c r="AT172" s="210" t="s">
        <v>70</v>
      </c>
      <c r="AU172" s="210" t="s">
        <v>79</v>
      </c>
      <c r="AY172" s="209" t="s">
        <v>125</v>
      </c>
      <c r="BK172" s="211">
        <f>SUM(BK173:BK188)</f>
        <v>0</v>
      </c>
    </row>
    <row r="173" s="1" customFormat="1" ht="25.5" customHeight="1">
      <c r="B173" s="43"/>
      <c r="C173" s="214" t="s">
        <v>319</v>
      </c>
      <c r="D173" s="214" t="s">
        <v>127</v>
      </c>
      <c r="E173" s="215" t="s">
        <v>320</v>
      </c>
      <c r="F173" s="216" t="s">
        <v>321</v>
      </c>
      <c r="G173" s="217" t="s">
        <v>322</v>
      </c>
      <c r="H173" s="218">
        <v>16</v>
      </c>
      <c r="I173" s="219"/>
      <c r="J173" s="220">
        <f>ROUND(I173*H173,2)</f>
        <v>0</v>
      </c>
      <c r="K173" s="216" t="s">
        <v>131</v>
      </c>
      <c r="L173" s="69"/>
      <c r="M173" s="221" t="s">
        <v>21</v>
      </c>
      <c r="N173" s="222" t="s">
        <v>42</v>
      </c>
      <c r="O173" s="44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AR173" s="21" t="s">
        <v>132</v>
      </c>
      <c r="AT173" s="21" t="s">
        <v>127</v>
      </c>
      <c r="AU173" s="21" t="s">
        <v>81</v>
      </c>
      <c r="AY173" s="21" t="s">
        <v>125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21" t="s">
        <v>79</v>
      </c>
      <c r="BK173" s="225">
        <f>ROUND(I173*H173,2)</f>
        <v>0</v>
      </c>
      <c r="BL173" s="21" t="s">
        <v>132</v>
      </c>
      <c r="BM173" s="21" t="s">
        <v>323</v>
      </c>
    </row>
    <row r="174" s="1" customFormat="1" ht="25.5" customHeight="1">
      <c r="B174" s="43"/>
      <c r="C174" s="214" t="s">
        <v>324</v>
      </c>
      <c r="D174" s="214" t="s">
        <v>127</v>
      </c>
      <c r="E174" s="215" t="s">
        <v>325</v>
      </c>
      <c r="F174" s="216" t="s">
        <v>326</v>
      </c>
      <c r="G174" s="217" t="s">
        <v>149</v>
      </c>
      <c r="H174" s="218">
        <v>35</v>
      </c>
      <c r="I174" s="219"/>
      <c r="J174" s="220">
        <f>ROUND(I174*H174,2)</f>
        <v>0</v>
      </c>
      <c r="K174" s="216" t="s">
        <v>131</v>
      </c>
      <c r="L174" s="69"/>
      <c r="M174" s="221" t="s">
        <v>21</v>
      </c>
      <c r="N174" s="222" t="s">
        <v>42</v>
      </c>
      <c r="O174" s="44"/>
      <c r="P174" s="223">
        <f>O174*H174</f>
        <v>0</v>
      </c>
      <c r="Q174" s="223">
        <v>0.0026800000000000001</v>
      </c>
      <c r="R174" s="223">
        <f>Q174*H174</f>
        <v>0.093800000000000008</v>
      </c>
      <c r="S174" s="223">
        <v>0</v>
      </c>
      <c r="T174" s="224">
        <f>S174*H174</f>
        <v>0</v>
      </c>
      <c r="AR174" s="21" t="s">
        <v>132</v>
      </c>
      <c r="AT174" s="21" t="s">
        <v>127</v>
      </c>
      <c r="AU174" s="21" t="s">
        <v>81</v>
      </c>
      <c r="AY174" s="21" t="s">
        <v>125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21" t="s">
        <v>79</v>
      </c>
      <c r="BK174" s="225">
        <f>ROUND(I174*H174,2)</f>
        <v>0</v>
      </c>
      <c r="BL174" s="21" t="s">
        <v>132</v>
      </c>
      <c r="BM174" s="21" t="s">
        <v>327</v>
      </c>
    </row>
    <row r="175" s="1" customFormat="1">
      <c r="B175" s="43"/>
      <c r="C175" s="71"/>
      <c r="D175" s="226" t="s">
        <v>137</v>
      </c>
      <c r="E175" s="71"/>
      <c r="F175" s="227" t="s">
        <v>328</v>
      </c>
      <c r="G175" s="71"/>
      <c r="H175" s="71"/>
      <c r="I175" s="184"/>
      <c r="J175" s="71"/>
      <c r="K175" s="71"/>
      <c r="L175" s="69"/>
      <c r="M175" s="228"/>
      <c r="N175" s="44"/>
      <c r="O175" s="44"/>
      <c r="P175" s="44"/>
      <c r="Q175" s="44"/>
      <c r="R175" s="44"/>
      <c r="S175" s="44"/>
      <c r="T175" s="92"/>
      <c r="AT175" s="21" t="s">
        <v>137</v>
      </c>
      <c r="AU175" s="21" t="s">
        <v>81</v>
      </c>
    </row>
    <row r="176" s="1" customFormat="1" ht="25.5" customHeight="1">
      <c r="B176" s="43"/>
      <c r="C176" s="214" t="s">
        <v>329</v>
      </c>
      <c r="D176" s="214" t="s">
        <v>127</v>
      </c>
      <c r="E176" s="215" t="s">
        <v>330</v>
      </c>
      <c r="F176" s="216" t="s">
        <v>331</v>
      </c>
      <c r="G176" s="217" t="s">
        <v>256</v>
      </c>
      <c r="H176" s="218">
        <v>48</v>
      </c>
      <c r="I176" s="219"/>
      <c r="J176" s="220">
        <f>ROUND(I176*H176,2)</f>
        <v>0</v>
      </c>
      <c r="K176" s="216" t="s">
        <v>131</v>
      </c>
      <c r="L176" s="69"/>
      <c r="M176" s="221" t="s">
        <v>21</v>
      </c>
      <c r="N176" s="222" t="s">
        <v>42</v>
      </c>
      <c r="O176" s="44"/>
      <c r="P176" s="223">
        <f>O176*H176</f>
        <v>0</v>
      </c>
      <c r="Q176" s="223">
        <v>1.0000000000000001E-05</v>
      </c>
      <c r="R176" s="223">
        <f>Q176*H176</f>
        <v>0.00048000000000000007</v>
      </c>
      <c r="S176" s="223">
        <v>0</v>
      </c>
      <c r="T176" s="224">
        <f>S176*H176</f>
        <v>0</v>
      </c>
      <c r="AR176" s="21" t="s">
        <v>132</v>
      </c>
      <c r="AT176" s="21" t="s">
        <v>127</v>
      </c>
      <c r="AU176" s="21" t="s">
        <v>81</v>
      </c>
      <c r="AY176" s="21" t="s">
        <v>125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21" t="s">
        <v>79</v>
      </c>
      <c r="BK176" s="225">
        <f>ROUND(I176*H176,2)</f>
        <v>0</v>
      </c>
      <c r="BL176" s="21" t="s">
        <v>132</v>
      </c>
      <c r="BM176" s="21" t="s">
        <v>332</v>
      </c>
    </row>
    <row r="177" s="1" customFormat="1">
      <c r="B177" s="43"/>
      <c r="C177" s="71"/>
      <c r="D177" s="226" t="s">
        <v>137</v>
      </c>
      <c r="E177" s="71"/>
      <c r="F177" s="227" t="s">
        <v>333</v>
      </c>
      <c r="G177" s="71"/>
      <c r="H177" s="71"/>
      <c r="I177" s="184"/>
      <c r="J177" s="71"/>
      <c r="K177" s="71"/>
      <c r="L177" s="69"/>
      <c r="M177" s="228"/>
      <c r="N177" s="44"/>
      <c r="O177" s="44"/>
      <c r="P177" s="44"/>
      <c r="Q177" s="44"/>
      <c r="R177" s="44"/>
      <c r="S177" s="44"/>
      <c r="T177" s="92"/>
      <c r="AT177" s="21" t="s">
        <v>137</v>
      </c>
      <c r="AU177" s="21" t="s">
        <v>81</v>
      </c>
    </row>
    <row r="178" s="11" customFormat="1">
      <c r="B178" s="229"/>
      <c r="C178" s="230"/>
      <c r="D178" s="226" t="s">
        <v>139</v>
      </c>
      <c r="E178" s="231" t="s">
        <v>21</v>
      </c>
      <c r="F178" s="232" t="s">
        <v>334</v>
      </c>
      <c r="G178" s="230"/>
      <c r="H178" s="233">
        <v>48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139</v>
      </c>
      <c r="AU178" s="239" t="s">
        <v>81</v>
      </c>
      <c r="AV178" s="11" t="s">
        <v>81</v>
      </c>
      <c r="AW178" s="11" t="s">
        <v>35</v>
      </c>
      <c r="AX178" s="11" t="s">
        <v>79</v>
      </c>
      <c r="AY178" s="239" t="s">
        <v>125</v>
      </c>
    </row>
    <row r="179" s="1" customFormat="1" ht="25.5" customHeight="1">
      <c r="B179" s="43"/>
      <c r="C179" s="240" t="s">
        <v>335</v>
      </c>
      <c r="D179" s="240" t="s">
        <v>214</v>
      </c>
      <c r="E179" s="241" t="s">
        <v>336</v>
      </c>
      <c r="F179" s="242" t="s">
        <v>337</v>
      </c>
      <c r="G179" s="243" t="s">
        <v>256</v>
      </c>
      <c r="H179" s="244">
        <v>48</v>
      </c>
      <c r="I179" s="245"/>
      <c r="J179" s="246">
        <f>ROUND(I179*H179,2)</f>
        <v>0</v>
      </c>
      <c r="K179" s="242" t="s">
        <v>131</v>
      </c>
      <c r="L179" s="247"/>
      <c r="M179" s="248" t="s">
        <v>21</v>
      </c>
      <c r="N179" s="249" t="s">
        <v>42</v>
      </c>
      <c r="O179" s="44"/>
      <c r="P179" s="223">
        <f>O179*H179</f>
        <v>0</v>
      </c>
      <c r="Q179" s="223">
        <v>0.00054000000000000001</v>
      </c>
      <c r="R179" s="223">
        <f>Q179*H179</f>
        <v>0.025919999999999999</v>
      </c>
      <c r="S179" s="223">
        <v>0</v>
      </c>
      <c r="T179" s="224">
        <f>S179*H179</f>
        <v>0</v>
      </c>
      <c r="AR179" s="21" t="s">
        <v>169</v>
      </c>
      <c r="AT179" s="21" t="s">
        <v>214</v>
      </c>
      <c r="AU179" s="21" t="s">
        <v>81</v>
      </c>
      <c r="AY179" s="21" t="s">
        <v>125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21" t="s">
        <v>79</v>
      </c>
      <c r="BK179" s="225">
        <f>ROUND(I179*H179,2)</f>
        <v>0</v>
      </c>
      <c r="BL179" s="21" t="s">
        <v>132</v>
      </c>
      <c r="BM179" s="21" t="s">
        <v>338</v>
      </c>
    </row>
    <row r="180" s="1" customFormat="1" ht="16.5" customHeight="1">
      <c r="B180" s="43"/>
      <c r="C180" s="214" t="s">
        <v>339</v>
      </c>
      <c r="D180" s="214" t="s">
        <v>127</v>
      </c>
      <c r="E180" s="215" t="s">
        <v>340</v>
      </c>
      <c r="F180" s="216" t="s">
        <v>341</v>
      </c>
      <c r="G180" s="217" t="s">
        <v>256</v>
      </c>
      <c r="H180" s="218">
        <v>16</v>
      </c>
      <c r="I180" s="219"/>
      <c r="J180" s="220">
        <f>ROUND(I180*H180,2)</f>
        <v>0</v>
      </c>
      <c r="K180" s="216" t="s">
        <v>131</v>
      </c>
      <c r="L180" s="69"/>
      <c r="M180" s="221" t="s">
        <v>21</v>
      </c>
      <c r="N180" s="222" t="s">
        <v>42</v>
      </c>
      <c r="O180" s="44"/>
      <c r="P180" s="223">
        <f>O180*H180</f>
        <v>0</v>
      </c>
      <c r="Q180" s="223">
        <v>0.34089999999999998</v>
      </c>
      <c r="R180" s="223">
        <f>Q180*H180</f>
        <v>5.4543999999999997</v>
      </c>
      <c r="S180" s="223">
        <v>0</v>
      </c>
      <c r="T180" s="224">
        <f>S180*H180</f>
        <v>0</v>
      </c>
      <c r="AR180" s="21" t="s">
        <v>132</v>
      </c>
      <c r="AT180" s="21" t="s">
        <v>127</v>
      </c>
      <c r="AU180" s="21" t="s">
        <v>81</v>
      </c>
      <c r="AY180" s="21" t="s">
        <v>125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21" t="s">
        <v>79</v>
      </c>
      <c r="BK180" s="225">
        <f>ROUND(I180*H180,2)</f>
        <v>0</v>
      </c>
      <c r="BL180" s="21" t="s">
        <v>132</v>
      </c>
      <c r="BM180" s="21" t="s">
        <v>342</v>
      </c>
    </row>
    <row r="181" s="1" customFormat="1" ht="25.5" customHeight="1">
      <c r="B181" s="43"/>
      <c r="C181" s="240" t="s">
        <v>343</v>
      </c>
      <c r="D181" s="240" t="s">
        <v>214</v>
      </c>
      <c r="E181" s="241" t="s">
        <v>344</v>
      </c>
      <c r="F181" s="242" t="s">
        <v>345</v>
      </c>
      <c r="G181" s="243" t="s">
        <v>256</v>
      </c>
      <c r="H181" s="244">
        <v>16</v>
      </c>
      <c r="I181" s="245"/>
      <c r="J181" s="246">
        <f>ROUND(I181*H181,2)</f>
        <v>0</v>
      </c>
      <c r="K181" s="242" t="s">
        <v>131</v>
      </c>
      <c r="L181" s="247"/>
      <c r="M181" s="248" t="s">
        <v>21</v>
      </c>
      <c r="N181" s="249" t="s">
        <v>42</v>
      </c>
      <c r="O181" s="44"/>
      <c r="P181" s="223">
        <f>O181*H181</f>
        <v>0</v>
      </c>
      <c r="Q181" s="223">
        <v>0.080000000000000002</v>
      </c>
      <c r="R181" s="223">
        <f>Q181*H181</f>
        <v>1.28</v>
      </c>
      <c r="S181" s="223">
        <v>0</v>
      </c>
      <c r="T181" s="224">
        <f>S181*H181</f>
        <v>0</v>
      </c>
      <c r="AR181" s="21" t="s">
        <v>169</v>
      </c>
      <c r="AT181" s="21" t="s">
        <v>214</v>
      </c>
      <c r="AU181" s="21" t="s">
        <v>81</v>
      </c>
      <c r="AY181" s="21" t="s">
        <v>125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21" t="s">
        <v>79</v>
      </c>
      <c r="BK181" s="225">
        <f>ROUND(I181*H181,2)</f>
        <v>0</v>
      </c>
      <c r="BL181" s="21" t="s">
        <v>132</v>
      </c>
      <c r="BM181" s="21" t="s">
        <v>346</v>
      </c>
    </row>
    <row r="182" s="1" customFormat="1" ht="25.5" customHeight="1">
      <c r="B182" s="43"/>
      <c r="C182" s="240" t="s">
        <v>347</v>
      </c>
      <c r="D182" s="240" t="s">
        <v>214</v>
      </c>
      <c r="E182" s="241" t="s">
        <v>348</v>
      </c>
      <c r="F182" s="242" t="s">
        <v>349</v>
      </c>
      <c r="G182" s="243" t="s">
        <v>256</v>
      </c>
      <c r="H182" s="244">
        <v>16</v>
      </c>
      <c r="I182" s="245"/>
      <c r="J182" s="246">
        <f>ROUND(I182*H182,2)</f>
        <v>0</v>
      </c>
      <c r="K182" s="242" t="s">
        <v>131</v>
      </c>
      <c r="L182" s="247"/>
      <c r="M182" s="248" t="s">
        <v>21</v>
      </c>
      <c r="N182" s="249" t="s">
        <v>42</v>
      </c>
      <c r="O182" s="44"/>
      <c r="P182" s="223">
        <f>O182*H182</f>
        <v>0</v>
      </c>
      <c r="Q182" s="223">
        <v>0.071999999999999995</v>
      </c>
      <c r="R182" s="223">
        <f>Q182*H182</f>
        <v>1.1519999999999999</v>
      </c>
      <c r="S182" s="223">
        <v>0</v>
      </c>
      <c r="T182" s="224">
        <f>S182*H182</f>
        <v>0</v>
      </c>
      <c r="AR182" s="21" t="s">
        <v>169</v>
      </c>
      <c r="AT182" s="21" t="s">
        <v>214</v>
      </c>
      <c r="AU182" s="21" t="s">
        <v>81</v>
      </c>
      <c r="AY182" s="21" t="s">
        <v>125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21" t="s">
        <v>79</v>
      </c>
      <c r="BK182" s="225">
        <f>ROUND(I182*H182,2)</f>
        <v>0</v>
      </c>
      <c r="BL182" s="21" t="s">
        <v>132</v>
      </c>
      <c r="BM182" s="21" t="s">
        <v>350</v>
      </c>
    </row>
    <row r="183" s="1" customFormat="1" ht="25.5" customHeight="1">
      <c r="B183" s="43"/>
      <c r="C183" s="240" t="s">
        <v>351</v>
      </c>
      <c r="D183" s="240" t="s">
        <v>214</v>
      </c>
      <c r="E183" s="241" t="s">
        <v>352</v>
      </c>
      <c r="F183" s="242" t="s">
        <v>353</v>
      </c>
      <c r="G183" s="243" t="s">
        <v>256</v>
      </c>
      <c r="H183" s="244">
        <v>16</v>
      </c>
      <c r="I183" s="245"/>
      <c r="J183" s="246">
        <f>ROUND(I183*H183,2)</f>
        <v>0</v>
      </c>
      <c r="K183" s="242" t="s">
        <v>131</v>
      </c>
      <c r="L183" s="247"/>
      <c r="M183" s="248" t="s">
        <v>21</v>
      </c>
      <c r="N183" s="249" t="s">
        <v>42</v>
      </c>
      <c r="O183" s="44"/>
      <c r="P183" s="223">
        <f>O183*H183</f>
        <v>0</v>
      </c>
      <c r="Q183" s="223">
        <v>0.057000000000000002</v>
      </c>
      <c r="R183" s="223">
        <f>Q183*H183</f>
        <v>0.91200000000000003</v>
      </c>
      <c r="S183" s="223">
        <v>0</v>
      </c>
      <c r="T183" s="224">
        <f>S183*H183</f>
        <v>0</v>
      </c>
      <c r="AR183" s="21" t="s">
        <v>169</v>
      </c>
      <c r="AT183" s="21" t="s">
        <v>214</v>
      </c>
      <c r="AU183" s="21" t="s">
        <v>81</v>
      </c>
      <c r="AY183" s="21" t="s">
        <v>125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21" t="s">
        <v>79</v>
      </c>
      <c r="BK183" s="225">
        <f>ROUND(I183*H183,2)</f>
        <v>0</v>
      </c>
      <c r="BL183" s="21" t="s">
        <v>132</v>
      </c>
      <c r="BM183" s="21" t="s">
        <v>354</v>
      </c>
    </row>
    <row r="184" s="1" customFormat="1" ht="25.5" customHeight="1">
      <c r="B184" s="43"/>
      <c r="C184" s="240" t="s">
        <v>355</v>
      </c>
      <c r="D184" s="240" t="s">
        <v>214</v>
      </c>
      <c r="E184" s="241" t="s">
        <v>356</v>
      </c>
      <c r="F184" s="242" t="s">
        <v>357</v>
      </c>
      <c r="G184" s="243" t="s">
        <v>256</v>
      </c>
      <c r="H184" s="244">
        <v>16</v>
      </c>
      <c r="I184" s="245"/>
      <c r="J184" s="246">
        <f>ROUND(I184*H184,2)</f>
        <v>0</v>
      </c>
      <c r="K184" s="242" t="s">
        <v>131</v>
      </c>
      <c r="L184" s="247"/>
      <c r="M184" s="248" t="s">
        <v>21</v>
      </c>
      <c r="N184" s="249" t="s">
        <v>42</v>
      </c>
      <c r="O184" s="44"/>
      <c r="P184" s="223">
        <f>O184*H184</f>
        <v>0</v>
      </c>
      <c r="Q184" s="223">
        <v>0.027</v>
      </c>
      <c r="R184" s="223">
        <f>Q184*H184</f>
        <v>0.432</v>
      </c>
      <c r="S184" s="223">
        <v>0</v>
      </c>
      <c r="T184" s="224">
        <f>S184*H184</f>
        <v>0</v>
      </c>
      <c r="AR184" s="21" t="s">
        <v>169</v>
      </c>
      <c r="AT184" s="21" t="s">
        <v>214</v>
      </c>
      <c r="AU184" s="21" t="s">
        <v>81</v>
      </c>
      <c r="AY184" s="21" t="s">
        <v>125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21" t="s">
        <v>79</v>
      </c>
      <c r="BK184" s="225">
        <f>ROUND(I184*H184,2)</f>
        <v>0</v>
      </c>
      <c r="BL184" s="21" t="s">
        <v>132</v>
      </c>
      <c r="BM184" s="21" t="s">
        <v>358</v>
      </c>
    </row>
    <row r="185" s="1" customFormat="1" ht="16.5" customHeight="1">
      <c r="B185" s="43"/>
      <c r="C185" s="240" t="s">
        <v>359</v>
      </c>
      <c r="D185" s="240" t="s">
        <v>214</v>
      </c>
      <c r="E185" s="241" t="s">
        <v>360</v>
      </c>
      <c r="F185" s="242" t="s">
        <v>361</v>
      </c>
      <c r="G185" s="243" t="s">
        <v>256</v>
      </c>
      <c r="H185" s="244">
        <v>16</v>
      </c>
      <c r="I185" s="245"/>
      <c r="J185" s="246">
        <f>ROUND(I185*H185,2)</f>
        <v>0</v>
      </c>
      <c r="K185" s="242" t="s">
        <v>131</v>
      </c>
      <c r="L185" s="247"/>
      <c r="M185" s="248" t="s">
        <v>21</v>
      </c>
      <c r="N185" s="249" t="s">
        <v>42</v>
      </c>
      <c r="O185" s="44"/>
      <c r="P185" s="223">
        <f>O185*H185</f>
        <v>0</v>
      </c>
      <c r="Q185" s="223">
        <v>0.0060000000000000001</v>
      </c>
      <c r="R185" s="223">
        <f>Q185*H185</f>
        <v>0.096000000000000002</v>
      </c>
      <c r="S185" s="223">
        <v>0</v>
      </c>
      <c r="T185" s="224">
        <f>S185*H185</f>
        <v>0</v>
      </c>
      <c r="AR185" s="21" t="s">
        <v>169</v>
      </c>
      <c r="AT185" s="21" t="s">
        <v>214</v>
      </c>
      <c r="AU185" s="21" t="s">
        <v>81</v>
      </c>
      <c r="AY185" s="21" t="s">
        <v>125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21" t="s">
        <v>79</v>
      </c>
      <c r="BK185" s="225">
        <f>ROUND(I185*H185,2)</f>
        <v>0</v>
      </c>
      <c r="BL185" s="21" t="s">
        <v>132</v>
      </c>
      <c r="BM185" s="21" t="s">
        <v>362</v>
      </c>
    </row>
    <row r="186" s="1" customFormat="1" ht="25.5" customHeight="1">
      <c r="B186" s="43"/>
      <c r="C186" s="240" t="s">
        <v>363</v>
      </c>
      <c r="D186" s="240" t="s">
        <v>214</v>
      </c>
      <c r="E186" s="241" t="s">
        <v>364</v>
      </c>
      <c r="F186" s="242" t="s">
        <v>365</v>
      </c>
      <c r="G186" s="243" t="s">
        <v>256</v>
      </c>
      <c r="H186" s="244">
        <v>16</v>
      </c>
      <c r="I186" s="245"/>
      <c r="J186" s="246">
        <f>ROUND(I186*H186,2)</f>
        <v>0</v>
      </c>
      <c r="K186" s="242" t="s">
        <v>131</v>
      </c>
      <c r="L186" s="247"/>
      <c r="M186" s="248" t="s">
        <v>21</v>
      </c>
      <c r="N186" s="249" t="s">
        <v>42</v>
      </c>
      <c r="O186" s="44"/>
      <c r="P186" s="223">
        <f>O186*H186</f>
        <v>0</v>
      </c>
      <c r="Q186" s="223">
        <v>0.058000000000000003</v>
      </c>
      <c r="R186" s="223">
        <f>Q186*H186</f>
        <v>0.92800000000000005</v>
      </c>
      <c r="S186" s="223">
        <v>0</v>
      </c>
      <c r="T186" s="224">
        <f>S186*H186</f>
        <v>0</v>
      </c>
      <c r="AR186" s="21" t="s">
        <v>169</v>
      </c>
      <c r="AT186" s="21" t="s">
        <v>214</v>
      </c>
      <c r="AU186" s="21" t="s">
        <v>81</v>
      </c>
      <c r="AY186" s="21" t="s">
        <v>125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21" t="s">
        <v>79</v>
      </c>
      <c r="BK186" s="225">
        <f>ROUND(I186*H186,2)</f>
        <v>0</v>
      </c>
      <c r="BL186" s="21" t="s">
        <v>132</v>
      </c>
      <c r="BM186" s="21" t="s">
        <v>366</v>
      </c>
    </row>
    <row r="187" s="1" customFormat="1" ht="16.5" customHeight="1">
      <c r="B187" s="43"/>
      <c r="C187" s="214" t="s">
        <v>367</v>
      </c>
      <c r="D187" s="214" t="s">
        <v>127</v>
      </c>
      <c r="E187" s="215" t="s">
        <v>368</v>
      </c>
      <c r="F187" s="216" t="s">
        <v>369</v>
      </c>
      <c r="G187" s="217" t="s">
        <v>256</v>
      </c>
      <c r="H187" s="218">
        <v>8</v>
      </c>
      <c r="I187" s="219"/>
      <c r="J187" s="220">
        <f>ROUND(I187*H187,2)</f>
        <v>0</v>
      </c>
      <c r="K187" s="216" t="s">
        <v>131</v>
      </c>
      <c r="L187" s="69"/>
      <c r="M187" s="221" t="s">
        <v>21</v>
      </c>
      <c r="N187" s="222" t="s">
        <v>42</v>
      </c>
      <c r="O187" s="44"/>
      <c r="P187" s="223">
        <f>O187*H187</f>
        <v>0</v>
      </c>
      <c r="Q187" s="223">
        <v>0.32973999999999998</v>
      </c>
      <c r="R187" s="223">
        <f>Q187*H187</f>
        <v>2.6379199999999998</v>
      </c>
      <c r="S187" s="223">
        <v>0</v>
      </c>
      <c r="T187" s="224">
        <f>S187*H187</f>
        <v>0</v>
      </c>
      <c r="AR187" s="21" t="s">
        <v>132</v>
      </c>
      <c r="AT187" s="21" t="s">
        <v>127</v>
      </c>
      <c r="AU187" s="21" t="s">
        <v>81</v>
      </c>
      <c r="AY187" s="21" t="s">
        <v>125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21" t="s">
        <v>79</v>
      </c>
      <c r="BK187" s="225">
        <f>ROUND(I187*H187,2)</f>
        <v>0</v>
      </c>
      <c r="BL187" s="21" t="s">
        <v>132</v>
      </c>
      <c r="BM187" s="21" t="s">
        <v>370</v>
      </c>
    </row>
    <row r="188" s="1" customFormat="1" ht="25.5" customHeight="1">
      <c r="B188" s="43"/>
      <c r="C188" s="214" t="s">
        <v>371</v>
      </c>
      <c r="D188" s="214" t="s">
        <v>127</v>
      </c>
      <c r="E188" s="215" t="s">
        <v>372</v>
      </c>
      <c r="F188" s="216" t="s">
        <v>373</v>
      </c>
      <c r="G188" s="217" t="s">
        <v>256</v>
      </c>
      <c r="H188" s="218">
        <v>6</v>
      </c>
      <c r="I188" s="219"/>
      <c r="J188" s="220">
        <f>ROUND(I188*H188,2)</f>
        <v>0</v>
      </c>
      <c r="K188" s="216" t="s">
        <v>131</v>
      </c>
      <c r="L188" s="69"/>
      <c r="M188" s="221" t="s">
        <v>21</v>
      </c>
      <c r="N188" s="222" t="s">
        <v>42</v>
      </c>
      <c r="O188" s="44"/>
      <c r="P188" s="223">
        <f>O188*H188</f>
        <v>0</v>
      </c>
      <c r="Q188" s="223">
        <v>0.26469999999999999</v>
      </c>
      <c r="R188" s="223">
        <f>Q188*H188</f>
        <v>1.5882000000000001</v>
      </c>
      <c r="S188" s="223">
        <v>0</v>
      </c>
      <c r="T188" s="224">
        <f>S188*H188</f>
        <v>0</v>
      </c>
      <c r="AR188" s="21" t="s">
        <v>132</v>
      </c>
      <c r="AT188" s="21" t="s">
        <v>127</v>
      </c>
      <c r="AU188" s="21" t="s">
        <v>81</v>
      </c>
      <c r="AY188" s="21" t="s">
        <v>125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21" t="s">
        <v>79</v>
      </c>
      <c r="BK188" s="225">
        <f>ROUND(I188*H188,2)</f>
        <v>0</v>
      </c>
      <c r="BL188" s="21" t="s">
        <v>132</v>
      </c>
      <c r="BM188" s="21" t="s">
        <v>374</v>
      </c>
    </row>
    <row r="189" s="10" customFormat="1" ht="29.88" customHeight="1">
      <c r="B189" s="198"/>
      <c r="C189" s="199"/>
      <c r="D189" s="200" t="s">
        <v>70</v>
      </c>
      <c r="E189" s="212" t="s">
        <v>174</v>
      </c>
      <c r="F189" s="212" t="s">
        <v>375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SUM(P190:P226)</f>
        <v>0</v>
      </c>
      <c r="Q189" s="206"/>
      <c r="R189" s="207">
        <f>SUM(R190:R226)</f>
        <v>180.75372200000004</v>
      </c>
      <c r="S189" s="206"/>
      <c r="T189" s="208">
        <f>SUM(T190:T226)</f>
        <v>0</v>
      </c>
      <c r="AR189" s="209" t="s">
        <v>79</v>
      </c>
      <c r="AT189" s="210" t="s">
        <v>70</v>
      </c>
      <c r="AU189" s="210" t="s">
        <v>79</v>
      </c>
      <c r="AY189" s="209" t="s">
        <v>125</v>
      </c>
      <c r="BK189" s="211">
        <f>SUM(BK190:BK226)</f>
        <v>0</v>
      </c>
    </row>
    <row r="190" s="1" customFormat="1" ht="25.5" customHeight="1">
      <c r="B190" s="43"/>
      <c r="C190" s="214" t="s">
        <v>376</v>
      </c>
      <c r="D190" s="214" t="s">
        <v>127</v>
      </c>
      <c r="E190" s="215" t="s">
        <v>377</v>
      </c>
      <c r="F190" s="216" t="s">
        <v>378</v>
      </c>
      <c r="G190" s="217" t="s">
        <v>256</v>
      </c>
      <c r="H190" s="218">
        <v>7</v>
      </c>
      <c r="I190" s="219"/>
      <c r="J190" s="220">
        <f>ROUND(I190*H190,2)</f>
        <v>0</v>
      </c>
      <c r="K190" s="216" t="s">
        <v>131</v>
      </c>
      <c r="L190" s="69"/>
      <c r="M190" s="221" t="s">
        <v>21</v>
      </c>
      <c r="N190" s="222" t="s">
        <v>42</v>
      </c>
      <c r="O190" s="44"/>
      <c r="P190" s="223">
        <f>O190*H190</f>
        <v>0</v>
      </c>
      <c r="Q190" s="223">
        <v>0.00069999999999999999</v>
      </c>
      <c r="R190" s="223">
        <f>Q190*H190</f>
        <v>0.0048999999999999998</v>
      </c>
      <c r="S190" s="223">
        <v>0</v>
      </c>
      <c r="T190" s="224">
        <f>S190*H190</f>
        <v>0</v>
      </c>
      <c r="AR190" s="21" t="s">
        <v>132</v>
      </c>
      <c r="AT190" s="21" t="s">
        <v>127</v>
      </c>
      <c r="AU190" s="21" t="s">
        <v>81</v>
      </c>
      <c r="AY190" s="21" t="s">
        <v>125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21" t="s">
        <v>79</v>
      </c>
      <c r="BK190" s="225">
        <f>ROUND(I190*H190,2)</f>
        <v>0</v>
      </c>
      <c r="BL190" s="21" t="s">
        <v>132</v>
      </c>
      <c r="BM190" s="21" t="s">
        <v>379</v>
      </c>
    </row>
    <row r="191" s="1" customFormat="1" ht="16.5" customHeight="1">
      <c r="B191" s="43"/>
      <c r="C191" s="240" t="s">
        <v>380</v>
      </c>
      <c r="D191" s="240" t="s">
        <v>214</v>
      </c>
      <c r="E191" s="241" t="s">
        <v>381</v>
      </c>
      <c r="F191" s="242" t="s">
        <v>382</v>
      </c>
      <c r="G191" s="243" t="s">
        <v>256</v>
      </c>
      <c r="H191" s="244">
        <v>2</v>
      </c>
      <c r="I191" s="245"/>
      <c r="J191" s="246">
        <f>ROUND(I191*H191,2)</f>
        <v>0</v>
      </c>
      <c r="K191" s="242" t="s">
        <v>131</v>
      </c>
      <c r="L191" s="247"/>
      <c r="M191" s="248" t="s">
        <v>21</v>
      </c>
      <c r="N191" s="249" t="s">
        <v>42</v>
      </c>
      <c r="O191" s="44"/>
      <c r="P191" s="223">
        <f>O191*H191</f>
        <v>0</v>
      </c>
      <c r="Q191" s="223">
        <v>0.0028</v>
      </c>
      <c r="R191" s="223">
        <f>Q191*H191</f>
        <v>0.0055999999999999999</v>
      </c>
      <c r="S191" s="223">
        <v>0</v>
      </c>
      <c r="T191" s="224">
        <f>S191*H191</f>
        <v>0</v>
      </c>
      <c r="AR191" s="21" t="s">
        <v>169</v>
      </c>
      <c r="AT191" s="21" t="s">
        <v>214</v>
      </c>
      <c r="AU191" s="21" t="s">
        <v>81</v>
      </c>
      <c r="AY191" s="21" t="s">
        <v>125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21" t="s">
        <v>79</v>
      </c>
      <c r="BK191" s="225">
        <f>ROUND(I191*H191,2)</f>
        <v>0</v>
      </c>
      <c r="BL191" s="21" t="s">
        <v>132</v>
      </c>
      <c r="BM191" s="21" t="s">
        <v>383</v>
      </c>
    </row>
    <row r="192" s="1" customFormat="1" ht="16.5" customHeight="1">
      <c r="B192" s="43"/>
      <c r="C192" s="240" t="s">
        <v>384</v>
      </c>
      <c r="D192" s="240" t="s">
        <v>214</v>
      </c>
      <c r="E192" s="241" t="s">
        <v>385</v>
      </c>
      <c r="F192" s="242" t="s">
        <v>386</v>
      </c>
      <c r="G192" s="243" t="s">
        <v>256</v>
      </c>
      <c r="H192" s="244">
        <v>5</v>
      </c>
      <c r="I192" s="245"/>
      <c r="J192" s="246">
        <f>ROUND(I192*H192,2)</f>
        <v>0</v>
      </c>
      <c r="K192" s="242" t="s">
        <v>131</v>
      </c>
      <c r="L192" s="247"/>
      <c r="M192" s="248" t="s">
        <v>21</v>
      </c>
      <c r="N192" s="249" t="s">
        <v>42</v>
      </c>
      <c r="O192" s="44"/>
      <c r="P192" s="223">
        <f>O192*H192</f>
        <v>0</v>
      </c>
      <c r="Q192" s="223">
        <v>0.0044000000000000003</v>
      </c>
      <c r="R192" s="223">
        <f>Q192*H192</f>
        <v>0.022000000000000002</v>
      </c>
      <c r="S192" s="223">
        <v>0</v>
      </c>
      <c r="T192" s="224">
        <f>S192*H192</f>
        <v>0</v>
      </c>
      <c r="AR192" s="21" t="s">
        <v>169</v>
      </c>
      <c r="AT192" s="21" t="s">
        <v>214</v>
      </c>
      <c r="AU192" s="21" t="s">
        <v>81</v>
      </c>
      <c r="AY192" s="21" t="s">
        <v>125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21" t="s">
        <v>79</v>
      </c>
      <c r="BK192" s="225">
        <f>ROUND(I192*H192,2)</f>
        <v>0</v>
      </c>
      <c r="BL192" s="21" t="s">
        <v>132</v>
      </c>
      <c r="BM192" s="21" t="s">
        <v>387</v>
      </c>
    </row>
    <row r="193" s="1" customFormat="1" ht="16.5" customHeight="1">
      <c r="B193" s="43"/>
      <c r="C193" s="240" t="s">
        <v>388</v>
      </c>
      <c r="D193" s="240" t="s">
        <v>214</v>
      </c>
      <c r="E193" s="241" t="s">
        <v>389</v>
      </c>
      <c r="F193" s="242" t="s">
        <v>390</v>
      </c>
      <c r="G193" s="243" t="s">
        <v>256</v>
      </c>
      <c r="H193" s="244">
        <v>7</v>
      </c>
      <c r="I193" s="245"/>
      <c r="J193" s="246">
        <f>ROUND(I193*H193,2)</f>
        <v>0</v>
      </c>
      <c r="K193" s="242" t="s">
        <v>131</v>
      </c>
      <c r="L193" s="247"/>
      <c r="M193" s="248" t="s">
        <v>21</v>
      </c>
      <c r="N193" s="249" t="s">
        <v>42</v>
      </c>
      <c r="O193" s="44"/>
      <c r="P193" s="223">
        <f>O193*H193</f>
        <v>0</v>
      </c>
      <c r="Q193" s="223">
        <v>0.0061000000000000004</v>
      </c>
      <c r="R193" s="223">
        <f>Q193*H193</f>
        <v>0.042700000000000002</v>
      </c>
      <c r="S193" s="223">
        <v>0</v>
      </c>
      <c r="T193" s="224">
        <f>S193*H193</f>
        <v>0</v>
      </c>
      <c r="AR193" s="21" t="s">
        <v>169</v>
      </c>
      <c r="AT193" s="21" t="s">
        <v>214</v>
      </c>
      <c r="AU193" s="21" t="s">
        <v>81</v>
      </c>
      <c r="AY193" s="21" t="s">
        <v>125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21" t="s">
        <v>79</v>
      </c>
      <c r="BK193" s="225">
        <f>ROUND(I193*H193,2)</f>
        <v>0</v>
      </c>
      <c r="BL193" s="21" t="s">
        <v>132</v>
      </c>
      <c r="BM193" s="21" t="s">
        <v>391</v>
      </c>
    </row>
    <row r="194" s="1" customFormat="1" ht="16.5" customHeight="1">
      <c r="B194" s="43"/>
      <c r="C194" s="240" t="s">
        <v>392</v>
      </c>
      <c r="D194" s="240" t="s">
        <v>214</v>
      </c>
      <c r="E194" s="241" t="s">
        <v>393</v>
      </c>
      <c r="F194" s="242" t="s">
        <v>394</v>
      </c>
      <c r="G194" s="243" t="s">
        <v>256</v>
      </c>
      <c r="H194" s="244">
        <v>7</v>
      </c>
      <c r="I194" s="245"/>
      <c r="J194" s="246">
        <f>ROUND(I194*H194,2)</f>
        <v>0</v>
      </c>
      <c r="K194" s="242" t="s">
        <v>131</v>
      </c>
      <c r="L194" s="247"/>
      <c r="M194" s="248" t="s">
        <v>21</v>
      </c>
      <c r="N194" s="249" t="s">
        <v>42</v>
      </c>
      <c r="O194" s="44"/>
      <c r="P194" s="223">
        <f>O194*H194</f>
        <v>0</v>
      </c>
      <c r="Q194" s="223">
        <v>0.0030000000000000001</v>
      </c>
      <c r="R194" s="223">
        <f>Q194*H194</f>
        <v>0.021000000000000001</v>
      </c>
      <c r="S194" s="223">
        <v>0</v>
      </c>
      <c r="T194" s="224">
        <f>S194*H194</f>
        <v>0</v>
      </c>
      <c r="AR194" s="21" t="s">
        <v>169</v>
      </c>
      <c r="AT194" s="21" t="s">
        <v>214</v>
      </c>
      <c r="AU194" s="21" t="s">
        <v>81</v>
      </c>
      <c r="AY194" s="21" t="s">
        <v>125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21" t="s">
        <v>79</v>
      </c>
      <c r="BK194" s="225">
        <f>ROUND(I194*H194,2)</f>
        <v>0</v>
      </c>
      <c r="BL194" s="21" t="s">
        <v>132</v>
      </c>
      <c r="BM194" s="21" t="s">
        <v>395</v>
      </c>
    </row>
    <row r="195" s="1" customFormat="1" ht="16.5" customHeight="1">
      <c r="B195" s="43"/>
      <c r="C195" s="240" t="s">
        <v>396</v>
      </c>
      <c r="D195" s="240" t="s">
        <v>214</v>
      </c>
      <c r="E195" s="241" t="s">
        <v>397</v>
      </c>
      <c r="F195" s="242" t="s">
        <v>398</v>
      </c>
      <c r="G195" s="243" t="s">
        <v>256</v>
      </c>
      <c r="H195" s="244">
        <v>14</v>
      </c>
      <c r="I195" s="245"/>
      <c r="J195" s="246">
        <f>ROUND(I195*H195,2)</f>
        <v>0</v>
      </c>
      <c r="K195" s="242" t="s">
        <v>131</v>
      </c>
      <c r="L195" s="247"/>
      <c r="M195" s="248" t="s">
        <v>21</v>
      </c>
      <c r="N195" s="249" t="s">
        <v>42</v>
      </c>
      <c r="O195" s="44"/>
      <c r="P195" s="223">
        <f>O195*H195</f>
        <v>0</v>
      </c>
      <c r="Q195" s="223">
        <v>0.00035</v>
      </c>
      <c r="R195" s="223">
        <f>Q195*H195</f>
        <v>0.0048999999999999998</v>
      </c>
      <c r="S195" s="223">
        <v>0</v>
      </c>
      <c r="T195" s="224">
        <f>S195*H195</f>
        <v>0</v>
      </c>
      <c r="AR195" s="21" t="s">
        <v>169</v>
      </c>
      <c r="AT195" s="21" t="s">
        <v>214</v>
      </c>
      <c r="AU195" s="21" t="s">
        <v>81</v>
      </c>
      <c r="AY195" s="21" t="s">
        <v>125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21" t="s">
        <v>79</v>
      </c>
      <c r="BK195" s="225">
        <f>ROUND(I195*H195,2)</f>
        <v>0</v>
      </c>
      <c r="BL195" s="21" t="s">
        <v>132</v>
      </c>
      <c r="BM195" s="21" t="s">
        <v>399</v>
      </c>
    </row>
    <row r="196" s="1" customFormat="1" ht="16.5" customHeight="1">
      <c r="B196" s="43"/>
      <c r="C196" s="240" t="s">
        <v>400</v>
      </c>
      <c r="D196" s="240" t="s">
        <v>214</v>
      </c>
      <c r="E196" s="241" t="s">
        <v>401</v>
      </c>
      <c r="F196" s="242" t="s">
        <v>402</v>
      </c>
      <c r="G196" s="243" t="s">
        <v>256</v>
      </c>
      <c r="H196" s="244">
        <v>7</v>
      </c>
      <c r="I196" s="245"/>
      <c r="J196" s="246">
        <f>ROUND(I196*H196,2)</f>
        <v>0</v>
      </c>
      <c r="K196" s="242" t="s">
        <v>131</v>
      </c>
      <c r="L196" s="247"/>
      <c r="M196" s="248" t="s">
        <v>21</v>
      </c>
      <c r="N196" s="249" t="s">
        <v>42</v>
      </c>
      <c r="O196" s="44"/>
      <c r="P196" s="223">
        <f>O196*H196</f>
        <v>0</v>
      </c>
      <c r="Q196" s="223">
        <v>0.00010000000000000001</v>
      </c>
      <c r="R196" s="223">
        <f>Q196*H196</f>
        <v>0.00069999999999999999</v>
      </c>
      <c r="S196" s="223">
        <v>0</v>
      </c>
      <c r="T196" s="224">
        <f>S196*H196</f>
        <v>0</v>
      </c>
      <c r="AR196" s="21" t="s">
        <v>169</v>
      </c>
      <c r="AT196" s="21" t="s">
        <v>214</v>
      </c>
      <c r="AU196" s="21" t="s">
        <v>81</v>
      </c>
      <c r="AY196" s="21" t="s">
        <v>125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21" t="s">
        <v>79</v>
      </c>
      <c r="BK196" s="225">
        <f>ROUND(I196*H196,2)</f>
        <v>0</v>
      </c>
      <c r="BL196" s="21" t="s">
        <v>132</v>
      </c>
      <c r="BM196" s="21" t="s">
        <v>403</v>
      </c>
    </row>
    <row r="197" s="1" customFormat="1" ht="25.5" customHeight="1">
      <c r="B197" s="43"/>
      <c r="C197" s="214" t="s">
        <v>404</v>
      </c>
      <c r="D197" s="214" t="s">
        <v>127</v>
      </c>
      <c r="E197" s="215" t="s">
        <v>405</v>
      </c>
      <c r="F197" s="216" t="s">
        <v>406</v>
      </c>
      <c r="G197" s="217" t="s">
        <v>149</v>
      </c>
      <c r="H197" s="218">
        <v>300</v>
      </c>
      <c r="I197" s="219"/>
      <c r="J197" s="220">
        <f>ROUND(I197*H197,2)</f>
        <v>0</v>
      </c>
      <c r="K197" s="216" t="s">
        <v>131</v>
      </c>
      <c r="L197" s="69"/>
      <c r="M197" s="221" t="s">
        <v>21</v>
      </c>
      <c r="N197" s="222" t="s">
        <v>42</v>
      </c>
      <c r="O197" s="44"/>
      <c r="P197" s="223">
        <f>O197*H197</f>
        <v>0</v>
      </c>
      <c r="Q197" s="223">
        <v>0.00033</v>
      </c>
      <c r="R197" s="223">
        <f>Q197*H197</f>
        <v>0.099000000000000005</v>
      </c>
      <c r="S197" s="223">
        <v>0</v>
      </c>
      <c r="T197" s="224">
        <f>S197*H197</f>
        <v>0</v>
      </c>
      <c r="AR197" s="21" t="s">
        <v>132</v>
      </c>
      <c r="AT197" s="21" t="s">
        <v>127</v>
      </c>
      <c r="AU197" s="21" t="s">
        <v>81</v>
      </c>
      <c r="AY197" s="21" t="s">
        <v>125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21" t="s">
        <v>79</v>
      </c>
      <c r="BK197" s="225">
        <f>ROUND(I197*H197,2)</f>
        <v>0</v>
      </c>
      <c r="BL197" s="21" t="s">
        <v>132</v>
      </c>
      <c r="BM197" s="21" t="s">
        <v>407</v>
      </c>
    </row>
    <row r="198" s="11" customFormat="1">
      <c r="B198" s="229"/>
      <c r="C198" s="230"/>
      <c r="D198" s="226" t="s">
        <v>139</v>
      </c>
      <c r="E198" s="231" t="s">
        <v>21</v>
      </c>
      <c r="F198" s="232" t="s">
        <v>408</v>
      </c>
      <c r="G198" s="230"/>
      <c r="H198" s="233">
        <v>300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139</v>
      </c>
      <c r="AU198" s="239" t="s">
        <v>81</v>
      </c>
      <c r="AV198" s="11" t="s">
        <v>81</v>
      </c>
      <c r="AW198" s="11" t="s">
        <v>35</v>
      </c>
      <c r="AX198" s="11" t="s">
        <v>79</v>
      </c>
      <c r="AY198" s="239" t="s">
        <v>125</v>
      </c>
    </row>
    <row r="199" s="1" customFormat="1" ht="25.5" customHeight="1">
      <c r="B199" s="43"/>
      <c r="C199" s="214" t="s">
        <v>409</v>
      </c>
      <c r="D199" s="214" t="s">
        <v>127</v>
      </c>
      <c r="E199" s="215" t="s">
        <v>410</v>
      </c>
      <c r="F199" s="216" t="s">
        <v>411</v>
      </c>
      <c r="G199" s="217" t="s">
        <v>149</v>
      </c>
      <c r="H199" s="218">
        <v>50</v>
      </c>
      <c r="I199" s="219"/>
      <c r="J199" s="220">
        <f>ROUND(I199*H199,2)</f>
        <v>0</v>
      </c>
      <c r="K199" s="216" t="s">
        <v>131</v>
      </c>
      <c r="L199" s="69"/>
      <c r="M199" s="221" t="s">
        <v>21</v>
      </c>
      <c r="N199" s="222" t="s">
        <v>42</v>
      </c>
      <c r="O199" s="44"/>
      <c r="P199" s="223">
        <f>O199*H199</f>
        <v>0</v>
      </c>
      <c r="Q199" s="223">
        <v>0.00038000000000000002</v>
      </c>
      <c r="R199" s="223">
        <f>Q199*H199</f>
        <v>0.019</v>
      </c>
      <c r="S199" s="223">
        <v>0</v>
      </c>
      <c r="T199" s="224">
        <f>S199*H199</f>
        <v>0</v>
      </c>
      <c r="AR199" s="21" t="s">
        <v>132</v>
      </c>
      <c r="AT199" s="21" t="s">
        <v>127</v>
      </c>
      <c r="AU199" s="21" t="s">
        <v>81</v>
      </c>
      <c r="AY199" s="21" t="s">
        <v>125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21" t="s">
        <v>79</v>
      </c>
      <c r="BK199" s="225">
        <f>ROUND(I199*H199,2)</f>
        <v>0</v>
      </c>
      <c r="BL199" s="21" t="s">
        <v>132</v>
      </c>
      <c r="BM199" s="21" t="s">
        <v>412</v>
      </c>
    </row>
    <row r="200" s="11" customFormat="1">
      <c r="B200" s="229"/>
      <c r="C200" s="230"/>
      <c r="D200" s="226" t="s">
        <v>139</v>
      </c>
      <c r="E200" s="231" t="s">
        <v>21</v>
      </c>
      <c r="F200" s="232" t="s">
        <v>413</v>
      </c>
      <c r="G200" s="230"/>
      <c r="H200" s="233">
        <v>50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139</v>
      </c>
      <c r="AU200" s="239" t="s">
        <v>81</v>
      </c>
      <c r="AV200" s="11" t="s">
        <v>81</v>
      </c>
      <c r="AW200" s="11" t="s">
        <v>35</v>
      </c>
      <c r="AX200" s="11" t="s">
        <v>79</v>
      </c>
      <c r="AY200" s="239" t="s">
        <v>125</v>
      </c>
    </row>
    <row r="201" s="1" customFormat="1" ht="25.5" customHeight="1">
      <c r="B201" s="43"/>
      <c r="C201" s="214" t="s">
        <v>414</v>
      </c>
      <c r="D201" s="214" t="s">
        <v>127</v>
      </c>
      <c r="E201" s="215" t="s">
        <v>415</v>
      </c>
      <c r="F201" s="216" t="s">
        <v>416</v>
      </c>
      <c r="G201" s="217" t="s">
        <v>149</v>
      </c>
      <c r="H201" s="218">
        <v>350</v>
      </c>
      <c r="I201" s="219"/>
      <c r="J201" s="220">
        <f>ROUND(I201*H201,2)</f>
        <v>0</v>
      </c>
      <c r="K201" s="216" t="s">
        <v>131</v>
      </c>
      <c r="L201" s="69"/>
      <c r="M201" s="221" t="s">
        <v>21</v>
      </c>
      <c r="N201" s="222" t="s">
        <v>42</v>
      </c>
      <c r="O201" s="44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AR201" s="21" t="s">
        <v>132</v>
      </c>
      <c r="AT201" s="21" t="s">
        <v>127</v>
      </c>
      <c r="AU201" s="21" t="s">
        <v>81</v>
      </c>
      <c r="AY201" s="21" t="s">
        <v>125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21" t="s">
        <v>79</v>
      </c>
      <c r="BK201" s="225">
        <f>ROUND(I201*H201,2)</f>
        <v>0</v>
      </c>
      <c r="BL201" s="21" t="s">
        <v>132</v>
      </c>
      <c r="BM201" s="21" t="s">
        <v>417</v>
      </c>
    </row>
    <row r="202" s="11" customFormat="1">
      <c r="B202" s="229"/>
      <c r="C202" s="230"/>
      <c r="D202" s="226" t="s">
        <v>139</v>
      </c>
      <c r="E202" s="231" t="s">
        <v>21</v>
      </c>
      <c r="F202" s="232" t="s">
        <v>418</v>
      </c>
      <c r="G202" s="230"/>
      <c r="H202" s="233">
        <v>350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139</v>
      </c>
      <c r="AU202" s="239" t="s">
        <v>81</v>
      </c>
      <c r="AV202" s="11" t="s">
        <v>81</v>
      </c>
      <c r="AW202" s="11" t="s">
        <v>35</v>
      </c>
      <c r="AX202" s="11" t="s">
        <v>79</v>
      </c>
      <c r="AY202" s="239" t="s">
        <v>125</v>
      </c>
    </row>
    <row r="203" s="1" customFormat="1" ht="51" customHeight="1">
      <c r="B203" s="43"/>
      <c r="C203" s="214" t="s">
        <v>419</v>
      </c>
      <c r="D203" s="214" t="s">
        <v>127</v>
      </c>
      <c r="E203" s="215" t="s">
        <v>420</v>
      </c>
      <c r="F203" s="216" t="s">
        <v>421</v>
      </c>
      <c r="G203" s="217" t="s">
        <v>149</v>
      </c>
      <c r="H203" s="218">
        <v>675</v>
      </c>
      <c r="I203" s="219"/>
      <c r="J203" s="220">
        <f>ROUND(I203*H203,2)</f>
        <v>0</v>
      </c>
      <c r="K203" s="216" t="s">
        <v>131</v>
      </c>
      <c r="L203" s="69"/>
      <c r="M203" s="221" t="s">
        <v>21</v>
      </c>
      <c r="N203" s="222" t="s">
        <v>42</v>
      </c>
      <c r="O203" s="44"/>
      <c r="P203" s="223">
        <f>O203*H203</f>
        <v>0</v>
      </c>
      <c r="Q203" s="223">
        <v>0.089779999999999999</v>
      </c>
      <c r="R203" s="223">
        <f>Q203*H203</f>
        <v>60.601500000000001</v>
      </c>
      <c r="S203" s="223">
        <v>0</v>
      </c>
      <c r="T203" s="224">
        <f>S203*H203</f>
        <v>0</v>
      </c>
      <c r="AR203" s="21" t="s">
        <v>132</v>
      </c>
      <c r="AT203" s="21" t="s">
        <v>127</v>
      </c>
      <c r="AU203" s="21" t="s">
        <v>81</v>
      </c>
      <c r="AY203" s="21" t="s">
        <v>125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21" t="s">
        <v>79</v>
      </c>
      <c r="BK203" s="225">
        <f>ROUND(I203*H203,2)</f>
        <v>0</v>
      </c>
      <c r="BL203" s="21" t="s">
        <v>132</v>
      </c>
      <c r="BM203" s="21" t="s">
        <v>422</v>
      </c>
    </row>
    <row r="204" s="1" customFormat="1">
      <c r="B204" s="43"/>
      <c r="C204" s="71"/>
      <c r="D204" s="226" t="s">
        <v>137</v>
      </c>
      <c r="E204" s="71"/>
      <c r="F204" s="227" t="s">
        <v>423</v>
      </c>
      <c r="G204" s="71"/>
      <c r="H204" s="71"/>
      <c r="I204" s="184"/>
      <c r="J204" s="71"/>
      <c r="K204" s="71"/>
      <c r="L204" s="69"/>
      <c r="M204" s="228"/>
      <c r="N204" s="44"/>
      <c r="O204" s="44"/>
      <c r="P204" s="44"/>
      <c r="Q204" s="44"/>
      <c r="R204" s="44"/>
      <c r="S204" s="44"/>
      <c r="T204" s="92"/>
      <c r="AT204" s="21" t="s">
        <v>137</v>
      </c>
      <c r="AU204" s="21" t="s">
        <v>81</v>
      </c>
    </row>
    <row r="205" s="11" customFormat="1">
      <c r="B205" s="229"/>
      <c r="C205" s="230"/>
      <c r="D205" s="226" t="s">
        <v>139</v>
      </c>
      <c r="E205" s="231" t="s">
        <v>21</v>
      </c>
      <c r="F205" s="232" t="s">
        <v>424</v>
      </c>
      <c r="G205" s="230"/>
      <c r="H205" s="233">
        <v>675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139</v>
      </c>
      <c r="AU205" s="239" t="s">
        <v>81</v>
      </c>
      <c r="AV205" s="11" t="s">
        <v>81</v>
      </c>
      <c r="AW205" s="11" t="s">
        <v>35</v>
      </c>
      <c r="AX205" s="11" t="s">
        <v>79</v>
      </c>
      <c r="AY205" s="239" t="s">
        <v>125</v>
      </c>
    </row>
    <row r="206" s="1" customFormat="1" ht="16.5" customHeight="1">
      <c r="B206" s="43"/>
      <c r="C206" s="240" t="s">
        <v>425</v>
      </c>
      <c r="D206" s="240" t="s">
        <v>214</v>
      </c>
      <c r="E206" s="241" t="s">
        <v>313</v>
      </c>
      <c r="F206" s="242" t="s">
        <v>314</v>
      </c>
      <c r="G206" s="243" t="s">
        <v>217</v>
      </c>
      <c r="H206" s="244">
        <v>16.524000000000001</v>
      </c>
      <c r="I206" s="245"/>
      <c r="J206" s="246">
        <f>ROUND(I206*H206,2)</f>
        <v>0</v>
      </c>
      <c r="K206" s="242" t="s">
        <v>131</v>
      </c>
      <c r="L206" s="247"/>
      <c r="M206" s="248" t="s">
        <v>21</v>
      </c>
      <c r="N206" s="249" t="s">
        <v>42</v>
      </c>
      <c r="O206" s="44"/>
      <c r="P206" s="223">
        <f>O206*H206</f>
        <v>0</v>
      </c>
      <c r="Q206" s="223">
        <v>1</v>
      </c>
      <c r="R206" s="223">
        <f>Q206*H206</f>
        <v>16.524000000000001</v>
      </c>
      <c r="S206" s="223">
        <v>0</v>
      </c>
      <c r="T206" s="224">
        <f>S206*H206</f>
        <v>0</v>
      </c>
      <c r="AR206" s="21" t="s">
        <v>169</v>
      </c>
      <c r="AT206" s="21" t="s">
        <v>214</v>
      </c>
      <c r="AU206" s="21" t="s">
        <v>81</v>
      </c>
      <c r="AY206" s="21" t="s">
        <v>125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21" t="s">
        <v>79</v>
      </c>
      <c r="BK206" s="225">
        <f>ROUND(I206*H206,2)</f>
        <v>0</v>
      </c>
      <c r="BL206" s="21" t="s">
        <v>132</v>
      </c>
      <c r="BM206" s="21" t="s">
        <v>426</v>
      </c>
    </row>
    <row r="207" s="11" customFormat="1">
      <c r="B207" s="229"/>
      <c r="C207" s="230"/>
      <c r="D207" s="226" t="s">
        <v>139</v>
      </c>
      <c r="E207" s="231" t="s">
        <v>21</v>
      </c>
      <c r="F207" s="232" t="s">
        <v>427</v>
      </c>
      <c r="G207" s="230"/>
      <c r="H207" s="233">
        <v>16.199999999999999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139</v>
      </c>
      <c r="AU207" s="239" t="s">
        <v>81</v>
      </c>
      <c r="AV207" s="11" t="s">
        <v>81</v>
      </c>
      <c r="AW207" s="11" t="s">
        <v>35</v>
      </c>
      <c r="AX207" s="11" t="s">
        <v>79</v>
      </c>
      <c r="AY207" s="239" t="s">
        <v>125</v>
      </c>
    </row>
    <row r="208" s="11" customFormat="1">
      <c r="B208" s="229"/>
      <c r="C208" s="230"/>
      <c r="D208" s="226" t="s">
        <v>139</v>
      </c>
      <c r="E208" s="230"/>
      <c r="F208" s="232" t="s">
        <v>428</v>
      </c>
      <c r="G208" s="230"/>
      <c r="H208" s="233">
        <v>16.524000000000001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139</v>
      </c>
      <c r="AU208" s="239" t="s">
        <v>81</v>
      </c>
      <c r="AV208" s="11" t="s">
        <v>81</v>
      </c>
      <c r="AW208" s="11" t="s">
        <v>6</v>
      </c>
      <c r="AX208" s="11" t="s">
        <v>79</v>
      </c>
      <c r="AY208" s="239" t="s">
        <v>125</v>
      </c>
    </row>
    <row r="209" s="1" customFormat="1" ht="38.25" customHeight="1">
      <c r="B209" s="43"/>
      <c r="C209" s="214" t="s">
        <v>429</v>
      </c>
      <c r="D209" s="214" t="s">
        <v>127</v>
      </c>
      <c r="E209" s="215" t="s">
        <v>430</v>
      </c>
      <c r="F209" s="216" t="s">
        <v>431</v>
      </c>
      <c r="G209" s="217" t="s">
        <v>149</v>
      </c>
      <c r="H209" s="218">
        <v>425</v>
      </c>
      <c r="I209" s="219"/>
      <c r="J209" s="220">
        <f>ROUND(I209*H209,2)</f>
        <v>0</v>
      </c>
      <c r="K209" s="216" t="s">
        <v>131</v>
      </c>
      <c r="L209" s="69"/>
      <c r="M209" s="221" t="s">
        <v>21</v>
      </c>
      <c r="N209" s="222" t="s">
        <v>42</v>
      </c>
      <c r="O209" s="44"/>
      <c r="P209" s="223">
        <f>O209*H209</f>
        <v>0</v>
      </c>
      <c r="Q209" s="223">
        <v>0.16849</v>
      </c>
      <c r="R209" s="223">
        <f>Q209*H209</f>
        <v>71.608249999999998</v>
      </c>
      <c r="S209" s="223">
        <v>0</v>
      </c>
      <c r="T209" s="224">
        <f>S209*H209</f>
        <v>0</v>
      </c>
      <c r="AR209" s="21" t="s">
        <v>132</v>
      </c>
      <c r="AT209" s="21" t="s">
        <v>127</v>
      </c>
      <c r="AU209" s="21" t="s">
        <v>81</v>
      </c>
      <c r="AY209" s="21" t="s">
        <v>125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21" t="s">
        <v>79</v>
      </c>
      <c r="BK209" s="225">
        <f>ROUND(I209*H209,2)</f>
        <v>0</v>
      </c>
      <c r="BL209" s="21" t="s">
        <v>132</v>
      </c>
      <c r="BM209" s="21" t="s">
        <v>432</v>
      </c>
    </row>
    <row r="210" s="1" customFormat="1">
      <c r="B210" s="43"/>
      <c r="C210" s="71"/>
      <c r="D210" s="226" t="s">
        <v>137</v>
      </c>
      <c r="E210" s="71"/>
      <c r="F210" s="227" t="s">
        <v>433</v>
      </c>
      <c r="G210" s="71"/>
      <c r="H210" s="71"/>
      <c r="I210" s="184"/>
      <c r="J210" s="71"/>
      <c r="K210" s="71"/>
      <c r="L210" s="69"/>
      <c r="M210" s="228"/>
      <c r="N210" s="44"/>
      <c r="O210" s="44"/>
      <c r="P210" s="44"/>
      <c r="Q210" s="44"/>
      <c r="R210" s="44"/>
      <c r="S210" s="44"/>
      <c r="T210" s="92"/>
      <c r="AT210" s="21" t="s">
        <v>137</v>
      </c>
      <c r="AU210" s="21" t="s">
        <v>81</v>
      </c>
    </row>
    <row r="211" s="11" customFormat="1">
      <c r="B211" s="229"/>
      <c r="C211" s="230"/>
      <c r="D211" s="226" t="s">
        <v>139</v>
      </c>
      <c r="E211" s="231" t="s">
        <v>21</v>
      </c>
      <c r="F211" s="232" t="s">
        <v>434</v>
      </c>
      <c r="G211" s="230"/>
      <c r="H211" s="233">
        <v>425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139</v>
      </c>
      <c r="AU211" s="239" t="s">
        <v>81</v>
      </c>
      <c r="AV211" s="11" t="s">
        <v>81</v>
      </c>
      <c r="AW211" s="11" t="s">
        <v>35</v>
      </c>
      <c r="AX211" s="11" t="s">
        <v>79</v>
      </c>
      <c r="AY211" s="239" t="s">
        <v>125</v>
      </c>
    </row>
    <row r="212" s="1" customFormat="1" ht="16.5" customHeight="1">
      <c r="B212" s="43"/>
      <c r="C212" s="240" t="s">
        <v>435</v>
      </c>
      <c r="D212" s="240" t="s">
        <v>214</v>
      </c>
      <c r="E212" s="241" t="s">
        <v>436</v>
      </c>
      <c r="F212" s="242" t="s">
        <v>437</v>
      </c>
      <c r="G212" s="243" t="s">
        <v>149</v>
      </c>
      <c r="H212" s="244">
        <v>229.5</v>
      </c>
      <c r="I212" s="245"/>
      <c r="J212" s="246">
        <f>ROUND(I212*H212,2)</f>
        <v>0</v>
      </c>
      <c r="K212" s="242" t="s">
        <v>131</v>
      </c>
      <c r="L212" s="247"/>
      <c r="M212" s="248" t="s">
        <v>21</v>
      </c>
      <c r="N212" s="249" t="s">
        <v>42</v>
      </c>
      <c r="O212" s="44"/>
      <c r="P212" s="223">
        <f>O212*H212</f>
        <v>0</v>
      </c>
      <c r="Q212" s="223">
        <v>0.125</v>
      </c>
      <c r="R212" s="223">
        <f>Q212*H212</f>
        <v>28.6875</v>
      </c>
      <c r="S212" s="223">
        <v>0</v>
      </c>
      <c r="T212" s="224">
        <f>S212*H212</f>
        <v>0</v>
      </c>
      <c r="AR212" s="21" t="s">
        <v>169</v>
      </c>
      <c r="AT212" s="21" t="s">
        <v>214</v>
      </c>
      <c r="AU212" s="21" t="s">
        <v>81</v>
      </c>
      <c r="AY212" s="21" t="s">
        <v>125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21" t="s">
        <v>79</v>
      </c>
      <c r="BK212" s="225">
        <f>ROUND(I212*H212,2)</f>
        <v>0</v>
      </c>
      <c r="BL212" s="21" t="s">
        <v>132</v>
      </c>
      <c r="BM212" s="21" t="s">
        <v>438</v>
      </c>
    </row>
    <row r="213" s="11" customFormat="1">
      <c r="B213" s="229"/>
      <c r="C213" s="230"/>
      <c r="D213" s="226" t="s">
        <v>139</v>
      </c>
      <c r="E213" s="231" t="s">
        <v>21</v>
      </c>
      <c r="F213" s="232" t="s">
        <v>439</v>
      </c>
      <c r="G213" s="230"/>
      <c r="H213" s="233">
        <v>225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139</v>
      </c>
      <c r="AU213" s="239" t="s">
        <v>81</v>
      </c>
      <c r="AV213" s="11" t="s">
        <v>81</v>
      </c>
      <c r="AW213" s="11" t="s">
        <v>35</v>
      </c>
      <c r="AX213" s="11" t="s">
        <v>79</v>
      </c>
      <c r="AY213" s="239" t="s">
        <v>125</v>
      </c>
    </row>
    <row r="214" s="11" customFormat="1">
      <c r="B214" s="229"/>
      <c r="C214" s="230"/>
      <c r="D214" s="226" t="s">
        <v>139</v>
      </c>
      <c r="E214" s="230"/>
      <c r="F214" s="232" t="s">
        <v>440</v>
      </c>
      <c r="G214" s="230"/>
      <c r="H214" s="233">
        <v>229.5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139</v>
      </c>
      <c r="AU214" s="239" t="s">
        <v>81</v>
      </c>
      <c r="AV214" s="11" t="s">
        <v>81</v>
      </c>
      <c r="AW214" s="11" t="s">
        <v>6</v>
      </c>
      <c r="AX214" s="11" t="s">
        <v>79</v>
      </c>
      <c r="AY214" s="239" t="s">
        <v>125</v>
      </c>
    </row>
    <row r="215" s="1" customFormat="1" ht="16.5" customHeight="1">
      <c r="B215" s="43"/>
      <c r="C215" s="240" t="s">
        <v>441</v>
      </c>
      <c r="D215" s="240" t="s">
        <v>214</v>
      </c>
      <c r="E215" s="241" t="s">
        <v>442</v>
      </c>
      <c r="F215" s="242" t="s">
        <v>443</v>
      </c>
      <c r="G215" s="243" t="s">
        <v>149</v>
      </c>
      <c r="H215" s="244">
        <v>20.399999999999999</v>
      </c>
      <c r="I215" s="245"/>
      <c r="J215" s="246">
        <f>ROUND(I215*H215,2)</f>
        <v>0</v>
      </c>
      <c r="K215" s="242" t="s">
        <v>131</v>
      </c>
      <c r="L215" s="247"/>
      <c r="M215" s="248" t="s">
        <v>21</v>
      </c>
      <c r="N215" s="249" t="s">
        <v>42</v>
      </c>
      <c r="O215" s="44"/>
      <c r="P215" s="223">
        <f>O215*H215</f>
        <v>0</v>
      </c>
      <c r="Q215" s="223">
        <v>0.125</v>
      </c>
      <c r="R215" s="223">
        <f>Q215*H215</f>
        <v>2.5499999999999998</v>
      </c>
      <c r="S215" s="223">
        <v>0</v>
      </c>
      <c r="T215" s="224">
        <f>S215*H215</f>
        <v>0</v>
      </c>
      <c r="AR215" s="21" t="s">
        <v>169</v>
      </c>
      <c r="AT215" s="21" t="s">
        <v>214</v>
      </c>
      <c r="AU215" s="21" t="s">
        <v>81</v>
      </c>
      <c r="AY215" s="21" t="s">
        <v>125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21" t="s">
        <v>79</v>
      </c>
      <c r="BK215" s="225">
        <f>ROUND(I215*H215,2)</f>
        <v>0</v>
      </c>
      <c r="BL215" s="21" t="s">
        <v>132</v>
      </c>
      <c r="BM215" s="21" t="s">
        <v>444</v>
      </c>
    </row>
    <row r="216" s="1" customFormat="1">
      <c r="B216" s="43"/>
      <c r="C216" s="71"/>
      <c r="D216" s="226" t="s">
        <v>137</v>
      </c>
      <c r="E216" s="71"/>
      <c r="F216" s="227" t="s">
        <v>445</v>
      </c>
      <c r="G216" s="71"/>
      <c r="H216" s="71"/>
      <c r="I216" s="184"/>
      <c r="J216" s="71"/>
      <c r="K216" s="71"/>
      <c r="L216" s="69"/>
      <c r="M216" s="228"/>
      <c r="N216" s="44"/>
      <c r="O216" s="44"/>
      <c r="P216" s="44"/>
      <c r="Q216" s="44"/>
      <c r="R216" s="44"/>
      <c r="S216" s="44"/>
      <c r="T216" s="92"/>
      <c r="AT216" s="21" t="s">
        <v>137</v>
      </c>
      <c r="AU216" s="21" t="s">
        <v>81</v>
      </c>
    </row>
    <row r="217" s="11" customFormat="1">
      <c r="B217" s="229"/>
      <c r="C217" s="230"/>
      <c r="D217" s="226" t="s">
        <v>139</v>
      </c>
      <c r="E217" s="230"/>
      <c r="F217" s="232" t="s">
        <v>446</v>
      </c>
      <c r="G217" s="230"/>
      <c r="H217" s="233">
        <v>20.399999999999999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139</v>
      </c>
      <c r="AU217" s="239" t="s">
        <v>81</v>
      </c>
      <c r="AV217" s="11" t="s">
        <v>81</v>
      </c>
      <c r="AW217" s="11" t="s">
        <v>6</v>
      </c>
      <c r="AX217" s="11" t="s">
        <v>79</v>
      </c>
      <c r="AY217" s="239" t="s">
        <v>125</v>
      </c>
    </row>
    <row r="218" s="1" customFormat="1" ht="38.25" customHeight="1">
      <c r="B218" s="43"/>
      <c r="C218" s="214" t="s">
        <v>447</v>
      </c>
      <c r="D218" s="214" t="s">
        <v>127</v>
      </c>
      <c r="E218" s="215" t="s">
        <v>448</v>
      </c>
      <c r="F218" s="216" t="s">
        <v>449</v>
      </c>
      <c r="G218" s="217" t="s">
        <v>149</v>
      </c>
      <c r="H218" s="218">
        <v>32</v>
      </c>
      <c r="I218" s="219"/>
      <c r="J218" s="220">
        <f>ROUND(I218*H218,2)</f>
        <v>0</v>
      </c>
      <c r="K218" s="216" t="s">
        <v>131</v>
      </c>
      <c r="L218" s="69"/>
      <c r="M218" s="221" t="s">
        <v>21</v>
      </c>
      <c r="N218" s="222" t="s">
        <v>42</v>
      </c>
      <c r="O218" s="44"/>
      <c r="P218" s="223">
        <f>O218*H218</f>
        <v>0</v>
      </c>
      <c r="Q218" s="223">
        <v>0.00011</v>
      </c>
      <c r="R218" s="223">
        <f>Q218*H218</f>
        <v>0.0035200000000000001</v>
      </c>
      <c r="S218" s="223">
        <v>0</v>
      </c>
      <c r="T218" s="224">
        <f>S218*H218</f>
        <v>0</v>
      </c>
      <c r="AR218" s="21" t="s">
        <v>132</v>
      </c>
      <c r="AT218" s="21" t="s">
        <v>127</v>
      </c>
      <c r="AU218" s="21" t="s">
        <v>81</v>
      </c>
      <c r="AY218" s="21" t="s">
        <v>125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21" t="s">
        <v>79</v>
      </c>
      <c r="BK218" s="225">
        <f>ROUND(I218*H218,2)</f>
        <v>0</v>
      </c>
      <c r="BL218" s="21" t="s">
        <v>132</v>
      </c>
      <c r="BM218" s="21" t="s">
        <v>450</v>
      </c>
    </row>
    <row r="219" s="1" customFormat="1" ht="25.5" customHeight="1">
      <c r="B219" s="43"/>
      <c r="C219" s="214" t="s">
        <v>451</v>
      </c>
      <c r="D219" s="214" t="s">
        <v>127</v>
      </c>
      <c r="E219" s="215" t="s">
        <v>452</v>
      </c>
      <c r="F219" s="216" t="s">
        <v>453</v>
      </c>
      <c r="G219" s="217" t="s">
        <v>130</v>
      </c>
      <c r="H219" s="218">
        <v>1553.2000000000001</v>
      </c>
      <c r="I219" s="219"/>
      <c r="J219" s="220">
        <f>ROUND(I219*H219,2)</f>
        <v>0</v>
      </c>
      <c r="K219" s="216" t="s">
        <v>131</v>
      </c>
      <c r="L219" s="69"/>
      <c r="M219" s="221" t="s">
        <v>21</v>
      </c>
      <c r="N219" s="222" t="s">
        <v>42</v>
      </c>
      <c r="O219" s="44"/>
      <c r="P219" s="223">
        <f>O219*H219</f>
        <v>0</v>
      </c>
      <c r="Q219" s="223">
        <v>0.00036000000000000002</v>
      </c>
      <c r="R219" s="223">
        <f>Q219*H219</f>
        <v>0.55915200000000009</v>
      </c>
      <c r="S219" s="223">
        <v>0</v>
      </c>
      <c r="T219" s="224">
        <f>S219*H219</f>
        <v>0</v>
      </c>
      <c r="AR219" s="21" t="s">
        <v>132</v>
      </c>
      <c r="AT219" s="21" t="s">
        <v>127</v>
      </c>
      <c r="AU219" s="21" t="s">
        <v>81</v>
      </c>
      <c r="AY219" s="21" t="s">
        <v>125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21" t="s">
        <v>79</v>
      </c>
      <c r="BK219" s="225">
        <f>ROUND(I219*H219,2)</f>
        <v>0</v>
      </c>
      <c r="BL219" s="21" t="s">
        <v>132</v>
      </c>
      <c r="BM219" s="21" t="s">
        <v>454</v>
      </c>
    </row>
    <row r="220" s="1" customFormat="1">
      <c r="B220" s="43"/>
      <c r="C220" s="71"/>
      <c r="D220" s="226" t="s">
        <v>137</v>
      </c>
      <c r="E220" s="71"/>
      <c r="F220" s="227" t="s">
        <v>455</v>
      </c>
      <c r="G220" s="71"/>
      <c r="H220" s="71"/>
      <c r="I220" s="184"/>
      <c r="J220" s="71"/>
      <c r="K220" s="71"/>
      <c r="L220" s="69"/>
      <c r="M220" s="228"/>
      <c r="N220" s="44"/>
      <c r="O220" s="44"/>
      <c r="P220" s="44"/>
      <c r="Q220" s="44"/>
      <c r="R220" s="44"/>
      <c r="S220" s="44"/>
      <c r="T220" s="92"/>
      <c r="AT220" s="21" t="s">
        <v>137</v>
      </c>
      <c r="AU220" s="21" t="s">
        <v>81</v>
      </c>
    </row>
    <row r="221" s="11" customFormat="1">
      <c r="B221" s="229"/>
      <c r="C221" s="230"/>
      <c r="D221" s="226" t="s">
        <v>139</v>
      </c>
      <c r="E221" s="231" t="s">
        <v>21</v>
      </c>
      <c r="F221" s="232" t="s">
        <v>456</v>
      </c>
      <c r="G221" s="230"/>
      <c r="H221" s="233">
        <v>1553.2000000000001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139</v>
      </c>
      <c r="AU221" s="239" t="s">
        <v>81</v>
      </c>
      <c r="AV221" s="11" t="s">
        <v>81</v>
      </c>
      <c r="AW221" s="11" t="s">
        <v>35</v>
      </c>
      <c r="AX221" s="11" t="s">
        <v>79</v>
      </c>
      <c r="AY221" s="239" t="s">
        <v>125</v>
      </c>
    </row>
    <row r="222" s="1" customFormat="1" ht="25.5" customHeight="1">
      <c r="B222" s="43"/>
      <c r="C222" s="214" t="s">
        <v>457</v>
      </c>
      <c r="D222" s="214" t="s">
        <v>127</v>
      </c>
      <c r="E222" s="215" t="s">
        <v>458</v>
      </c>
      <c r="F222" s="216" t="s">
        <v>459</v>
      </c>
      <c r="G222" s="217" t="s">
        <v>149</v>
      </c>
      <c r="H222" s="218">
        <v>27</v>
      </c>
      <c r="I222" s="219"/>
      <c r="J222" s="220">
        <f>ROUND(I222*H222,2)</f>
        <v>0</v>
      </c>
      <c r="K222" s="216" t="s">
        <v>131</v>
      </c>
      <c r="L222" s="69"/>
      <c r="M222" s="221" t="s">
        <v>21</v>
      </c>
      <c r="N222" s="222" t="s">
        <v>42</v>
      </c>
      <c r="O222" s="44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AR222" s="21" t="s">
        <v>132</v>
      </c>
      <c r="AT222" s="21" t="s">
        <v>127</v>
      </c>
      <c r="AU222" s="21" t="s">
        <v>81</v>
      </c>
      <c r="AY222" s="21" t="s">
        <v>125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21" t="s">
        <v>79</v>
      </c>
      <c r="BK222" s="225">
        <f>ROUND(I222*H222,2)</f>
        <v>0</v>
      </c>
      <c r="BL222" s="21" t="s">
        <v>132</v>
      </c>
      <c r="BM222" s="21" t="s">
        <v>460</v>
      </c>
    </row>
    <row r="223" s="1" customFormat="1">
      <c r="B223" s="43"/>
      <c r="C223" s="71"/>
      <c r="D223" s="226" t="s">
        <v>137</v>
      </c>
      <c r="E223" s="71"/>
      <c r="F223" s="227" t="s">
        <v>461</v>
      </c>
      <c r="G223" s="71"/>
      <c r="H223" s="71"/>
      <c r="I223" s="184"/>
      <c r="J223" s="71"/>
      <c r="K223" s="71"/>
      <c r="L223" s="69"/>
      <c r="M223" s="228"/>
      <c r="N223" s="44"/>
      <c r="O223" s="44"/>
      <c r="P223" s="44"/>
      <c r="Q223" s="44"/>
      <c r="R223" s="44"/>
      <c r="S223" s="44"/>
      <c r="T223" s="92"/>
      <c r="AT223" s="21" t="s">
        <v>137</v>
      </c>
      <c r="AU223" s="21" t="s">
        <v>81</v>
      </c>
    </row>
    <row r="224" s="1" customFormat="1" ht="51" customHeight="1">
      <c r="B224" s="43"/>
      <c r="C224" s="214" t="s">
        <v>462</v>
      </c>
      <c r="D224" s="214" t="s">
        <v>127</v>
      </c>
      <c r="E224" s="215" t="s">
        <v>463</v>
      </c>
      <c r="F224" s="216" t="s">
        <v>464</v>
      </c>
      <c r="G224" s="217" t="s">
        <v>149</v>
      </c>
      <c r="H224" s="218">
        <v>216</v>
      </c>
      <c r="I224" s="219"/>
      <c r="J224" s="220">
        <f>ROUND(I224*H224,2)</f>
        <v>0</v>
      </c>
      <c r="K224" s="216" t="s">
        <v>131</v>
      </c>
      <c r="L224" s="69"/>
      <c r="M224" s="221" t="s">
        <v>21</v>
      </c>
      <c r="N224" s="222" t="s">
        <v>42</v>
      </c>
      <c r="O224" s="44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AR224" s="21" t="s">
        <v>132</v>
      </c>
      <c r="AT224" s="21" t="s">
        <v>127</v>
      </c>
      <c r="AU224" s="21" t="s">
        <v>81</v>
      </c>
      <c r="AY224" s="21" t="s">
        <v>125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21" t="s">
        <v>79</v>
      </c>
      <c r="BK224" s="225">
        <f>ROUND(I224*H224,2)</f>
        <v>0</v>
      </c>
      <c r="BL224" s="21" t="s">
        <v>132</v>
      </c>
      <c r="BM224" s="21" t="s">
        <v>465</v>
      </c>
    </row>
    <row r="225" s="1" customFormat="1" ht="51" customHeight="1">
      <c r="B225" s="43"/>
      <c r="C225" s="214" t="s">
        <v>466</v>
      </c>
      <c r="D225" s="214" t="s">
        <v>127</v>
      </c>
      <c r="E225" s="215" t="s">
        <v>467</v>
      </c>
      <c r="F225" s="216" t="s">
        <v>468</v>
      </c>
      <c r="G225" s="217" t="s">
        <v>130</v>
      </c>
      <c r="H225" s="218">
        <v>590</v>
      </c>
      <c r="I225" s="219"/>
      <c r="J225" s="220">
        <f>ROUND(I225*H225,2)</f>
        <v>0</v>
      </c>
      <c r="K225" s="216" t="s">
        <v>131</v>
      </c>
      <c r="L225" s="69"/>
      <c r="M225" s="221" t="s">
        <v>21</v>
      </c>
      <c r="N225" s="222" t="s">
        <v>42</v>
      </c>
      <c r="O225" s="44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AR225" s="21" t="s">
        <v>132</v>
      </c>
      <c r="AT225" s="21" t="s">
        <v>127</v>
      </c>
      <c r="AU225" s="21" t="s">
        <v>81</v>
      </c>
      <c r="AY225" s="21" t="s">
        <v>125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21" t="s">
        <v>79</v>
      </c>
      <c r="BK225" s="225">
        <f>ROUND(I225*H225,2)</f>
        <v>0</v>
      </c>
      <c r="BL225" s="21" t="s">
        <v>132</v>
      </c>
      <c r="BM225" s="21" t="s">
        <v>469</v>
      </c>
    </row>
    <row r="226" s="11" customFormat="1">
      <c r="B226" s="229"/>
      <c r="C226" s="230"/>
      <c r="D226" s="226" t="s">
        <v>139</v>
      </c>
      <c r="E226" s="231" t="s">
        <v>21</v>
      </c>
      <c r="F226" s="232" t="s">
        <v>140</v>
      </c>
      <c r="G226" s="230"/>
      <c r="H226" s="233">
        <v>590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139</v>
      </c>
      <c r="AU226" s="239" t="s">
        <v>81</v>
      </c>
      <c r="AV226" s="11" t="s">
        <v>81</v>
      </c>
      <c r="AW226" s="11" t="s">
        <v>35</v>
      </c>
      <c r="AX226" s="11" t="s">
        <v>79</v>
      </c>
      <c r="AY226" s="239" t="s">
        <v>125</v>
      </c>
    </row>
    <row r="227" s="10" customFormat="1" ht="29.88" customHeight="1">
      <c r="B227" s="198"/>
      <c r="C227" s="199"/>
      <c r="D227" s="200" t="s">
        <v>70</v>
      </c>
      <c r="E227" s="212" t="s">
        <v>470</v>
      </c>
      <c r="F227" s="212" t="s">
        <v>471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v>0</v>
      </c>
      <c r="Q227" s="206"/>
      <c r="R227" s="207">
        <v>0</v>
      </c>
      <c r="S227" s="206"/>
      <c r="T227" s="208">
        <v>0</v>
      </c>
      <c r="AR227" s="209" t="s">
        <v>79</v>
      </c>
      <c r="AT227" s="210" t="s">
        <v>70</v>
      </c>
      <c r="AU227" s="210" t="s">
        <v>79</v>
      </c>
      <c r="AY227" s="209" t="s">
        <v>125</v>
      </c>
      <c r="BK227" s="211">
        <v>0</v>
      </c>
    </row>
    <row r="228" s="10" customFormat="1" ht="19.92" customHeight="1">
      <c r="B228" s="198"/>
      <c r="C228" s="199"/>
      <c r="D228" s="200" t="s">
        <v>70</v>
      </c>
      <c r="E228" s="212" t="s">
        <v>472</v>
      </c>
      <c r="F228" s="212" t="s">
        <v>473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P229</f>
        <v>0</v>
      </c>
      <c r="Q228" s="206"/>
      <c r="R228" s="207">
        <f>R229</f>
        <v>0</v>
      </c>
      <c r="S228" s="206"/>
      <c r="T228" s="208">
        <f>T229</f>
        <v>0</v>
      </c>
      <c r="AR228" s="209" t="s">
        <v>79</v>
      </c>
      <c r="AT228" s="210" t="s">
        <v>70</v>
      </c>
      <c r="AU228" s="210" t="s">
        <v>79</v>
      </c>
      <c r="AY228" s="209" t="s">
        <v>125</v>
      </c>
      <c r="BK228" s="211">
        <f>BK229</f>
        <v>0</v>
      </c>
    </row>
    <row r="229" s="1" customFormat="1" ht="25.5" customHeight="1">
      <c r="B229" s="43"/>
      <c r="C229" s="214" t="s">
        <v>474</v>
      </c>
      <c r="D229" s="214" t="s">
        <v>127</v>
      </c>
      <c r="E229" s="215" t="s">
        <v>475</v>
      </c>
      <c r="F229" s="216" t="s">
        <v>476</v>
      </c>
      <c r="G229" s="217" t="s">
        <v>217</v>
      </c>
      <c r="H229" s="218">
        <v>346.19</v>
      </c>
      <c r="I229" s="219"/>
      <c r="J229" s="220">
        <f>ROUND(I229*H229,2)</f>
        <v>0</v>
      </c>
      <c r="K229" s="216" t="s">
        <v>131</v>
      </c>
      <c r="L229" s="69"/>
      <c r="M229" s="221" t="s">
        <v>21</v>
      </c>
      <c r="N229" s="222" t="s">
        <v>42</v>
      </c>
      <c r="O229" s="44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AR229" s="21" t="s">
        <v>132</v>
      </c>
      <c r="AT229" s="21" t="s">
        <v>127</v>
      </c>
      <c r="AU229" s="21" t="s">
        <v>81</v>
      </c>
      <c r="AY229" s="21" t="s">
        <v>125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21" t="s">
        <v>79</v>
      </c>
      <c r="BK229" s="225">
        <f>ROUND(I229*H229,2)</f>
        <v>0</v>
      </c>
      <c r="BL229" s="21" t="s">
        <v>132</v>
      </c>
      <c r="BM229" s="21" t="s">
        <v>477</v>
      </c>
    </row>
    <row r="230" s="10" customFormat="1" ht="37.44" customHeight="1">
      <c r="B230" s="198"/>
      <c r="C230" s="199"/>
      <c r="D230" s="200" t="s">
        <v>70</v>
      </c>
      <c r="E230" s="201" t="s">
        <v>478</v>
      </c>
      <c r="F230" s="201" t="s">
        <v>479</v>
      </c>
      <c r="G230" s="199"/>
      <c r="H230" s="199"/>
      <c r="I230" s="202"/>
      <c r="J230" s="203">
        <f>BK230</f>
        <v>0</v>
      </c>
      <c r="K230" s="199"/>
      <c r="L230" s="204"/>
      <c r="M230" s="205"/>
      <c r="N230" s="206"/>
      <c r="O230" s="206"/>
      <c r="P230" s="207">
        <f>P231</f>
        <v>0</v>
      </c>
      <c r="Q230" s="206"/>
      <c r="R230" s="207">
        <f>R231</f>
        <v>0</v>
      </c>
      <c r="S230" s="206"/>
      <c r="T230" s="208">
        <f>T231</f>
        <v>0</v>
      </c>
      <c r="AR230" s="209" t="s">
        <v>132</v>
      </c>
      <c r="AT230" s="210" t="s">
        <v>70</v>
      </c>
      <c r="AU230" s="210" t="s">
        <v>71</v>
      </c>
      <c r="AY230" s="209" t="s">
        <v>125</v>
      </c>
      <c r="BK230" s="211">
        <f>BK231</f>
        <v>0</v>
      </c>
    </row>
    <row r="231" s="10" customFormat="1" ht="19.92" customHeight="1">
      <c r="B231" s="198"/>
      <c r="C231" s="199"/>
      <c r="D231" s="200" t="s">
        <v>70</v>
      </c>
      <c r="E231" s="212" t="s">
        <v>480</v>
      </c>
      <c r="F231" s="212" t="s">
        <v>481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SUM(P232:P233)</f>
        <v>0</v>
      </c>
      <c r="Q231" s="206"/>
      <c r="R231" s="207">
        <f>SUM(R232:R233)</f>
        <v>0</v>
      </c>
      <c r="S231" s="206"/>
      <c r="T231" s="208">
        <f>SUM(T232:T233)</f>
        <v>0</v>
      </c>
      <c r="AR231" s="209" t="s">
        <v>132</v>
      </c>
      <c r="AT231" s="210" t="s">
        <v>70</v>
      </c>
      <c r="AU231" s="210" t="s">
        <v>79</v>
      </c>
      <c r="AY231" s="209" t="s">
        <v>125</v>
      </c>
      <c r="BK231" s="211">
        <f>SUM(BK232:BK233)</f>
        <v>0</v>
      </c>
    </row>
    <row r="232" s="1" customFormat="1" ht="38.25" customHeight="1">
      <c r="B232" s="43"/>
      <c r="C232" s="214" t="s">
        <v>482</v>
      </c>
      <c r="D232" s="214" t="s">
        <v>127</v>
      </c>
      <c r="E232" s="215" t="s">
        <v>483</v>
      </c>
      <c r="F232" s="216" t="s">
        <v>484</v>
      </c>
      <c r="G232" s="217" t="s">
        <v>130</v>
      </c>
      <c r="H232" s="218">
        <v>1411.7000000000001</v>
      </c>
      <c r="I232" s="219"/>
      <c r="J232" s="220">
        <f>ROUND(I232*H232,2)</f>
        <v>0</v>
      </c>
      <c r="K232" s="216" t="s">
        <v>21</v>
      </c>
      <c r="L232" s="69"/>
      <c r="M232" s="221" t="s">
        <v>21</v>
      </c>
      <c r="N232" s="222" t="s">
        <v>42</v>
      </c>
      <c r="O232" s="44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AR232" s="21" t="s">
        <v>485</v>
      </c>
      <c r="AT232" s="21" t="s">
        <v>127</v>
      </c>
      <c r="AU232" s="21" t="s">
        <v>81</v>
      </c>
      <c r="AY232" s="21" t="s">
        <v>125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21" t="s">
        <v>79</v>
      </c>
      <c r="BK232" s="225">
        <f>ROUND(I232*H232,2)</f>
        <v>0</v>
      </c>
      <c r="BL232" s="21" t="s">
        <v>485</v>
      </c>
      <c r="BM232" s="21" t="s">
        <v>486</v>
      </c>
    </row>
    <row r="233" s="11" customFormat="1">
      <c r="B233" s="229"/>
      <c r="C233" s="230"/>
      <c r="D233" s="226" t="s">
        <v>139</v>
      </c>
      <c r="E233" s="231" t="s">
        <v>21</v>
      </c>
      <c r="F233" s="232" t="s">
        <v>487</v>
      </c>
      <c r="G233" s="230"/>
      <c r="H233" s="233">
        <v>1411.7000000000001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139</v>
      </c>
      <c r="AU233" s="239" t="s">
        <v>81</v>
      </c>
      <c r="AV233" s="11" t="s">
        <v>81</v>
      </c>
      <c r="AW233" s="11" t="s">
        <v>35</v>
      </c>
      <c r="AX233" s="11" t="s">
        <v>79</v>
      </c>
      <c r="AY233" s="239" t="s">
        <v>125</v>
      </c>
    </row>
    <row r="234" s="10" customFormat="1" ht="37.44" customHeight="1">
      <c r="B234" s="198"/>
      <c r="C234" s="199"/>
      <c r="D234" s="200" t="s">
        <v>70</v>
      </c>
      <c r="E234" s="201" t="s">
        <v>488</v>
      </c>
      <c r="F234" s="201" t="s">
        <v>489</v>
      </c>
      <c r="G234" s="199"/>
      <c r="H234" s="199"/>
      <c r="I234" s="202"/>
      <c r="J234" s="203">
        <f>BK234</f>
        <v>0</v>
      </c>
      <c r="K234" s="199"/>
      <c r="L234" s="204"/>
      <c r="M234" s="205"/>
      <c r="N234" s="206"/>
      <c r="O234" s="206"/>
      <c r="P234" s="207">
        <f>P235+P239+P242</f>
        <v>0</v>
      </c>
      <c r="Q234" s="206"/>
      <c r="R234" s="207">
        <f>R235+R239+R242</f>
        <v>0</v>
      </c>
      <c r="S234" s="206"/>
      <c r="T234" s="208">
        <f>T235+T239+T242</f>
        <v>0</v>
      </c>
      <c r="AR234" s="209" t="s">
        <v>152</v>
      </c>
      <c r="AT234" s="210" t="s">
        <v>70</v>
      </c>
      <c r="AU234" s="210" t="s">
        <v>71</v>
      </c>
      <c r="AY234" s="209" t="s">
        <v>125</v>
      </c>
      <c r="BK234" s="211">
        <f>BK235+BK239+BK242</f>
        <v>0</v>
      </c>
    </row>
    <row r="235" s="10" customFormat="1" ht="19.92" customHeight="1">
      <c r="B235" s="198"/>
      <c r="C235" s="199"/>
      <c r="D235" s="200" t="s">
        <v>70</v>
      </c>
      <c r="E235" s="212" t="s">
        <v>490</v>
      </c>
      <c r="F235" s="212" t="s">
        <v>491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SUM(P236:P238)</f>
        <v>0</v>
      </c>
      <c r="Q235" s="206"/>
      <c r="R235" s="207">
        <f>SUM(R236:R238)</f>
        <v>0</v>
      </c>
      <c r="S235" s="206"/>
      <c r="T235" s="208">
        <f>SUM(T236:T238)</f>
        <v>0</v>
      </c>
      <c r="AR235" s="209" t="s">
        <v>152</v>
      </c>
      <c r="AT235" s="210" t="s">
        <v>70</v>
      </c>
      <c r="AU235" s="210" t="s">
        <v>79</v>
      </c>
      <c r="AY235" s="209" t="s">
        <v>125</v>
      </c>
      <c r="BK235" s="211">
        <f>SUM(BK236:BK238)</f>
        <v>0</v>
      </c>
    </row>
    <row r="236" s="1" customFormat="1" ht="16.5" customHeight="1">
      <c r="B236" s="43"/>
      <c r="C236" s="214" t="s">
        <v>492</v>
      </c>
      <c r="D236" s="214" t="s">
        <v>127</v>
      </c>
      <c r="E236" s="215" t="s">
        <v>493</v>
      </c>
      <c r="F236" s="216" t="s">
        <v>494</v>
      </c>
      <c r="G236" s="217" t="s">
        <v>495</v>
      </c>
      <c r="H236" s="218">
        <v>1</v>
      </c>
      <c r="I236" s="219"/>
      <c r="J236" s="220">
        <f>ROUND(I236*H236,2)</f>
        <v>0</v>
      </c>
      <c r="K236" s="216" t="s">
        <v>496</v>
      </c>
      <c r="L236" s="69"/>
      <c r="M236" s="221" t="s">
        <v>21</v>
      </c>
      <c r="N236" s="222" t="s">
        <v>42</v>
      </c>
      <c r="O236" s="44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AR236" s="21" t="s">
        <v>485</v>
      </c>
      <c r="AT236" s="21" t="s">
        <v>127</v>
      </c>
      <c r="AU236" s="21" t="s">
        <v>81</v>
      </c>
      <c r="AY236" s="21" t="s">
        <v>125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21" t="s">
        <v>79</v>
      </c>
      <c r="BK236" s="225">
        <f>ROUND(I236*H236,2)</f>
        <v>0</v>
      </c>
      <c r="BL236" s="21" t="s">
        <v>485</v>
      </c>
      <c r="BM236" s="21" t="s">
        <v>497</v>
      </c>
    </row>
    <row r="237" s="1" customFormat="1" ht="16.5" customHeight="1">
      <c r="B237" s="43"/>
      <c r="C237" s="214" t="s">
        <v>498</v>
      </c>
      <c r="D237" s="214" t="s">
        <v>127</v>
      </c>
      <c r="E237" s="215" t="s">
        <v>499</v>
      </c>
      <c r="F237" s="216" t="s">
        <v>500</v>
      </c>
      <c r="G237" s="217" t="s">
        <v>495</v>
      </c>
      <c r="H237" s="218">
        <v>1</v>
      </c>
      <c r="I237" s="219"/>
      <c r="J237" s="220">
        <f>ROUND(I237*H237,2)</f>
        <v>0</v>
      </c>
      <c r="K237" s="216" t="s">
        <v>496</v>
      </c>
      <c r="L237" s="69"/>
      <c r="M237" s="221" t="s">
        <v>21</v>
      </c>
      <c r="N237" s="222" t="s">
        <v>42</v>
      </c>
      <c r="O237" s="44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AR237" s="21" t="s">
        <v>485</v>
      </c>
      <c r="AT237" s="21" t="s">
        <v>127</v>
      </c>
      <c r="AU237" s="21" t="s">
        <v>81</v>
      </c>
      <c r="AY237" s="21" t="s">
        <v>125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21" t="s">
        <v>79</v>
      </c>
      <c r="BK237" s="225">
        <f>ROUND(I237*H237,2)</f>
        <v>0</v>
      </c>
      <c r="BL237" s="21" t="s">
        <v>485</v>
      </c>
      <c r="BM237" s="21" t="s">
        <v>501</v>
      </c>
    </row>
    <row r="238" s="1" customFormat="1" ht="25.5" customHeight="1">
      <c r="B238" s="43"/>
      <c r="C238" s="214" t="s">
        <v>502</v>
      </c>
      <c r="D238" s="214" t="s">
        <v>127</v>
      </c>
      <c r="E238" s="215" t="s">
        <v>503</v>
      </c>
      <c r="F238" s="216" t="s">
        <v>504</v>
      </c>
      <c r="G238" s="217" t="s">
        <v>495</v>
      </c>
      <c r="H238" s="218">
        <v>1</v>
      </c>
      <c r="I238" s="219"/>
      <c r="J238" s="220">
        <f>ROUND(I238*H238,2)</f>
        <v>0</v>
      </c>
      <c r="K238" s="216" t="s">
        <v>496</v>
      </c>
      <c r="L238" s="69"/>
      <c r="M238" s="221" t="s">
        <v>21</v>
      </c>
      <c r="N238" s="222" t="s">
        <v>42</v>
      </c>
      <c r="O238" s="44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AR238" s="21" t="s">
        <v>485</v>
      </c>
      <c r="AT238" s="21" t="s">
        <v>127</v>
      </c>
      <c r="AU238" s="21" t="s">
        <v>81</v>
      </c>
      <c r="AY238" s="21" t="s">
        <v>125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21" t="s">
        <v>79</v>
      </c>
      <c r="BK238" s="225">
        <f>ROUND(I238*H238,2)</f>
        <v>0</v>
      </c>
      <c r="BL238" s="21" t="s">
        <v>485</v>
      </c>
      <c r="BM238" s="21" t="s">
        <v>505</v>
      </c>
    </row>
    <row r="239" s="10" customFormat="1" ht="29.88" customHeight="1">
      <c r="B239" s="198"/>
      <c r="C239" s="199"/>
      <c r="D239" s="200" t="s">
        <v>70</v>
      </c>
      <c r="E239" s="212" t="s">
        <v>506</v>
      </c>
      <c r="F239" s="212" t="s">
        <v>507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SUM(P240:P241)</f>
        <v>0</v>
      </c>
      <c r="Q239" s="206"/>
      <c r="R239" s="207">
        <f>SUM(R240:R241)</f>
        <v>0</v>
      </c>
      <c r="S239" s="206"/>
      <c r="T239" s="208">
        <f>SUM(T240:T241)</f>
        <v>0</v>
      </c>
      <c r="AR239" s="209" t="s">
        <v>152</v>
      </c>
      <c r="AT239" s="210" t="s">
        <v>70</v>
      </c>
      <c r="AU239" s="210" t="s">
        <v>79</v>
      </c>
      <c r="AY239" s="209" t="s">
        <v>125</v>
      </c>
      <c r="BK239" s="211">
        <f>SUM(BK240:BK241)</f>
        <v>0</v>
      </c>
    </row>
    <row r="240" s="1" customFormat="1" ht="16.5" customHeight="1">
      <c r="B240" s="43"/>
      <c r="C240" s="214" t="s">
        <v>508</v>
      </c>
      <c r="D240" s="214" t="s">
        <v>127</v>
      </c>
      <c r="E240" s="215" t="s">
        <v>509</v>
      </c>
      <c r="F240" s="216" t="s">
        <v>510</v>
      </c>
      <c r="G240" s="217" t="s">
        <v>495</v>
      </c>
      <c r="H240" s="218">
        <v>1</v>
      </c>
      <c r="I240" s="219"/>
      <c r="J240" s="220">
        <f>ROUND(I240*H240,2)</f>
        <v>0</v>
      </c>
      <c r="K240" s="216" t="s">
        <v>496</v>
      </c>
      <c r="L240" s="69"/>
      <c r="M240" s="221" t="s">
        <v>21</v>
      </c>
      <c r="N240" s="222" t="s">
        <v>42</v>
      </c>
      <c r="O240" s="44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AR240" s="21" t="s">
        <v>485</v>
      </c>
      <c r="AT240" s="21" t="s">
        <v>127</v>
      </c>
      <c r="AU240" s="21" t="s">
        <v>81</v>
      </c>
      <c r="AY240" s="21" t="s">
        <v>125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21" t="s">
        <v>79</v>
      </c>
      <c r="BK240" s="225">
        <f>ROUND(I240*H240,2)</f>
        <v>0</v>
      </c>
      <c r="BL240" s="21" t="s">
        <v>485</v>
      </c>
      <c r="BM240" s="21" t="s">
        <v>511</v>
      </c>
    </row>
    <row r="241" s="1" customFormat="1" ht="16.5" customHeight="1">
      <c r="B241" s="43"/>
      <c r="C241" s="214" t="s">
        <v>512</v>
      </c>
      <c r="D241" s="214" t="s">
        <v>127</v>
      </c>
      <c r="E241" s="215" t="s">
        <v>513</v>
      </c>
      <c r="F241" s="216" t="s">
        <v>514</v>
      </c>
      <c r="G241" s="217" t="s">
        <v>495</v>
      </c>
      <c r="H241" s="218">
        <v>1</v>
      </c>
      <c r="I241" s="219"/>
      <c r="J241" s="220">
        <f>ROUND(I241*H241,2)</f>
        <v>0</v>
      </c>
      <c r="K241" s="216" t="s">
        <v>131</v>
      </c>
      <c r="L241" s="69"/>
      <c r="M241" s="221" t="s">
        <v>21</v>
      </c>
      <c r="N241" s="222" t="s">
        <v>42</v>
      </c>
      <c r="O241" s="44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AR241" s="21" t="s">
        <v>485</v>
      </c>
      <c r="AT241" s="21" t="s">
        <v>127</v>
      </c>
      <c r="AU241" s="21" t="s">
        <v>81</v>
      </c>
      <c r="AY241" s="21" t="s">
        <v>125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21" t="s">
        <v>79</v>
      </c>
      <c r="BK241" s="225">
        <f>ROUND(I241*H241,2)</f>
        <v>0</v>
      </c>
      <c r="BL241" s="21" t="s">
        <v>485</v>
      </c>
      <c r="BM241" s="21" t="s">
        <v>515</v>
      </c>
    </row>
    <row r="242" s="10" customFormat="1" ht="29.88" customHeight="1">
      <c r="B242" s="198"/>
      <c r="C242" s="199"/>
      <c r="D242" s="200" t="s">
        <v>70</v>
      </c>
      <c r="E242" s="212" t="s">
        <v>516</v>
      </c>
      <c r="F242" s="212" t="s">
        <v>517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SUM(P243:P244)</f>
        <v>0</v>
      </c>
      <c r="Q242" s="206"/>
      <c r="R242" s="207">
        <f>SUM(R243:R244)</f>
        <v>0</v>
      </c>
      <c r="S242" s="206"/>
      <c r="T242" s="208">
        <f>SUM(T243:T244)</f>
        <v>0</v>
      </c>
      <c r="AR242" s="209" t="s">
        <v>152</v>
      </c>
      <c r="AT242" s="210" t="s">
        <v>70</v>
      </c>
      <c r="AU242" s="210" t="s">
        <v>79</v>
      </c>
      <c r="AY242" s="209" t="s">
        <v>125</v>
      </c>
      <c r="BK242" s="211">
        <f>SUM(BK243:BK244)</f>
        <v>0</v>
      </c>
    </row>
    <row r="243" s="1" customFormat="1" ht="16.5" customHeight="1">
      <c r="B243" s="43"/>
      <c r="C243" s="214" t="s">
        <v>518</v>
      </c>
      <c r="D243" s="214" t="s">
        <v>127</v>
      </c>
      <c r="E243" s="215" t="s">
        <v>519</v>
      </c>
      <c r="F243" s="216" t="s">
        <v>520</v>
      </c>
      <c r="G243" s="217" t="s">
        <v>495</v>
      </c>
      <c r="H243" s="218">
        <v>1</v>
      </c>
      <c r="I243" s="219"/>
      <c r="J243" s="220">
        <f>ROUND(I243*H243,2)</f>
        <v>0</v>
      </c>
      <c r="K243" s="216" t="s">
        <v>496</v>
      </c>
      <c r="L243" s="69"/>
      <c r="M243" s="221" t="s">
        <v>21</v>
      </c>
      <c r="N243" s="222" t="s">
        <v>42</v>
      </c>
      <c r="O243" s="44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AR243" s="21" t="s">
        <v>485</v>
      </c>
      <c r="AT243" s="21" t="s">
        <v>127</v>
      </c>
      <c r="AU243" s="21" t="s">
        <v>81</v>
      </c>
      <c r="AY243" s="21" t="s">
        <v>125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21" t="s">
        <v>79</v>
      </c>
      <c r="BK243" s="225">
        <f>ROUND(I243*H243,2)</f>
        <v>0</v>
      </c>
      <c r="BL243" s="21" t="s">
        <v>485</v>
      </c>
      <c r="BM243" s="21" t="s">
        <v>521</v>
      </c>
    </row>
    <row r="244" s="1" customFormat="1">
      <c r="B244" s="43"/>
      <c r="C244" s="71"/>
      <c r="D244" s="226" t="s">
        <v>137</v>
      </c>
      <c r="E244" s="71"/>
      <c r="F244" s="227" t="s">
        <v>522</v>
      </c>
      <c r="G244" s="71"/>
      <c r="H244" s="71"/>
      <c r="I244" s="184"/>
      <c r="J244" s="71"/>
      <c r="K244" s="71"/>
      <c r="L244" s="69"/>
      <c r="M244" s="250"/>
      <c r="N244" s="251"/>
      <c r="O244" s="251"/>
      <c r="P244" s="251"/>
      <c r="Q244" s="251"/>
      <c r="R244" s="251"/>
      <c r="S244" s="251"/>
      <c r="T244" s="252"/>
      <c r="AT244" s="21" t="s">
        <v>137</v>
      </c>
      <c r="AU244" s="21" t="s">
        <v>81</v>
      </c>
    </row>
    <row r="245" s="1" customFormat="1" ht="6.96" customHeight="1">
      <c r="B245" s="64"/>
      <c r="C245" s="65"/>
      <c r="D245" s="65"/>
      <c r="E245" s="65"/>
      <c r="F245" s="65"/>
      <c r="G245" s="65"/>
      <c r="H245" s="65"/>
      <c r="I245" s="159"/>
      <c r="J245" s="65"/>
      <c r="K245" s="65"/>
      <c r="L245" s="69"/>
    </row>
  </sheetData>
  <sheetProtection sheet="1" autoFilter="0" formatColumns="0" formatRows="0" objects="1" scenarios="1" spinCount="100000" saltValue="vXCsUz3gubry9xPAGuP7dMb9phnvw8HB5HysKFK8y71XA2k32Rf8cz/o4hRFs7Nz+dtb++2UfAzcrZzdz/S7DQ==" hashValue="oQlD3oxLVfdDm7I4/0o/8exvx7po1XTUKaQTqj4wEMzPy4fGiBRazJz9FnoNRZF3X0U300ea4IgPRL2i6AfDeA==" algorithmName="SHA-512" password="CC35"/>
  <autoFilter ref="C89:K244"/>
  <mergeCells count="10">
    <mergeCell ref="E7:H7"/>
    <mergeCell ref="E9:H9"/>
    <mergeCell ref="E24:H24"/>
    <mergeCell ref="E45:H45"/>
    <mergeCell ref="E47:H47"/>
    <mergeCell ref="J51:J52"/>
    <mergeCell ref="E80:H80"/>
    <mergeCell ref="E82:H82"/>
    <mergeCell ref="G1:H1"/>
    <mergeCell ref="L2:V2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3" customWidth="1"/>
    <col min="2" max="2" width="1.664063" style="253" customWidth="1"/>
    <col min="3" max="4" width="5" style="253" customWidth="1"/>
    <col min="5" max="5" width="11.67" style="253" customWidth="1"/>
    <col min="6" max="6" width="9.17" style="253" customWidth="1"/>
    <col min="7" max="7" width="5" style="253" customWidth="1"/>
    <col min="8" max="8" width="77.83" style="253" customWidth="1"/>
    <col min="9" max="10" width="20" style="253" customWidth="1"/>
    <col min="11" max="11" width="1.664063" style="253" customWidth="1"/>
  </cols>
  <sheetData>
    <row r="1" ht="37.5" customHeight="1"/>
    <row r="2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2" customFormat="1" ht="45" customHeight="1">
      <c r="B3" s="257"/>
      <c r="C3" s="258" t="s">
        <v>523</v>
      </c>
      <c r="D3" s="258"/>
      <c r="E3" s="258"/>
      <c r="F3" s="258"/>
      <c r="G3" s="258"/>
      <c r="H3" s="258"/>
      <c r="I3" s="258"/>
      <c r="J3" s="258"/>
      <c r="K3" s="259"/>
    </row>
    <row r="4" ht="25.5" customHeight="1">
      <c r="B4" s="260"/>
      <c r="C4" s="261" t="s">
        <v>524</v>
      </c>
      <c r="D4" s="261"/>
      <c r="E4" s="261"/>
      <c r="F4" s="261"/>
      <c r="G4" s="261"/>
      <c r="H4" s="261"/>
      <c r="I4" s="261"/>
      <c r="J4" s="261"/>
      <c r="K4" s="262"/>
    </row>
    <row r="5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ht="15" customHeight="1">
      <c r="B6" s="260"/>
      <c r="C6" s="264" t="s">
        <v>525</v>
      </c>
      <c r="D6" s="264"/>
      <c r="E6" s="264"/>
      <c r="F6" s="264"/>
      <c r="G6" s="264"/>
      <c r="H6" s="264"/>
      <c r="I6" s="264"/>
      <c r="J6" s="264"/>
      <c r="K6" s="262"/>
    </row>
    <row r="7" ht="15" customHeight="1">
      <c r="B7" s="265"/>
      <c r="C7" s="264" t="s">
        <v>526</v>
      </c>
      <c r="D7" s="264"/>
      <c r="E7" s="264"/>
      <c r="F7" s="264"/>
      <c r="G7" s="264"/>
      <c r="H7" s="264"/>
      <c r="I7" s="264"/>
      <c r="J7" s="264"/>
      <c r="K7" s="262"/>
    </row>
    <row r="8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ht="15" customHeight="1">
      <c r="B9" s="265"/>
      <c r="C9" s="264" t="s">
        <v>527</v>
      </c>
      <c r="D9" s="264"/>
      <c r="E9" s="264"/>
      <c r="F9" s="264"/>
      <c r="G9" s="264"/>
      <c r="H9" s="264"/>
      <c r="I9" s="264"/>
      <c r="J9" s="264"/>
      <c r="K9" s="262"/>
    </row>
    <row r="10" ht="15" customHeight="1">
      <c r="B10" s="265"/>
      <c r="C10" s="264"/>
      <c r="D10" s="264" t="s">
        <v>528</v>
      </c>
      <c r="E10" s="264"/>
      <c r="F10" s="264"/>
      <c r="G10" s="264"/>
      <c r="H10" s="264"/>
      <c r="I10" s="264"/>
      <c r="J10" s="264"/>
      <c r="K10" s="262"/>
    </row>
    <row r="11" ht="15" customHeight="1">
      <c r="B11" s="265"/>
      <c r="C11" s="266"/>
      <c r="D11" s="264" t="s">
        <v>529</v>
      </c>
      <c r="E11" s="264"/>
      <c r="F11" s="264"/>
      <c r="G11" s="264"/>
      <c r="H11" s="264"/>
      <c r="I11" s="264"/>
      <c r="J11" s="264"/>
      <c r="K11" s="262"/>
    </row>
    <row r="12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ht="15" customHeight="1">
      <c r="B13" s="265"/>
      <c r="C13" s="266"/>
      <c r="D13" s="264" t="s">
        <v>530</v>
      </c>
      <c r="E13" s="264"/>
      <c r="F13" s="264"/>
      <c r="G13" s="264"/>
      <c r="H13" s="264"/>
      <c r="I13" s="264"/>
      <c r="J13" s="264"/>
      <c r="K13" s="262"/>
    </row>
    <row r="14" ht="15" customHeight="1">
      <c r="B14" s="265"/>
      <c r="C14" s="266"/>
      <c r="D14" s="264" t="s">
        <v>531</v>
      </c>
      <c r="E14" s="264"/>
      <c r="F14" s="264"/>
      <c r="G14" s="264"/>
      <c r="H14" s="264"/>
      <c r="I14" s="264"/>
      <c r="J14" s="264"/>
      <c r="K14" s="262"/>
    </row>
    <row r="15" ht="15" customHeight="1">
      <c r="B15" s="265"/>
      <c r="C15" s="266"/>
      <c r="D15" s="264" t="s">
        <v>532</v>
      </c>
      <c r="E15" s="264"/>
      <c r="F15" s="264"/>
      <c r="G15" s="264"/>
      <c r="H15" s="264"/>
      <c r="I15" s="264"/>
      <c r="J15" s="264"/>
      <c r="K15" s="262"/>
    </row>
    <row r="16" ht="15" customHeight="1">
      <c r="B16" s="265"/>
      <c r="C16" s="266"/>
      <c r="D16" s="266"/>
      <c r="E16" s="267" t="s">
        <v>78</v>
      </c>
      <c r="F16" s="264" t="s">
        <v>533</v>
      </c>
      <c r="G16" s="264"/>
      <c r="H16" s="264"/>
      <c r="I16" s="264"/>
      <c r="J16" s="264"/>
      <c r="K16" s="262"/>
    </row>
    <row r="17" ht="15" customHeight="1">
      <c r="B17" s="265"/>
      <c r="C17" s="266"/>
      <c r="D17" s="266"/>
      <c r="E17" s="267" t="s">
        <v>534</v>
      </c>
      <c r="F17" s="264" t="s">
        <v>535</v>
      </c>
      <c r="G17" s="264"/>
      <c r="H17" s="264"/>
      <c r="I17" s="264"/>
      <c r="J17" s="264"/>
      <c r="K17" s="262"/>
    </row>
    <row r="18" ht="15" customHeight="1">
      <c r="B18" s="265"/>
      <c r="C18" s="266"/>
      <c r="D18" s="266"/>
      <c r="E18" s="267" t="s">
        <v>536</v>
      </c>
      <c r="F18" s="264" t="s">
        <v>537</v>
      </c>
      <c r="G18" s="264"/>
      <c r="H18" s="264"/>
      <c r="I18" s="264"/>
      <c r="J18" s="264"/>
      <c r="K18" s="262"/>
    </row>
    <row r="19" ht="15" customHeight="1">
      <c r="B19" s="265"/>
      <c r="C19" s="266"/>
      <c r="D19" s="266"/>
      <c r="E19" s="267" t="s">
        <v>538</v>
      </c>
      <c r="F19" s="264" t="s">
        <v>539</v>
      </c>
      <c r="G19" s="264"/>
      <c r="H19" s="264"/>
      <c r="I19" s="264"/>
      <c r="J19" s="264"/>
      <c r="K19" s="262"/>
    </row>
    <row r="20" ht="15" customHeight="1">
      <c r="B20" s="265"/>
      <c r="C20" s="266"/>
      <c r="D20" s="266"/>
      <c r="E20" s="267" t="s">
        <v>540</v>
      </c>
      <c r="F20" s="264" t="s">
        <v>541</v>
      </c>
      <c r="G20" s="264"/>
      <c r="H20" s="264"/>
      <c r="I20" s="264"/>
      <c r="J20" s="264"/>
      <c r="K20" s="262"/>
    </row>
    <row r="21" ht="15" customHeight="1">
      <c r="B21" s="265"/>
      <c r="C21" s="266"/>
      <c r="D21" s="266"/>
      <c r="E21" s="267" t="s">
        <v>542</v>
      </c>
      <c r="F21" s="264" t="s">
        <v>543</v>
      </c>
      <c r="G21" s="264"/>
      <c r="H21" s="264"/>
      <c r="I21" s="264"/>
      <c r="J21" s="264"/>
      <c r="K21" s="262"/>
    </row>
    <row r="22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ht="15" customHeight="1">
      <c r="B23" s="265"/>
      <c r="C23" s="264" t="s">
        <v>544</v>
      </c>
      <c r="D23" s="264"/>
      <c r="E23" s="264"/>
      <c r="F23" s="264"/>
      <c r="G23" s="264"/>
      <c r="H23" s="264"/>
      <c r="I23" s="264"/>
      <c r="J23" s="264"/>
      <c r="K23" s="262"/>
    </row>
    <row r="24" ht="15" customHeight="1">
      <c r="B24" s="265"/>
      <c r="C24" s="264" t="s">
        <v>545</v>
      </c>
      <c r="D24" s="264"/>
      <c r="E24" s="264"/>
      <c r="F24" s="264"/>
      <c r="G24" s="264"/>
      <c r="H24" s="264"/>
      <c r="I24" s="264"/>
      <c r="J24" s="264"/>
      <c r="K24" s="262"/>
    </row>
    <row r="25" ht="15" customHeight="1">
      <c r="B25" s="265"/>
      <c r="C25" s="264"/>
      <c r="D25" s="264" t="s">
        <v>546</v>
      </c>
      <c r="E25" s="264"/>
      <c r="F25" s="264"/>
      <c r="G25" s="264"/>
      <c r="H25" s="264"/>
      <c r="I25" s="264"/>
      <c r="J25" s="264"/>
      <c r="K25" s="262"/>
    </row>
    <row r="26" ht="15" customHeight="1">
      <c r="B26" s="265"/>
      <c r="C26" s="266"/>
      <c r="D26" s="264" t="s">
        <v>547</v>
      </c>
      <c r="E26" s="264"/>
      <c r="F26" s="264"/>
      <c r="G26" s="264"/>
      <c r="H26" s="264"/>
      <c r="I26" s="264"/>
      <c r="J26" s="264"/>
      <c r="K26" s="262"/>
    </row>
    <row r="27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ht="15" customHeight="1">
      <c r="B28" s="265"/>
      <c r="C28" s="266"/>
      <c r="D28" s="264" t="s">
        <v>548</v>
      </c>
      <c r="E28" s="264"/>
      <c r="F28" s="264"/>
      <c r="G28" s="264"/>
      <c r="H28" s="264"/>
      <c r="I28" s="264"/>
      <c r="J28" s="264"/>
      <c r="K28" s="262"/>
    </row>
    <row r="29" ht="15" customHeight="1">
      <c r="B29" s="265"/>
      <c r="C29" s="266"/>
      <c r="D29" s="264" t="s">
        <v>549</v>
      </c>
      <c r="E29" s="264"/>
      <c r="F29" s="264"/>
      <c r="G29" s="264"/>
      <c r="H29" s="264"/>
      <c r="I29" s="264"/>
      <c r="J29" s="264"/>
      <c r="K29" s="262"/>
    </row>
    <row r="30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ht="15" customHeight="1">
      <c r="B31" s="265"/>
      <c r="C31" s="266"/>
      <c r="D31" s="264" t="s">
        <v>550</v>
      </c>
      <c r="E31" s="264"/>
      <c r="F31" s="264"/>
      <c r="G31" s="264"/>
      <c r="H31" s="264"/>
      <c r="I31" s="264"/>
      <c r="J31" s="264"/>
      <c r="K31" s="262"/>
    </row>
    <row r="32" ht="15" customHeight="1">
      <c r="B32" s="265"/>
      <c r="C32" s="266"/>
      <c r="D32" s="264" t="s">
        <v>551</v>
      </c>
      <c r="E32" s="264"/>
      <c r="F32" s="264"/>
      <c r="G32" s="264"/>
      <c r="H32" s="264"/>
      <c r="I32" s="264"/>
      <c r="J32" s="264"/>
      <c r="K32" s="262"/>
    </row>
    <row r="33" ht="15" customHeight="1">
      <c r="B33" s="265"/>
      <c r="C33" s="266"/>
      <c r="D33" s="264" t="s">
        <v>552</v>
      </c>
      <c r="E33" s="264"/>
      <c r="F33" s="264"/>
      <c r="G33" s="264"/>
      <c r="H33" s="264"/>
      <c r="I33" s="264"/>
      <c r="J33" s="264"/>
      <c r="K33" s="262"/>
    </row>
    <row r="34" ht="15" customHeight="1">
      <c r="B34" s="265"/>
      <c r="C34" s="266"/>
      <c r="D34" s="264"/>
      <c r="E34" s="268" t="s">
        <v>110</v>
      </c>
      <c r="F34" s="264"/>
      <c r="G34" s="264" t="s">
        <v>553</v>
      </c>
      <c r="H34" s="264"/>
      <c r="I34" s="264"/>
      <c r="J34" s="264"/>
      <c r="K34" s="262"/>
    </row>
    <row r="35" ht="30.75" customHeight="1">
      <c r="B35" s="265"/>
      <c r="C35" s="266"/>
      <c r="D35" s="264"/>
      <c r="E35" s="268" t="s">
        <v>554</v>
      </c>
      <c r="F35" s="264"/>
      <c r="G35" s="264" t="s">
        <v>555</v>
      </c>
      <c r="H35" s="264"/>
      <c r="I35" s="264"/>
      <c r="J35" s="264"/>
      <c r="K35" s="262"/>
    </row>
    <row r="36" ht="15" customHeight="1">
      <c r="B36" s="265"/>
      <c r="C36" s="266"/>
      <c r="D36" s="264"/>
      <c r="E36" s="268" t="s">
        <v>52</v>
      </c>
      <c r="F36" s="264"/>
      <c r="G36" s="264" t="s">
        <v>556</v>
      </c>
      <c r="H36" s="264"/>
      <c r="I36" s="264"/>
      <c r="J36" s="264"/>
      <c r="K36" s="262"/>
    </row>
    <row r="37" ht="15" customHeight="1">
      <c r="B37" s="265"/>
      <c r="C37" s="266"/>
      <c r="D37" s="264"/>
      <c r="E37" s="268" t="s">
        <v>111</v>
      </c>
      <c r="F37" s="264"/>
      <c r="G37" s="264" t="s">
        <v>557</v>
      </c>
      <c r="H37" s="264"/>
      <c r="I37" s="264"/>
      <c r="J37" s="264"/>
      <c r="K37" s="262"/>
    </row>
    <row r="38" ht="15" customHeight="1">
      <c r="B38" s="265"/>
      <c r="C38" s="266"/>
      <c r="D38" s="264"/>
      <c r="E38" s="268" t="s">
        <v>112</v>
      </c>
      <c r="F38" s="264"/>
      <c r="G38" s="264" t="s">
        <v>558</v>
      </c>
      <c r="H38" s="264"/>
      <c r="I38" s="264"/>
      <c r="J38" s="264"/>
      <c r="K38" s="262"/>
    </row>
    <row r="39" ht="15" customHeight="1">
      <c r="B39" s="265"/>
      <c r="C39" s="266"/>
      <c r="D39" s="264"/>
      <c r="E39" s="268" t="s">
        <v>113</v>
      </c>
      <c r="F39" s="264"/>
      <c r="G39" s="264" t="s">
        <v>559</v>
      </c>
      <c r="H39" s="264"/>
      <c r="I39" s="264"/>
      <c r="J39" s="264"/>
      <c r="K39" s="262"/>
    </row>
    <row r="40" ht="15" customHeight="1">
      <c r="B40" s="265"/>
      <c r="C40" s="266"/>
      <c r="D40" s="264"/>
      <c r="E40" s="268" t="s">
        <v>560</v>
      </c>
      <c r="F40" s="264"/>
      <c r="G40" s="264" t="s">
        <v>561</v>
      </c>
      <c r="H40" s="264"/>
      <c r="I40" s="264"/>
      <c r="J40" s="264"/>
      <c r="K40" s="262"/>
    </row>
    <row r="41" ht="15" customHeight="1">
      <c r="B41" s="265"/>
      <c r="C41" s="266"/>
      <c r="D41" s="264"/>
      <c r="E41" s="268"/>
      <c r="F41" s="264"/>
      <c r="G41" s="264" t="s">
        <v>562</v>
      </c>
      <c r="H41" s="264"/>
      <c r="I41" s="264"/>
      <c r="J41" s="264"/>
      <c r="K41" s="262"/>
    </row>
    <row r="42" ht="15" customHeight="1">
      <c r="B42" s="265"/>
      <c r="C42" s="266"/>
      <c r="D42" s="264"/>
      <c r="E42" s="268" t="s">
        <v>563</v>
      </c>
      <c r="F42" s="264"/>
      <c r="G42" s="264" t="s">
        <v>564</v>
      </c>
      <c r="H42" s="264"/>
      <c r="I42" s="264"/>
      <c r="J42" s="264"/>
      <c r="K42" s="262"/>
    </row>
    <row r="43" ht="15" customHeight="1">
      <c r="B43" s="265"/>
      <c r="C43" s="266"/>
      <c r="D43" s="264"/>
      <c r="E43" s="268" t="s">
        <v>115</v>
      </c>
      <c r="F43" s="264"/>
      <c r="G43" s="264" t="s">
        <v>565</v>
      </c>
      <c r="H43" s="264"/>
      <c r="I43" s="264"/>
      <c r="J43" s="264"/>
      <c r="K43" s="262"/>
    </row>
    <row r="44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ht="15" customHeight="1">
      <c r="B45" s="265"/>
      <c r="C45" s="266"/>
      <c r="D45" s="264" t="s">
        <v>566</v>
      </c>
      <c r="E45" s="264"/>
      <c r="F45" s="264"/>
      <c r="G45" s="264"/>
      <c r="H45" s="264"/>
      <c r="I45" s="264"/>
      <c r="J45" s="264"/>
      <c r="K45" s="262"/>
    </row>
    <row r="46" ht="15" customHeight="1">
      <c r="B46" s="265"/>
      <c r="C46" s="266"/>
      <c r="D46" s="266"/>
      <c r="E46" s="264" t="s">
        <v>567</v>
      </c>
      <c r="F46" s="264"/>
      <c r="G46" s="264"/>
      <c r="H46" s="264"/>
      <c r="I46" s="264"/>
      <c r="J46" s="264"/>
      <c r="K46" s="262"/>
    </row>
    <row r="47" ht="15" customHeight="1">
      <c r="B47" s="265"/>
      <c r="C47" s="266"/>
      <c r="D47" s="266"/>
      <c r="E47" s="264" t="s">
        <v>568</v>
      </c>
      <c r="F47" s="264"/>
      <c r="G47" s="264"/>
      <c r="H47" s="264"/>
      <c r="I47" s="264"/>
      <c r="J47" s="264"/>
      <c r="K47" s="262"/>
    </row>
    <row r="48" ht="15" customHeight="1">
      <c r="B48" s="265"/>
      <c r="C48" s="266"/>
      <c r="D48" s="266"/>
      <c r="E48" s="264" t="s">
        <v>569</v>
      </c>
      <c r="F48" s="264"/>
      <c r="G48" s="264"/>
      <c r="H48" s="264"/>
      <c r="I48" s="264"/>
      <c r="J48" s="264"/>
      <c r="K48" s="262"/>
    </row>
    <row r="49" ht="15" customHeight="1">
      <c r="B49" s="265"/>
      <c r="C49" s="266"/>
      <c r="D49" s="264" t="s">
        <v>570</v>
      </c>
      <c r="E49" s="264"/>
      <c r="F49" s="264"/>
      <c r="G49" s="264"/>
      <c r="H49" s="264"/>
      <c r="I49" s="264"/>
      <c r="J49" s="264"/>
      <c r="K49" s="262"/>
    </row>
    <row r="50" ht="25.5" customHeight="1">
      <c r="B50" s="260"/>
      <c r="C50" s="261" t="s">
        <v>571</v>
      </c>
      <c r="D50" s="261"/>
      <c r="E50" s="261"/>
      <c r="F50" s="261"/>
      <c r="G50" s="261"/>
      <c r="H50" s="261"/>
      <c r="I50" s="261"/>
      <c r="J50" s="261"/>
      <c r="K50" s="262"/>
    </row>
    <row r="51" ht="5.25" customHeight="1">
      <c r="B51" s="260"/>
      <c r="C51" s="263"/>
      <c r="D51" s="263"/>
      <c r="E51" s="263"/>
      <c r="F51" s="263"/>
      <c r="G51" s="263"/>
      <c r="H51" s="263"/>
      <c r="I51" s="263"/>
      <c r="J51" s="263"/>
      <c r="K51" s="262"/>
    </row>
    <row r="52" ht="15" customHeight="1">
      <c r="B52" s="260"/>
      <c r="C52" s="264" t="s">
        <v>572</v>
      </c>
      <c r="D52" s="264"/>
      <c r="E52" s="264"/>
      <c r="F52" s="264"/>
      <c r="G52" s="264"/>
      <c r="H52" s="264"/>
      <c r="I52" s="264"/>
      <c r="J52" s="264"/>
      <c r="K52" s="262"/>
    </row>
    <row r="53" ht="15" customHeight="1">
      <c r="B53" s="260"/>
      <c r="C53" s="264" t="s">
        <v>573</v>
      </c>
      <c r="D53" s="264"/>
      <c r="E53" s="264"/>
      <c r="F53" s="264"/>
      <c r="G53" s="264"/>
      <c r="H53" s="264"/>
      <c r="I53" s="264"/>
      <c r="J53" s="264"/>
      <c r="K53" s="262"/>
    </row>
    <row r="54" ht="12.75" customHeight="1">
      <c r="B54" s="260"/>
      <c r="C54" s="264"/>
      <c r="D54" s="264"/>
      <c r="E54" s="264"/>
      <c r="F54" s="264"/>
      <c r="G54" s="264"/>
      <c r="H54" s="264"/>
      <c r="I54" s="264"/>
      <c r="J54" s="264"/>
      <c r="K54" s="262"/>
    </row>
    <row r="55" ht="15" customHeight="1">
      <c r="B55" s="260"/>
      <c r="C55" s="264" t="s">
        <v>574</v>
      </c>
      <c r="D55" s="264"/>
      <c r="E55" s="264"/>
      <c r="F55" s="264"/>
      <c r="G55" s="264"/>
      <c r="H55" s="264"/>
      <c r="I55" s="264"/>
      <c r="J55" s="264"/>
      <c r="K55" s="262"/>
    </row>
    <row r="56" ht="15" customHeight="1">
      <c r="B56" s="260"/>
      <c r="C56" s="266"/>
      <c r="D56" s="264" t="s">
        <v>575</v>
      </c>
      <c r="E56" s="264"/>
      <c r="F56" s="264"/>
      <c r="G56" s="264"/>
      <c r="H56" s="264"/>
      <c r="I56" s="264"/>
      <c r="J56" s="264"/>
      <c r="K56" s="262"/>
    </row>
    <row r="57" ht="15" customHeight="1">
      <c r="B57" s="260"/>
      <c r="C57" s="266"/>
      <c r="D57" s="264" t="s">
        <v>576</v>
      </c>
      <c r="E57" s="264"/>
      <c r="F57" s="264"/>
      <c r="G57" s="264"/>
      <c r="H57" s="264"/>
      <c r="I57" s="264"/>
      <c r="J57" s="264"/>
      <c r="K57" s="262"/>
    </row>
    <row r="58" ht="15" customHeight="1">
      <c r="B58" s="260"/>
      <c r="C58" s="266"/>
      <c r="D58" s="264" t="s">
        <v>577</v>
      </c>
      <c r="E58" s="264"/>
      <c r="F58" s="264"/>
      <c r="G58" s="264"/>
      <c r="H58" s="264"/>
      <c r="I58" s="264"/>
      <c r="J58" s="264"/>
      <c r="K58" s="262"/>
    </row>
    <row r="59" ht="15" customHeight="1">
      <c r="B59" s="260"/>
      <c r="C59" s="266"/>
      <c r="D59" s="264" t="s">
        <v>578</v>
      </c>
      <c r="E59" s="264"/>
      <c r="F59" s="264"/>
      <c r="G59" s="264"/>
      <c r="H59" s="264"/>
      <c r="I59" s="264"/>
      <c r="J59" s="264"/>
      <c r="K59" s="262"/>
    </row>
    <row r="60" ht="15" customHeight="1">
      <c r="B60" s="260"/>
      <c r="C60" s="266"/>
      <c r="D60" s="269" t="s">
        <v>579</v>
      </c>
      <c r="E60" s="269"/>
      <c r="F60" s="269"/>
      <c r="G60" s="269"/>
      <c r="H60" s="269"/>
      <c r="I60" s="269"/>
      <c r="J60" s="269"/>
      <c r="K60" s="262"/>
    </row>
    <row r="61" ht="15" customHeight="1">
      <c r="B61" s="260"/>
      <c r="C61" s="266"/>
      <c r="D61" s="264" t="s">
        <v>580</v>
      </c>
      <c r="E61" s="264"/>
      <c r="F61" s="264"/>
      <c r="G61" s="264"/>
      <c r="H61" s="264"/>
      <c r="I61" s="264"/>
      <c r="J61" s="264"/>
      <c r="K61" s="262"/>
    </row>
    <row r="62" ht="12.75" customHeight="1">
      <c r="B62" s="260"/>
      <c r="C62" s="266"/>
      <c r="D62" s="266"/>
      <c r="E62" s="270"/>
      <c r="F62" s="266"/>
      <c r="G62" s="266"/>
      <c r="H62" s="266"/>
      <c r="I62" s="266"/>
      <c r="J62" s="266"/>
      <c r="K62" s="262"/>
    </row>
    <row r="63" ht="15" customHeight="1">
      <c r="B63" s="260"/>
      <c r="C63" s="266"/>
      <c r="D63" s="264" t="s">
        <v>581</v>
      </c>
      <c r="E63" s="264"/>
      <c r="F63" s="264"/>
      <c r="G63" s="264"/>
      <c r="H63" s="264"/>
      <c r="I63" s="264"/>
      <c r="J63" s="264"/>
      <c r="K63" s="262"/>
    </row>
    <row r="64" ht="15" customHeight="1">
      <c r="B64" s="260"/>
      <c r="C64" s="266"/>
      <c r="D64" s="269" t="s">
        <v>582</v>
      </c>
      <c r="E64" s="269"/>
      <c r="F64" s="269"/>
      <c r="G64" s="269"/>
      <c r="H64" s="269"/>
      <c r="I64" s="269"/>
      <c r="J64" s="269"/>
      <c r="K64" s="262"/>
    </row>
    <row r="65" ht="15" customHeight="1">
      <c r="B65" s="260"/>
      <c r="C65" s="266"/>
      <c r="D65" s="264" t="s">
        <v>583</v>
      </c>
      <c r="E65" s="264"/>
      <c r="F65" s="264"/>
      <c r="G65" s="264"/>
      <c r="H65" s="264"/>
      <c r="I65" s="264"/>
      <c r="J65" s="264"/>
      <c r="K65" s="262"/>
    </row>
    <row r="66" ht="15" customHeight="1">
      <c r="B66" s="260"/>
      <c r="C66" s="266"/>
      <c r="D66" s="264" t="s">
        <v>584</v>
      </c>
      <c r="E66" s="264"/>
      <c r="F66" s="264"/>
      <c r="G66" s="264"/>
      <c r="H66" s="264"/>
      <c r="I66" s="264"/>
      <c r="J66" s="264"/>
      <c r="K66" s="262"/>
    </row>
    <row r="67" ht="15" customHeight="1">
      <c r="B67" s="260"/>
      <c r="C67" s="266"/>
      <c r="D67" s="264" t="s">
        <v>585</v>
      </c>
      <c r="E67" s="264"/>
      <c r="F67" s="264"/>
      <c r="G67" s="264"/>
      <c r="H67" s="264"/>
      <c r="I67" s="264"/>
      <c r="J67" s="264"/>
      <c r="K67" s="262"/>
    </row>
    <row r="68" ht="15" customHeight="1">
      <c r="B68" s="260"/>
      <c r="C68" s="266"/>
      <c r="D68" s="264" t="s">
        <v>586</v>
      </c>
      <c r="E68" s="264"/>
      <c r="F68" s="264"/>
      <c r="G68" s="264"/>
      <c r="H68" s="264"/>
      <c r="I68" s="264"/>
      <c r="J68" s="264"/>
      <c r="K68" s="262"/>
    </row>
    <row r="69" ht="12.75" customHeight="1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ht="18.75" customHeight="1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ht="18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ht="7.5" customHeight="1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ht="45" customHeight="1">
      <c r="B73" s="279"/>
      <c r="C73" s="280" t="s">
        <v>86</v>
      </c>
      <c r="D73" s="280"/>
      <c r="E73" s="280"/>
      <c r="F73" s="280"/>
      <c r="G73" s="280"/>
      <c r="H73" s="280"/>
      <c r="I73" s="280"/>
      <c r="J73" s="280"/>
      <c r="K73" s="281"/>
    </row>
    <row r="74" ht="17.25" customHeight="1">
      <c r="B74" s="279"/>
      <c r="C74" s="282" t="s">
        <v>587</v>
      </c>
      <c r="D74" s="282"/>
      <c r="E74" s="282"/>
      <c r="F74" s="282" t="s">
        <v>588</v>
      </c>
      <c r="G74" s="283"/>
      <c r="H74" s="282" t="s">
        <v>111</v>
      </c>
      <c r="I74" s="282" t="s">
        <v>56</v>
      </c>
      <c r="J74" s="282" t="s">
        <v>589</v>
      </c>
      <c r="K74" s="281"/>
    </row>
    <row r="75" ht="17.25" customHeight="1">
      <c r="B75" s="279"/>
      <c r="C75" s="284" t="s">
        <v>590</v>
      </c>
      <c r="D75" s="284"/>
      <c r="E75" s="284"/>
      <c r="F75" s="285" t="s">
        <v>591</v>
      </c>
      <c r="G75" s="286"/>
      <c r="H75" s="284"/>
      <c r="I75" s="284"/>
      <c r="J75" s="284" t="s">
        <v>592</v>
      </c>
      <c r="K75" s="281"/>
    </row>
    <row r="76" ht="5.25" customHeight="1">
      <c r="B76" s="279"/>
      <c r="C76" s="287"/>
      <c r="D76" s="287"/>
      <c r="E76" s="287"/>
      <c r="F76" s="287"/>
      <c r="G76" s="288"/>
      <c r="H76" s="287"/>
      <c r="I76" s="287"/>
      <c r="J76" s="287"/>
      <c r="K76" s="281"/>
    </row>
    <row r="77" ht="15" customHeight="1">
      <c r="B77" s="279"/>
      <c r="C77" s="268" t="s">
        <v>52</v>
      </c>
      <c r="D77" s="287"/>
      <c r="E77" s="287"/>
      <c r="F77" s="289" t="s">
        <v>593</v>
      </c>
      <c r="G77" s="288"/>
      <c r="H77" s="268" t="s">
        <v>594</v>
      </c>
      <c r="I77" s="268" t="s">
        <v>595</v>
      </c>
      <c r="J77" s="268">
        <v>20</v>
      </c>
      <c r="K77" s="281"/>
    </row>
    <row r="78" ht="15" customHeight="1">
      <c r="B78" s="279"/>
      <c r="C78" s="268" t="s">
        <v>596</v>
      </c>
      <c r="D78" s="268"/>
      <c r="E78" s="268"/>
      <c r="F78" s="289" t="s">
        <v>593</v>
      </c>
      <c r="G78" s="288"/>
      <c r="H78" s="268" t="s">
        <v>597</v>
      </c>
      <c r="I78" s="268" t="s">
        <v>595</v>
      </c>
      <c r="J78" s="268">
        <v>120</v>
      </c>
      <c r="K78" s="281"/>
    </row>
    <row r="79" ht="15" customHeight="1">
      <c r="B79" s="290"/>
      <c r="C79" s="268" t="s">
        <v>598</v>
      </c>
      <c r="D79" s="268"/>
      <c r="E79" s="268"/>
      <c r="F79" s="289" t="s">
        <v>599</v>
      </c>
      <c r="G79" s="288"/>
      <c r="H79" s="268" t="s">
        <v>600</v>
      </c>
      <c r="I79" s="268" t="s">
        <v>595</v>
      </c>
      <c r="J79" s="268">
        <v>50</v>
      </c>
      <c r="K79" s="281"/>
    </row>
    <row r="80" ht="15" customHeight="1">
      <c r="B80" s="290"/>
      <c r="C80" s="268" t="s">
        <v>601</v>
      </c>
      <c r="D80" s="268"/>
      <c r="E80" s="268"/>
      <c r="F80" s="289" t="s">
        <v>593</v>
      </c>
      <c r="G80" s="288"/>
      <c r="H80" s="268" t="s">
        <v>602</v>
      </c>
      <c r="I80" s="268" t="s">
        <v>603</v>
      </c>
      <c r="J80" s="268"/>
      <c r="K80" s="281"/>
    </row>
    <row r="81" ht="15" customHeight="1">
      <c r="B81" s="290"/>
      <c r="C81" s="291" t="s">
        <v>604</v>
      </c>
      <c r="D81" s="291"/>
      <c r="E81" s="291"/>
      <c r="F81" s="292" t="s">
        <v>599</v>
      </c>
      <c r="G81" s="291"/>
      <c r="H81" s="291" t="s">
        <v>605</v>
      </c>
      <c r="I81" s="291" t="s">
        <v>595</v>
      </c>
      <c r="J81" s="291">
        <v>15</v>
      </c>
      <c r="K81" s="281"/>
    </row>
    <row r="82" ht="15" customHeight="1">
      <c r="B82" s="290"/>
      <c r="C82" s="291" t="s">
        <v>606</v>
      </c>
      <c r="D82" s="291"/>
      <c r="E82" s="291"/>
      <c r="F82" s="292" t="s">
        <v>599</v>
      </c>
      <c r="G82" s="291"/>
      <c r="H82" s="291" t="s">
        <v>607</v>
      </c>
      <c r="I82" s="291" t="s">
        <v>595</v>
      </c>
      <c r="J82" s="291">
        <v>15</v>
      </c>
      <c r="K82" s="281"/>
    </row>
    <row r="83" ht="15" customHeight="1">
      <c r="B83" s="290"/>
      <c r="C83" s="291" t="s">
        <v>608</v>
      </c>
      <c r="D83" s="291"/>
      <c r="E83" s="291"/>
      <c r="F83" s="292" t="s">
        <v>599</v>
      </c>
      <c r="G83" s="291"/>
      <c r="H83" s="291" t="s">
        <v>609</v>
      </c>
      <c r="I83" s="291" t="s">
        <v>595</v>
      </c>
      <c r="J83" s="291">
        <v>20</v>
      </c>
      <c r="K83" s="281"/>
    </row>
    <row r="84" ht="15" customHeight="1">
      <c r="B84" s="290"/>
      <c r="C84" s="291" t="s">
        <v>610</v>
      </c>
      <c r="D84" s="291"/>
      <c r="E84" s="291"/>
      <c r="F84" s="292" t="s">
        <v>599</v>
      </c>
      <c r="G84" s="291"/>
      <c r="H84" s="291" t="s">
        <v>611</v>
      </c>
      <c r="I84" s="291" t="s">
        <v>595</v>
      </c>
      <c r="J84" s="291">
        <v>20</v>
      </c>
      <c r="K84" s="281"/>
    </row>
    <row r="85" ht="15" customHeight="1">
      <c r="B85" s="290"/>
      <c r="C85" s="268" t="s">
        <v>612</v>
      </c>
      <c r="D85" s="268"/>
      <c r="E85" s="268"/>
      <c r="F85" s="289" t="s">
        <v>599</v>
      </c>
      <c r="G85" s="288"/>
      <c r="H85" s="268" t="s">
        <v>613</v>
      </c>
      <c r="I85" s="268" t="s">
        <v>595</v>
      </c>
      <c r="J85" s="268">
        <v>50</v>
      </c>
      <c r="K85" s="281"/>
    </row>
    <row r="86" ht="15" customHeight="1">
      <c r="B86" s="290"/>
      <c r="C86" s="268" t="s">
        <v>614</v>
      </c>
      <c r="D86" s="268"/>
      <c r="E86" s="268"/>
      <c r="F86" s="289" t="s">
        <v>599</v>
      </c>
      <c r="G86" s="288"/>
      <c r="H86" s="268" t="s">
        <v>615</v>
      </c>
      <c r="I86" s="268" t="s">
        <v>595</v>
      </c>
      <c r="J86" s="268">
        <v>20</v>
      </c>
      <c r="K86" s="281"/>
    </row>
    <row r="87" ht="15" customHeight="1">
      <c r="B87" s="290"/>
      <c r="C87" s="268" t="s">
        <v>616</v>
      </c>
      <c r="D87" s="268"/>
      <c r="E87" s="268"/>
      <c r="F87" s="289" t="s">
        <v>599</v>
      </c>
      <c r="G87" s="288"/>
      <c r="H87" s="268" t="s">
        <v>617</v>
      </c>
      <c r="I87" s="268" t="s">
        <v>595</v>
      </c>
      <c r="J87" s="268">
        <v>20</v>
      </c>
      <c r="K87" s="281"/>
    </row>
    <row r="88" ht="15" customHeight="1">
      <c r="B88" s="290"/>
      <c r="C88" s="268" t="s">
        <v>618</v>
      </c>
      <c r="D88" s="268"/>
      <c r="E88" s="268"/>
      <c r="F88" s="289" t="s">
        <v>599</v>
      </c>
      <c r="G88" s="288"/>
      <c r="H88" s="268" t="s">
        <v>619</v>
      </c>
      <c r="I88" s="268" t="s">
        <v>595</v>
      </c>
      <c r="J88" s="268">
        <v>50</v>
      </c>
      <c r="K88" s="281"/>
    </row>
    <row r="89" ht="15" customHeight="1">
      <c r="B89" s="290"/>
      <c r="C89" s="268" t="s">
        <v>620</v>
      </c>
      <c r="D89" s="268"/>
      <c r="E89" s="268"/>
      <c r="F89" s="289" t="s">
        <v>599</v>
      </c>
      <c r="G89" s="288"/>
      <c r="H89" s="268" t="s">
        <v>620</v>
      </c>
      <c r="I89" s="268" t="s">
        <v>595</v>
      </c>
      <c r="J89" s="268">
        <v>50</v>
      </c>
      <c r="K89" s="281"/>
    </row>
    <row r="90" ht="15" customHeight="1">
      <c r="B90" s="290"/>
      <c r="C90" s="268" t="s">
        <v>116</v>
      </c>
      <c r="D90" s="268"/>
      <c r="E90" s="268"/>
      <c r="F90" s="289" t="s">
        <v>599</v>
      </c>
      <c r="G90" s="288"/>
      <c r="H90" s="268" t="s">
        <v>621</v>
      </c>
      <c r="I90" s="268" t="s">
        <v>595</v>
      </c>
      <c r="J90" s="268">
        <v>255</v>
      </c>
      <c r="K90" s="281"/>
    </row>
    <row r="91" ht="15" customHeight="1">
      <c r="B91" s="290"/>
      <c r="C91" s="268" t="s">
        <v>622</v>
      </c>
      <c r="D91" s="268"/>
      <c r="E91" s="268"/>
      <c r="F91" s="289" t="s">
        <v>593</v>
      </c>
      <c r="G91" s="288"/>
      <c r="H91" s="268" t="s">
        <v>623</v>
      </c>
      <c r="I91" s="268" t="s">
        <v>624</v>
      </c>
      <c r="J91" s="268"/>
      <c r="K91" s="281"/>
    </row>
    <row r="92" ht="15" customHeight="1">
      <c r="B92" s="290"/>
      <c r="C92" s="268" t="s">
        <v>625</v>
      </c>
      <c r="D92" s="268"/>
      <c r="E92" s="268"/>
      <c r="F92" s="289" t="s">
        <v>593</v>
      </c>
      <c r="G92" s="288"/>
      <c r="H92" s="268" t="s">
        <v>626</v>
      </c>
      <c r="I92" s="268" t="s">
        <v>627</v>
      </c>
      <c r="J92" s="268"/>
      <c r="K92" s="281"/>
    </row>
    <row r="93" ht="15" customHeight="1">
      <c r="B93" s="290"/>
      <c r="C93" s="268" t="s">
        <v>628</v>
      </c>
      <c r="D93" s="268"/>
      <c r="E93" s="268"/>
      <c r="F93" s="289" t="s">
        <v>593</v>
      </c>
      <c r="G93" s="288"/>
      <c r="H93" s="268" t="s">
        <v>628</v>
      </c>
      <c r="I93" s="268" t="s">
        <v>627</v>
      </c>
      <c r="J93" s="268"/>
      <c r="K93" s="281"/>
    </row>
    <row r="94" ht="15" customHeight="1">
      <c r="B94" s="290"/>
      <c r="C94" s="268" t="s">
        <v>37</v>
      </c>
      <c r="D94" s="268"/>
      <c r="E94" s="268"/>
      <c r="F94" s="289" t="s">
        <v>593</v>
      </c>
      <c r="G94" s="288"/>
      <c r="H94" s="268" t="s">
        <v>629</v>
      </c>
      <c r="I94" s="268" t="s">
        <v>627</v>
      </c>
      <c r="J94" s="268"/>
      <c r="K94" s="281"/>
    </row>
    <row r="95" ht="15" customHeight="1">
      <c r="B95" s="290"/>
      <c r="C95" s="268" t="s">
        <v>47</v>
      </c>
      <c r="D95" s="268"/>
      <c r="E95" s="268"/>
      <c r="F95" s="289" t="s">
        <v>593</v>
      </c>
      <c r="G95" s="288"/>
      <c r="H95" s="268" t="s">
        <v>630</v>
      </c>
      <c r="I95" s="268" t="s">
        <v>627</v>
      </c>
      <c r="J95" s="268"/>
      <c r="K95" s="281"/>
    </row>
    <row r="96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ht="18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ht="7.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ht="45" customHeight="1">
      <c r="B100" s="279"/>
      <c r="C100" s="280" t="s">
        <v>631</v>
      </c>
      <c r="D100" s="280"/>
      <c r="E100" s="280"/>
      <c r="F100" s="280"/>
      <c r="G100" s="280"/>
      <c r="H100" s="280"/>
      <c r="I100" s="280"/>
      <c r="J100" s="280"/>
      <c r="K100" s="281"/>
    </row>
    <row r="101" ht="17.25" customHeight="1">
      <c r="B101" s="279"/>
      <c r="C101" s="282" t="s">
        <v>587</v>
      </c>
      <c r="D101" s="282"/>
      <c r="E101" s="282"/>
      <c r="F101" s="282" t="s">
        <v>588</v>
      </c>
      <c r="G101" s="283"/>
      <c r="H101" s="282" t="s">
        <v>111</v>
      </c>
      <c r="I101" s="282" t="s">
        <v>56</v>
      </c>
      <c r="J101" s="282" t="s">
        <v>589</v>
      </c>
      <c r="K101" s="281"/>
    </row>
    <row r="102" ht="17.25" customHeight="1">
      <c r="B102" s="279"/>
      <c r="C102" s="284" t="s">
        <v>590</v>
      </c>
      <c r="D102" s="284"/>
      <c r="E102" s="284"/>
      <c r="F102" s="285" t="s">
        <v>591</v>
      </c>
      <c r="G102" s="286"/>
      <c r="H102" s="284"/>
      <c r="I102" s="284"/>
      <c r="J102" s="284" t="s">
        <v>592</v>
      </c>
      <c r="K102" s="281"/>
    </row>
    <row r="103" ht="5.25" customHeight="1">
      <c r="B103" s="279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ht="15" customHeight="1">
      <c r="B104" s="279"/>
      <c r="C104" s="268" t="s">
        <v>52</v>
      </c>
      <c r="D104" s="287"/>
      <c r="E104" s="287"/>
      <c r="F104" s="289" t="s">
        <v>593</v>
      </c>
      <c r="G104" s="298"/>
      <c r="H104" s="268" t="s">
        <v>632</v>
      </c>
      <c r="I104" s="268" t="s">
        <v>595</v>
      </c>
      <c r="J104" s="268">
        <v>20</v>
      </c>
      <c r="K104" s="281"/>
    </row>
    <row r="105" ht="15" customHeight="1">
      <c r="B105" s="279"/>
      <c r="C105" s="268" t="s">
        <v>596</v>
      </c>
      <c r="D105" s="268"/>
      <c r="E105" s="268"/>
      <c r="F105" s="289" t="s">
        <v>593</v>
      </c>
      <c r="G105" s="268"/>
      <c r="H105" s="268" t="s">
        <v>632</v>
      </c>
      <c r="I105" s="268" t="s">
        <v>595</v>
      </c>
      <c r="J105" s="268">
        <v>120</v>
      </c>
      <c r="K105" s="281"/>
    </row>
    <row r="106" ht="15" customHeight="1">
      <c r="B106" s="290"/>
      <c r="C106" s="268" t="s">
        <v>598</v>
      </c>
      <c r="D106" s="268"/>
      <c r="E106" s="268"/>
      <c r="F106" s="289" t="s">
        <v>599</v>
      </c>
      <c r="G106" s="268"/>
      <c r="H106" s="268" t="s">
        <v>632</v>
      </c>
      <c r="I106" s="268" t="s">
        <v>595</v>
      </c>
      <c r="J106" s="268">
        <v>50</v>
      </c>
      <c r="K106" s="281"/>
    </row>
    <row r="107" ht="15" customHeight="1">
      <c r="B107" s="290"/>
      <c r="C107" s="268" t="s">
        <v>601</v>
      </c>
      <c r="D107" s="268"/>
      <c r="E107" s="268"/>
      <c r="F107" s="289" t="s">
        <v>593</v>
      </c>
      <c r="G107" s="268"/>
      <c r="H107" s="268" t="s">
        <v>632</v>
      </c>
      <c r="I107" s="268" t="s">
        <v>603</v>
      </c>
      <c r="J107" s="268"/>
      <c r="K107" s="281"/>
    </row>
    <row r="108" ht="15" customHeight="1">
      <c r="B108" s="290"/>
      <c r="C108" s="268" t="s">
        <v>612</v>
      </c>
      <c r="D108" s="268"/>
      <c r="E108" s="268"/>
      <c r="F108" s="289" t="s">
        <v>599</v>
      </c>
      <c r="G108" s="268"/>
      <c r="H108" s="268" t="s">
        <v>632</v>
      </c>
      <c r="I108" s="268" t="s">
        <v>595</v>
      </c>
      <c r="J108" s="268">
        <v>50</v>
      </c>
      <c r="K108" s="281"/>
    </row>
    <row r="109" ht="15" customHeight="1">
      <c r="B109" s="290"/>
      <c r="C109" s="268" t="s">
        <v>620</v>
      </c>
      <c r="D109" s="268"/>
      <c r="E109" s="268"/>
      <c r="F109" s="289" t="s">
        <v>599</v>
      </c>
      <c r="G109" s="268"/>
      <c r="H109" s="268" t="s">
        <v>632</v>
      </c>
      <c r="I109" s="268" t="s">
        <v>595</v>
      </c>
      <c r="J109" s="268">
        <v>50</v>
      </c>
      <c r="K109" s="281"/>
    </row>
    <row r="110" ht="15" customHeight="1">
      <c r="B110" s="290"/>
      <c r="C110" s="268" t="s">
        <v>618</v>
      </c>
      <c r="D110" s="268"/>
      <c r="E110" s="268"/>
      <c r="F110" s="289" t="s">
        <v>599</v>
      </c>
      <c r="G110" s="268"/>
      <c r="H110" s="268" t="s">
        <v>632</v>
      </c>
      <c r="I110" s="268" t="s">
        <v>595</v>
      </c>
      <c r="J110" s="268">
        <v>50</v>
      </c>
      <c r="K110" s="281"/>
    </row>
    <row r="111" ht="15" customHeight="1">
      <c r="B111" s="290"/>
      <c r="C111" s="268" t="s">
        <v>52</v>
      </c>
      <c r="D111" s="268"/>
      <c r="E111" s="268"/>
      <c r="F111" s="289" t="s">
        <v>593</v>
      </c>
      <c r="G111" s="268"/>
      <c r="H111" s="268" t="s">
        <v>633</v>
      </c>
      <c r="I111" s="268" t="s">
        <v>595</v>
      </c>
      <c r="J111" s="268">
        <v>20</v>
      </c>
      <c r="K111" s="281"/>
    </row>
    <row r="112" ht="15" customHeight="1">
      <c r="B112" s="290"/>
      <c r="C112" s="268" t="s">
        <v>634</v>
      </c>
      <c r="D112" s="268"/>
      <c r="E112" s="268"/>
      <c r="F112" s="289" t="s">
        <v>593</v>
      </c>
      <c r="G112" s="268"/>
      <c r="H112" s="268" t="s">
        <v>635</v>
      </c>
      <c r="I112" s="268" t="s">
        <v>595</v>
      </c>
      <c r="J112" s="268">
        <v>120</v>
      </c>
      <c r="K112" s="281"/>
    </row>
    <row r="113" ht="15" customHeight="1">
      <c r="B113" s="290"/>
      <c r="C113" s="268" t="s">
        <v>37</v>
      </c>
      <c r="D113" s="268"/>
      <c r="E113" s="268"/>
      <c r="F113" s="289" t="s">
        <v>593</v>
      </c>
      <c r="G113" s="268"/>
      <c r="H113" s="268" t="s">
        <v>636</v>
      </c>
      <c r="I113" s="268" t="s">
        <v>627</v>
      </c>
      <c r="J113" s="268"/>
      <c r="K113" s="281"/>
    </row>
    <row r="114" ht="15" customHeight="1">
      <c r="B114" s="290"/>
      <c r="C114" s="268" t="s">
        <v>47</v>
      </c>
      <c r="D114" s="268"/>
      <c r="E114" s="268"/>
      <c r="F114" s="289" t="s">
        <v>593</v>
      </c>
      <c r="G114" s="268"/>
      <c r="H114" s="268" t="s">
        <v>637</v>
      </c>
      <c r="I114" s="268" t="s">
        <v>627</v>
      </c>
      <c r="J114" s="268"/>
      <c r="K114" s="281"/>
    </row>
    <row r="115" ht="15" customHeight="1">
      <c r="B115" s="290"/>
      <c r="C115" s="268" t="s">
        <v>56</v>
      </c>
      <c r="D115" s="268"/>
      <c r="E115" s="268"/>
      <c r="F115" s="289" t="s">
        <v>593</v>
      </c>
      <c r="G115" s="268"/>
      <c r="H115" s="268" t="s">
        <v>638</v>
      </c>
      <c r="I115" s="268" t="s">
        <v>639</v>
      </c>
      <c r="J115" s="268"/>
      <c r="K115" s="281"/>
    </row>
    <row r="116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ht="18.75" customHeight="1">
      <c r="B117" s="300"/>
      <c r="C117" s="264"/>
      <c r="D117" s="264"/>
      <c r="E117" s="264"/>
      <c r="F117" s="301"/>
      <c r="G117" s="264"/>
      <c r="H117" s="264"/>
      <c r="I117" s="264"/>
      <c r="J117" s="264"/>
      <c r="K117" s="300"/>
    </row>
    <row r="118" ht="18.75" customHeight="1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ht="45" customHeight="1">
      <c r="B120" s="305"/>
      <c r="C120" s="258" t="s">
        <v>640</v>
      </c>
      <c r="D120" s="258"/>
      <c r="E120" s="258"/>
      <c r="F120" s="258"/>
      <c r="G120" s="258"/>
      <c r="H120" s="258"/>
      <c r="I120" s="258"/>
      <c r="J120" s="258"/>
      <c r="K120" s="306"/>
    </row>
    <row r="121" ht="17.25" customHeight="1">
      <c r="B121" s="307"/>
      <c r="C121" s="282" t="s">
        <v>587</v>
      </c>
      <c r="D121" s="282"/>
      <c r="E121" s="282"/>
      <c r="F121" s="282" t="s">
        <v>588</v>
      </c>
      <c r="G121" s="283"/>
      <c r="H121" s="282" t="s">
        <v>111</v>
      </c>
      <c r="I121" s="282" t="s">
        <v>56</v>
      </c>
      <c r="J121" s="282" t="s">
        <v>589</v>
      </c>
      <c r="K121" s="308"/>
    </row>
    <row r="122" ht="17.25" customHeight="1">
      <c r="B122" s="307"/>
      <c r="C122" s="284" t="s">
        <v>590</v>
      </c>
      <c r="D122" s="284"/>
      <c r="E122" s="284"/>
      <c r="F122" s="285" t="s">
        <v>591</v>
      </c>
      <c r="G122" s="286"/>
      <c r="H122" s="284"/>
      <c r="I122" s="284"/>
      <c r="J122" s="284" t="s">
        <v>592</v>
      </c>
      <c r="K122" s="308"/>
    </row>
    <row r="123" ht="5.25" customHeight="1">
      <c r="B123" s="309"/>
      <c r="C123" s="287"/>
      <c r="D123" s="287"/>
      <c r="E123" s="287"/>
      <c r="F123" s="287"/>
      <c r="G123" s="268"/>
      <c r="H123" s="287"/>
      <c r="I123" s="287"/>
      <c r="J123" s="287"/>
      <c r="K123" s="310"/>
    </row>
    <row r="124" ht="15" customHeight="1">
      <c r="B124" s="309"/>
      <c r="C124" s="268" t="s">
        <v>596</v>
      </c>
      <c r="D124" s="287"/>
      <c r="E124" s="287"/>
      <c r="F124" s="289" t="s">
        <v>593</v>
      </c>
      <c r="G124" s="268"/>
      <c r="H124" s="268" t="s">
        <v>632</v>
      </c>
      <c r="I124" s="268" t="s">
        <v>595</v>
      </c>
      <c r="J124" s="268">
        <v>120</v>
      </c>
      <c r="K124" s="311"/>
    </row>
    <row r="125" ht="15" customHeight="1">
      <c r="B125" s="309"/>
      <c r="C125" s="268" t="s">
        <v>641</v>
      </c>
      <c r="D125" s="268"/>
      <c r="E125" s="268"/>
      <c r="F125" s="289" t="s">
        <v>593</v>
      </c>
      <c r="G125" s="268"/>
      <c r="H125" s="268" t="s">
        <v>642</v>
      </c>
      <c r="I125" s="268" t="s">
        <v>595</v>
      </c>
      <c r="J125" s="268" t="s">
        <v>643</v>
      </c>
      <c r="K125" s="311"/>
    </row>
    <row r="126" ht="15" customHeight="1">
      <c r="B126" s="309"/>
      <c r="C126" s="268" t="s">
        <v>542</v>
      </c>
      <c r="D126" s="268"/>
      <c r="E126" s="268"/>
      <c r="F126" s="289" t="s">
        <v>593</v>
      </c>
      <c r="G126" s="268"/>
      <c r="H126" s="268" t="s">
        <v>644</v>
      </c>
      <c r="I126" s="268" t="s">
        <v>595</v>
      </c>
      <c r="J126" s="268" t="s">
        <v>643</v>
      </c>
      <c r="K126" s="311"/>
    </row>
    <row r="127" ht="15" customHeight="1">
      <c r="B127" s="309"/>
      <c r="C127" s="268" t="s">
        <v>604</v>
      </c>
      <c r="D127" s="268"/>
      <c r="E127" s="268"/>
      <c r="F127" s="289" t="s">
        <v>599</v>
      </c>
      <c r="G127" s="268"/>
      <c r="H127" s="268" t="s">
        <v>605</v>
      </c>
      <c r="I127" s="268" t="s">
        <v>595</v>
      </c>
      <c r="J127" s="268">
        <v>15</v>
      </c>
      <c r="K127" s="311"/>
    </row>
    <row r="128" ht="15" customHeight="1">
      <c r="B128" s="309"/>
      <c r="C128" s="291" t="s">
        <v>606</v>
      </c>
      <c r="D128" s="291"/>
      <c r="E128" s="291"/>
      <c r="F128" s="292" t="s">
        <v>599</v>
      </c>
      <c r="G128" s="291"/>
      <c r="H128" s="291" t="s">
        <v>607</v>
      </c>
      <c r="I128" s="291" t="s">
        <v>595</v>
      </c>
      <c r="J128" s="291">
        <v>15</v>
      </c>
      <c r="K128" s="311"/>
    </row>
    <row r="129" ht="15" customHeight="1">
      <c r="B129" s="309"/>
      <c r="C129" s="291" t="s">
        <v>608</v>
      </c>
      <c r="D129" s="291"/>
      <c r="E129" s="291"/>
      <c r="F129" s="292" t="s">
        <v>599</v>
      </c>
      <c r="G129" s="291"/>
      <c r="H129" s="291" t="s">
        <v>609</v>
      </c>
      <c r="I129" s="291" t="s">
        <v>595</v>
      </c>
      <c r="J129" s="291">
        <v>20</v>
      </c>
      <c r="K129" s="311"/>
    </row>
    <row r="130" ht="15" customHeight="1">
      <c r="B130" s="309"/>
      <c r="C130" s="291" t="s">
        <v>610</v>
      </c>
      <c r="D130" s="291"/>
      <c r="E130" s="291"/>
      <c r="F130" s="292" t="s">
        <v>599</v>
      </c>
      <c r="G130" s="291"/>
      <c r="H130" s="291" t="s">
        <v>611</v>
      </c>
      <c r="I130" s="291" t="s">
        <v>595</v>
      </c>
      <c r="J130" s="291">
        <v>20</v>
      </c>
      <c r="K130" s="311"/>
    </row>
    <row r="131" ht="15" customHeight="1">
      <c r="B131" s="309"/>
      <c r="C131" s="268" t="s">
        <v>598</v>
      </c>
      <c r="D131" s="268"/>
      <c r="E131" s="268"/>
      <c r="F131" s="289" t="s">
        <v>599</v>
      </c>
      <c r="G131" s="268"/>
      <c r="H131" s="268" t="s">
        <v>632</v>
      </c>
      <c r="I131" s="268" t="s">
        <v>595</v>
      </c>
      <c r="J131" s="268">
        <v>50</v>
      </c>
      <c r="K131" s="311"/>
    </row>
    <row r="132" ht="15" customHeight="1">
      <c r="B132" s="309"/>
      <c r="C132" s="268" t="s">
        <v>612</v>
      </c>
      <c r="D132" s="268"/>
      <c r="E132" s="268"/>
      <c r="F132" s="289" t="s">
        <v>599</v>
      </c>
      <c r="G132" s="268"/>
      <c r="H132" s="268" t="s">
        <v>632</v>
      </c>
      <c r="I132" s="268" t="s">
        <v>595</v>
      </c>
      <c r="J132" s="268">
        <v>50</v>
      </c>
      <c r="K132" s="311"/>
    </row>
    <row r="133" ht="15" customHeight="1">
      <c r="B133" s="309"/>
      <c r="C133" s="268" t="s">
        <v>618</v>
      </c>
      <c r="D133" s="268"/>
      <c r="E133" s="268"/>
      <c r="F133" s="289" t="s">
        <v>599</v>
      </c>
      <c r="G133" s="268"/>
      <c r="H133" s="268" t="s">
        <v>632</v>
      </c>
      <c r="I133" s="268" t="s">
        <v>595</v>
      </c>
      <c r="J133" s="268">
        <v>50</v>
      </c>
      <c r="K133" s="311"/>
    </row>
    <row r="134" ht="15" customHeight="1">
      <c r="B134" s="309"/>
      <c r="C134" s="268" t="s">
        <v>620</v>
      </c>
      <c r="D134" s="268"/>
      <c r="E134" s="268"/>
      <c r="F134" s="289" t="s">
        <v>599</v>
      </c>
      <c r="G134" s="268"/>
      <c r="H134" s="268" t="s">
        <v>632</v>
      </c>
      <c r="I134" s="268" t="s">
        <v>595</v>
      </c>
      <c r="J134" s="268">
        <v>50</v>
      </c>
      <c r="K134" s="311"/>
    </row>
    <row r="135" ht="15" customHeight="1">
      <c r="B135" s="309"/>
      <c r="C135" s="268" t="s">
        <v>116</v>
      </c>
      <c r="D135" s="268"/>
      <c r="E135" s="268"/>
      <c r="F135" s="289" t="s">
        <v>599</v>
      </c>
      <c r="G135" s="268"/>
      <c r="H135" s="268" t="s">
        <v>645</v>
      </c>
      <c r="I135" s="268" t="s">
        <v>595</v>
      </c>
      <c r="J135" s="268">
        <v>255</v>
      </c>
      <c r="K135" s="311"/>
    </row>
    <row r="136" ht="15" customHeight="1">
      <c r="B136" s="309"/>
      <c r="C136" s="268" t="s">
        <v>622</v>
      </c>
      <c r="D136" s="268"/>
      <c r="E136" s="268"/>
      <c r="F136" s="289" t="s">
        <v>593</v>
      </c>
      <c r="G136" s="268"/>
      <c r="H136" s="268" t="s">
        <v>646</v>
      </c>
      <c r="I136" s="268" t="s">
        <v>624</v>
      </c>
      <c r="J136" s="268"/>
      <c r="K136" s="311"/>
    </row>
    <row r="137" ht="15" customHeight="1">
      <c r="B137" s="309"/>
      <c r="C137" s="268" t="s">
        <v>625</v>
      </c>
      <c r="D137" s="268"/>
      <c r="E137" s="268"/>
      <c r="F137" s="289" t="s">
        <v>593</v>
      </c>
      <c r="G137" s="268"/>
      <c r="H137" s="268" t="s">
        <v>647</v>
      </c>
      <c r="I137" s="268" t="s">
        <v>627</v>
      </c>
      <c r="J137" s="268"/>
      <c r="K137" s="311"/>
    </row>
    <row r="138" ht="15" customHeight="1">
      <c r="B138" s="309"/>
      <c r="C138" s="268" t="s">
        <v>628</v>
      </c>
      <c r="D138" s="268"/>
      <c r="E138" s="268"/>
      <c r="F138" s="289" t="s">
        <v>593</v>
      </c>
      <c r="G138" s="268"/>
      <c r="H138" s="268" t="s">
        <v>628</v>
      </c>
      <c r="I138" s="268" t="s">
        <v>627</v>
      </c>
      <c r="J138" s="268"/>
      <c r="K138" s="311"/>
    </row>
    <row r="139" ht="15" customHeight="1">
      <c r="B139" s="309"/>
      <c r="C139" s="268" t="s">
        <v>37</v>
      </c>
      <c r="D139" s="268"/>
      <c r="E139" s="268"/>
      <c r="F139" s="289" t="s">
        <v>593</v>
      </c>
      <c r="G139" s="268"/>
      <c r="H139" s="268" t="s">
        <v>648</v>
      </c>
      <c r="I139" s="268" t="s">
        <v>627</v>
      </c>
      <c r="J139" s="268"/>
      <c r="K139" s="311"/>
    </row>
    <row r="140" ht="15" customHeight="1">
      <c r="B140" s="309"/>
      <c r="C140" s="268" t="s">
        <v>649</v>
      </c>
      <c r="D140" s="268"/>
      <c r="E140" s="268"/>
      <c r="F140" s="289" t="s">
        <v>593</v>
      </c>
      <c r="G140" s="268"/>
      <c r="H140" s="268" t="s">
        <v>650</v>
      </c>
      <c r="I140" s="268" t="s">
        <v>627</v>
      </c>
      <c r="J140" s="268"/>
      <c r="K140" s="311"/>
    </row>
    <row r="14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ht="18.75" customHeight="1">
      <c r="B142" s="264"/>
      <c r="C142" s="264"/>
      <c r="D142" s="264"/>
      <c r="E142" s="264"/>
      <c r="F142" s="301"/>
      <c r="G142" s="264"/>
      <c r="H142" s="264"/>
      <c r="I142" s="264"/>
      <c r="J142" s="264"/>
      <c r="K142" s="264"/>
    </row>
    <row r="143" ht="18.7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ht="7.5" customHeight="1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ht="45" customHeight="1">
      <c r="B145" s="279"/>
      <c r="C145" s="280" t="s">
        <v>651</v>
      </c>
      <c r="D145" s="280"/>
      <c r="E145" s="280"/>
      <c r="F145" s="280"/>
      <c r="G145" s="280"/>
      <c r="H145" s="280"/>
      <c r="I145" s="280"/>
      <c r="J145" s="280"/>
      <c r="K145" s="281"/>
    </row>
    <row r="146" ht="17.25" customHeight="1">
      <c r="B146" s="279"/>
      <c r="C146" s="282" t="s">
        <v>587</v>
      </c>
      <c r="D146" s="282"/>
      <c r="E146" s="282"/>
      <c r="F146" s="282" t="s">
        <v>588</v>
      </c>
      <c r="G146" s="283"/>
      <c r="H146" s="282" t="s">
        <v>111</v>
      </c>
      <c r="I146" s="282" t="s">
        <v>56</v>
      </c>
      <c r="J146" s="282" t="s">
        <v>589</v>
      </c>
      <c r="K146" s="281"/>
    </row>
    <row r="147" ht="17.25" customHeight="1">
      <c r="B147" s="279"/>
      <c r="C147" s="284" t="s">
        <v>590</v>
      </c>
      <c r="D147" s="284"/>
      <c r="E147" s="284"/>
      <c r="F147" s="285" t="s">
        <v>591</v>
      </c>
      <c r="G147" s="286"/>
      <c r="H147" s="284"/>
      <c r="I147" s="284"/>
      <c r="J147" s="284" t="s">
        <v>592</v>
      </c>
      <c r="K147" s="281"/>
    </row>
    <row r="148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ht="15" customHeight="1">
      <c r="B149" s="290"/>
      <c r="C149" s="315" t="s">
        <v>596</v>
      </c>
      <c r="D149" s="268"/>
      <c r="E149" s="268"/>
      <c r="F149" s="316" t="s">
        <v>593</v>
      </c>
      <c r="G149" s="268"/>
      <c r="H149" s="315" t="s">
        <v>632</v>
      </c>
      <c r="I149" s="315" t="s">
        <v>595</v>
      </c>
      <c r="J149" s="315">
        <v>120</v>
      </c>
      <c r="K149" s="311"/>
    </row>
    <row r="150" ht="15" customHeight="1">
      <c r="B150" s="290"/>
      <c r="C150" s="315" t="s">
        <v>641</v>
      </c>
      <c r="D150" s="268"/>
      <c r="E150" s="268"/>
      <c r="F150" s="316" t="s">
        <v>593</v>
      </c>
      <c r="G150" s="268"/>
      <c r="H150" s="315" t="s">
        <v>652</v>
      </c>
      <c r="I150" s="315" t="s">
        <v>595</v>
      </c>
      <c r="J150" s="315" t="s">
        <v>643</v>
      </c>
      <c r="K150" s="311"/>
    </row>
    <row r="151" ht="15" customHeight="1">
      <c r="B151" s="290"/>
      <c r="C151" s="315" t="s">
        <v>542</v>
      </c>
      <c r="D151" s="268"/>
      <c r="E151" s="268"/>
      <c r="F151" s="316" t="s">
        <v>593</v>
      </c>
      <c r="G151" s="268"/>
      <c r="H151" s="315" t="s">
        <v>653</v>
      </c>
      <c r="I151" s="315" t="s">
        <v>595</v>
      </c>
      <c r="J151" s="315" t="s">
        <v>643</v>
      </c>
      <c r="K151" s="311"/>
    </row>
    <row r="152" ht="15" customHeight="1">
      <c r="B152" s="290"/>
      <c r="C152" s="315" t="s">
        <v>598</v>
      </c>
      <c r="D152" s="268"/>
      <c r="E152" s="268"/>
      <c r="F152" s="316" t="s">
        <v>599</v>
      </c>
      <c r="G152" s="268"/>
      <c r="H152" s="315" t="s">
        <v>632</v>
      </c>
      <c r="I152" s="315" t="s">
        <v>595</v>
      </c>
      <c r="J152" s="315">
        <v>50</v>
      </c>
      <c r="K152" s="311"/>
    </row>
    <row r="153" ht="15" customHeight="1">
      <c r="B153" s="290"/>
      <c r="C153" s="315" t="s">
        <v>601</v>
      </c>
      <c r="D153" s="268"/>
      <c r="E153" s="268"/>
      <c r="F153" s="316" t="s">
        <v>593</v>
      </c>
      <c r="G153" s="268"/>
      <c r="H153" s="315" t="s">
        <v>632</v>
      </c>
      <c r="I153" s="315" t="s">
        <v>603</v>
      </c>
      <c r="J153" s="315"/>
      <c r="K153" s="311"/>
    </row>
    <row r="154" ht="15" customHeight="1">
      <c r="B154" s="290"/>
      <c r="C154" s="315" t="s">
        <v>612</v>
      </c>
      <c r="D154" s="268"/>
      <c r="E154" s="268"/>
      <c r="F154" s="316" t="s">
        <v>599</v>
      </c>
      <c r="G154" s="268"/>
      <c r="H154" s="315" t="s">
        <v>632</v>
      </c>
      <c r="I154" s="315" t="s">
        <v>595</v>
      </c>
      <c r="J154" s="315">
        <v>50</v>
      </c>
      <c r="K154" s="311"/>
    </row>
    <row r="155" ht="15" customHeight="1">
      <c r="B155" s="290"/>
      <c r="C155" s="315" t="s">
        <v>620</v>
      </c>
      <c r="D155" s="268"/>
      <c r="E155" s="268"/>
      <c r="F155" s="316" t="s">
        <v>599</v>
      </c>
      <c r="G155" s="268"/>
      <c r="H155" s="315" t="s">
        <v>632</v>
      </c>
      <c r="I155" s="315" t="s">
        <v>595</v>
      </c>
      <c r="J155" s="315">
        <v>50</v>
      </c>
      <c r="K155" s="311"/>
    </row>
    <row r="156" ht="15" customHeight="1">
      <c r="B156" s="290"/>
      <c r="C156" s="315" t="s">
        <v>618</v>
      </c>
      <c r="D156" s="268"/>
      <c r="E156" s="268"/>
      <c r="F156" s="316" t="s">
        <v>599</v>
      </c>
      <c r="G156" s="268"/>
      <c r="H156" s="315" t="s">
        <v>632</v>
      </c>
      <c r="I156" s="315" t="s">
        <v>595</v>
      </c>
      <c r="J156" s="315">
        <v>50</v>
      </c>
      <c r="K156" s="311"/>
    </row>
    <row r="157" ht="15" customHeight="1">
      <c r="B157" s="290"/>
      <c r="C157" s="315" t="s">
        <v>91</v>
      </c>
      <c r="D157" s="268"/>
      <c r="E157" s="268"/>
      <c r="F157" s="316" t="s">
        <v>593</v>
      </c>
      <c r="G157" s="268"/>
      <c r="H157" s="315" t="s">
        <v>654</v>
      </c>
      <c r="I157" s="315" t="s">
        <v>595</v>
      </c>
      <c r="J157" s="315" t="s">
        <v>655</v>
      </c>
      <c r="K157" s="311"/>
    </row>
    <row r="158" ht="15" customHeight="1">
      <c r="B158" s="290"/>
      <c r="C158" s="315" t="s">
        <v>656</v>
      </c>
      <c r="D158" s="268"/>
      <c r="E158" s="268"/>
      <c r="F158" s="316" t="s">
        <v>593</v>
      </c>
      <c r="G158" s="268"/>
      <c r="H158" s="315" t="s">
        <v>657</v>
      </c>
      <c r="I158" s="315" t="s">
        <v>627</v>
      </c>
      <c r="J158" s="315"/>
      <c r="K158" s="311"/>
    </row>
    <row r="159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ht="18.75" customHeight="1">
      <c r="B160" s="264"/>
      <c r="C160" s="268"/>
      <c r="D160" s="268"/>
      <c r="E160" s="268"/>
      <c r="F160" s="289"/>
      <c r="G160" s="268"/>
      <c r="H160" s="268"/>
      <c r="I160" s="268"/>
      <c r="J160" s="268"/>
      <c r="K160" s="264"/>
    </row>
    <row r="161" ht="18.75" customHeight="1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ht="7.5" customHeight="1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ht="45" customHeight="1">
      <c r="B163" s="257"/>
      <c r="C163" s="258" t="s">
        <v>658</v>
      </c>
      <c r="D163" s="258"/>
      <c r="E163" s="258"/>
      <c r="F163" s="258"/>
      <c r="G163" s="258"/>
      <c r="H163" s="258"/>
      <c r="I163" s="258"/>
      <c r="J163" s="258"/>
      <c r="K163" s="259"/>
    </row>
    <row r="164" ht="17.25" customHeight="1">
      <c r="B164" s="257"/>
      <c r="C164" s="282" t="s">
        <v>587</v>
      </c>
      <c r="D164" s="282"/>
      <c r="E164" s="282"/>
      <c r="F164" s="282" t="s">
        <v>588</v>
      </c>
      <c r="G164" s="319"/>
      <c r="H164" s="320" t="s">
        <v>111</v>
      </c>
      <c r="I164" s="320" t="s">
        <v>56</v>
      </c>
      <c r="J164" s="282" t="s">
        <v>589</v>
      </c>
      <c r="K164" s="259"/>
    </row>
    <row r="165" ht="17.25" customHeight="1">
      <c r="B165" s="260"/>
      <c r="C165" s="284" t="s">
        <v>590</v>
      </c>
      <c r="D165" s="284"/>
      <c r="E165" s="284"/>
      <c r="F165" s="285" t="s">
        <v>591</v>
      </c>
      <c r="G165" s="321"/>
      <c r="H165" s="322"/>
      <c r="I165" s="322"/>
      <c r="J165" s="284" t="s">
        <v>592</v>
      </c>
      <c r="K165" s="262"/>
    </row>
    <row r="166" ht="5.25" customHeight="1">
      <c r="B166" s="290"/>
      <c r="C166" s="287"/>
      <c r="D166" s="287"/>
      <c r="E166" s="287"/>
      <c r="F166" s="287"/>
      <c r="G166" s="288"/>
      <c r="H166" s="287"/>
      <c r="I166" s="287"/>
      <c r="J166" s="287"/>
      <c r="K166" s="311"/>
    </row>
    <row r="167" ht="15" customHeight="1">
      <c r="B167" s="290"/>
      <c r="C167" s="268" t="s">
        <v>596</v>
      </c>
      <c r="D167" s="268"/>
      <c r="E167" s="268"/>
      <c r="F167" s="289" t="s">
        <v>593</v>
      </c>
      <c r="G167" s="268"/>
      <c r="H167" s="268" t="s">
        <v>632</v>
      </c>
      <c r="I167" s="268" t="s">
        <v>595</v>
      </c>
      <c r="J167" s="268">
        <v>120</v>
      </c>
      <c r="K167" s="311"/>
    </row>
    <row r="168" ht="15" customHeight="1">
      <c r="B168" s="290"/>
      <c r="C168" s="268" t="s">
        <v>641</v>
      </c>
      <c r="D168" s="268"/>
      <c r="E168" s="268"/>
      <c r="F168" s="289" t="s">
        <v>593</v>
      </c>
      <c r="G168" s="268"/>
      <c r="H168" s="268" t="s">
        <v>642</v>
      </c>
      <c r="I168" s="268" t="s">
        <v>595</v>
      </c>
      <c r="J168" s="268" t="s">
        <v>643</v>
      </c>
      <c r="K168" s="311"/>
    </row>
    <row r="169" ht="15" customHeight="1">
      <c r="B169" s="290"/>
      <c r="C169" s="268" t="s">
        <v>542</v>
      </c>
      <c r="D169" s="268"/>
      <c r="E169" s="268"/>
      <c r="F169" s="289" t="s">
        <v>593</v>
      </c>
      <c r="G169" s="268"/>
      <c r="H169" s="268" t="s">
        <v>659</v>
      </c>
      <c r="I169" s="268" t="s">
        <v>595</v>
      </c>
      <c r="J169" s="268" t="s">
        <v>643</v>
      </c>
      <c r="K169" s="311"/>
    </row>
    <row r="170" ht="15" customHeight="1">
      <c r="B170" s="290"/>
      <c r="C170" s="268" t="s">
        <v>598</v>
      </c>
      <c r="D170" s="268"/>
      <c r="E170" s="268"/>
      <c r="F170" s="289" t="s">
        <v>599</v>
      </c>
      <c r="G170" s="268"/>
      <c r="H170" s="268" t="s">
        <v>659</v>
      </c>
      <c r="I170" s="268" t="s">
        <v>595</v>
      </c>
      <c r="J170" s="268">
        <v>50</v>
      </c>
      <c r="K170" s="311"/>
    </row>
    <row r="171" ht="15" customHeight="1">
      <c r="B171" s="290"/>
      <c r="C171" s="268" t="s">
        <v>601</v>
      </c>
      <c r="D171" s="268"/>
      <c r="E171" s="268"/>
      <c r="F171" s="289" t="s">
        <v>593</v>
      </c>
      <c r="G171" s="268"/>
      <c r="H171" s="268" t="s">
        <v>659</v>
      </c>
      <c r="I171" s="268" t="s">
        <v>603</v>
      </c>
      <c r="J171" s="268"/>
      <c r="K171" s="311"/>
    </row>
    <row r="172" ht="15" customHeight="1">
      <c r="B172" s="290"/>
      <c r="C172" s="268" t="s">
        <v>612</v>
      </c>
      <c r="D172" s="268"/>
      <c r="E172" s="268"/>
      <c r="F172" s="289" t="s">
        <v>599</v>
      </c>
      <c r="G172" s="268"/>
      <c r="H172" s="268" t="s">
        <v>659</v>
      </c>
      <c r="I172" s="268" t="s">
        <v>595</v>
      </c>
      <c r="J172" s="268">
        <v>50</v>
      </c>
      <c r="K172" s="311"/>
    </row>
    <row r="173" ht="15" customHeight="1">
      <c r="B173" s="290"/>
      <c r="C173" s="268" t="s">
        <v>620</v>
      </c>
      <c r="D173" s="268"/>
      <c r="E173" s="268"/>
      <c r="F173" s="289" t="s">
        <v>599</v>
      </c>
      <c r="G173" s="268"/>
      <c r="H173" s="268" t="s">
        <v>659</v>
      </c>
      <c r="I173" s="268" t="s">
        <v>595</v>
      </c>
      <c r="J173" s="268">
        <v>50</v>
      </c>
      <c r="K173" s="311"/>
    </row>
    <row r="174" ht="15" customHeight="1">
      <c r="B174" s="290"/>
      <c r="C174" s="268" t="s">
        <v>618</v>
      </c>
      <c r="D174" s="268"/>
      <c r="E174" s="268"/>
      <c r="F174" s="289" t="s">
        <v>599</v>
      </c>
      <c r="G174" s="268"/>
      <c r="H174" s="268" t="s">
        <v>659</v>
      </c>
      <c r="I174" s="268" t="s">
        <v>595</v>
      </c>
      <c r="J174" s="268">
        <v>50</v>
      </c>
      <c r="K174" s="311"/>
    </row>
    <row r="175" ht="15" customHeight="1">
      <c r="B175" s="290"/>
      <c r="C175" s="268" t="s">
        <v>110</v>
      </c>
      <c r="D175" s="268"/>
      <c r="E175" s="268"/>
      <c r="F175" s="289" t="s">
        <v>593</v>
      </c>
      <c r="G175" s="268"/>
      <c r="H175" s="268" t="s">
        <v>660</v>
      </c>
      <c r="I175" s="268" t="s">
        <v>661</v>
      </c>
      <c r="J175" s="268"/>
      <c r="K175" s="311"/>
    </row>
    <row r="176" ht="15" customHeight="1">
      <c r="B176" s="290"/>
      <c r="C176" s="268" t="s">
        <v>56</v>
      </c>
      <c r="D176" s="268"/>
      <c r="E176" s="268"/>
      <c r="F176" s="289" t="s">
        <v>593</v>
      </c>
      <c r="G176" s="268"/>
      <c r="H176" s="268" t="s">
        <v>662</v>
      </c>
      <c r="I176" s="268" t="s">
        <v>663</v>
      </c>
      <c r="J176" s="268">
        <v>1</v>
      </c>
      <c r="K176" s="311"/>
    </row>
    <row r="177" ht="15" customHeight="1">
      <c r="B177" s="290"/>
      <c r="C177" s="268" t="s">
        <v>52</v>
      </c>
      <c r="D177" s="268"/>
      <c r="E177" s="268"/>
      <c r="F177" s="289" t="s">
        <v>593</v>
      </c>
      <c r="G177" s="268"/>
      <c r="H177" s="268" t="s">
        <v>664</v>
      </c>
      <c r="I177" s="268" t="s">
        <v>595</v>
      </c>
      <c r="J177" s="268">
        <v>20</v>
      </c>
      <c r="K177" s="311"/>
    </row>
    <row r="178" ht="15" customHeight="1">
      <c r="B178" s="290"/>
      <c r="C178" s="268" t="s">
        <v>111</v>
      </c>
      <c r="D178" s="268"/>
      <c r="E178" s="268"/>
      <c r="F178" s="289" t="s">
        <v>593</v>
      </c>
      <c r="G178" s="268"/>
      <c r="H178" s="268" t="s">
        <v>665</v>
      </c>
      <c r="I178" s="268" t="s">
        <v>595</v>
      </c>
      <c r="J178" s="268">
        <v>255</v>
      </c>
      <c r="K178" s="311"/>
    </row>
    <row r="179" ht="15" customHeight="1">
      <c r="B179" s="290"/>
      <c r="C179" s="268" t="s">
        <v>112</v>
      </c>
      <c r="D179" s="268"/>
      <c r="E179" s="268"/>
      <c r="F179" s="289" t="s">
        <v>593</v>
      </c>
      <c r="G179" s="268"/>
      <c r="H179" s="268" t="s">
        <v>558</v>
      </c>
      <c r="I179" s="268" t="s">
        <v>595</v>
      </c>
      <c r="J179" s="268">
        <v>10</v>
      </c>
      <c r="K179" s="311"/>
    </row>
    <row r="180" ht="15" customHeight="1">
      <c r="B180" s="290"/>
      <c r="C180" s="268" t="s">
        <v>113</v>
      </c>
      <c r="D180" s="268"/>
      <c r="E180" s="268"/>
      <c r="F180" s="289" t="s">
        <v>593</v>
      </c>
      <c r="G180" s="268"/>
      <c r="H180" s="268" t="s">
        <v>666</v>
      </c>
      <c r="I180" s="268" t="s">
        <v>627</v>
      </c>
      <c r="J180" s="268"/>
      <c r="K180" s="311"/>
    </row>
    <row r="181" ht="15" customHeight="1">
      <c r="B181" s="290"/>
      <c r="C181" s="268" t="s">
        <v>667</v>
      </c>
      <c r="D181" s="268"/>
      <c r="E181" s="268"/>
      <c r="F181" s="289" t="s">
        <v>593</v>
      </c>
      <c r="G181" s="268"/>
      <c r="H181" s="268" t="s">
        <v>668</v>
      </c>
      <c r="I181" s="268" t="s">
        <v>627</v>
      </c>
      <c r="J181" s="268"/>
      <c r="K181" s="311"/>
    </row>
    <row r="182" ht="15" customHeight="1">
      <c r="B182" s="290"/>
      <c r="C182" s="268" t="s">
        <v>656</v>
      </c>
      <c r="D182" s="268"/>
      <c r="E182" s="268"/>
      <c r="F182" s="289" t="s">
        <v>593</v>
      </c>
      <c r="G182" s="268"/>
      <c r="H182" s="268" t="s">
        <v>669</v>
      </c>
      <c r="I182" s="268" t="s">
        <v>627</v>
      </c>
      <c r="J182" s="268"/>
      <c r="K182" s="311"/>
    </row>
    <row r="183" ht="15" customHeight="1">
      <c r="B183" s="290"/>
      <c r="C183" s="268" t="s">
        <v>115</v>
      </c>
      <c r="D183" s="268"/>
      <c r="E183" s="268"/>
      <c r="F183" s="289" t="s">
        <v>599</v>
      </c>
      <c r="G183" s="268"/>
      <c r="H183" s="268" t="s">
        <v>670</v>
      </c>
      <c r="I183" s="268" t="s">
        <v>595</v>
      </c>
      <c r="J183" s="268">
        <v>50</v>
      </c>
      <c r="K183" s="311"/>
    </row>
    <row r="184" ht="15" customHeight="1">
      <c r="B184" s="290"/>
      <c r="C184" s="268" t="s">
        <v>671</v>
      </c>
      <c r="D184" s="268"/>
      <c r="E184" s="268"/>
      <c r="F184" s="289" t="s">
        <v>599</v>
      </c>
      <c r="G184" s="268"/>
      <c r="H184" s="268" t="s">
        <v>672</v>
      </c>
      <c r="I184" s="268" t="s">
        <v>673</v>
      </c>
      <c r="J184" s="268"/>
      <c r="K184" s="311"/>
    </row>
    <row r="185" ht="15" customHeight="1">
      <c r="B185" s="290"/>
      <c r="C185" s="268" t="s">
        <v>674</v>
      </c>
      <c r="D185" s="268"/>
      <c r="E185" s="268"/>
      <c r="F185" s="289" t="s">
        <v>599</v>
      </c>
      <c r="G185" s="268"/>
      <c r="H185" s="268" t="s">
        <v>675</v>
      </c>
      <c r="I185" s="268" t="s">
        <v>673</v>
      </c>
      <c r="J185" s="268"/>
      <c r="K185" s="311"/>
    </row>
    <row r="186" ht="15" customHeight="1">
      <c r="B186" s="290"/>
      <c r="C186" s="268" t="s">
        <v>676</v>
      </c>
      <c r="D186" s="268"/>
      <c r="E186" s="268"/>
      <c r="F186" s="289" t="s">
        <v>599</v>
      </c>
      <c r="G186" s="268"/>
      <c r="H186" s="268" t="s">
        <v>677</v>
      </c>
      <c r="I186" s="268" t="s">
        <v>673</v>
      </c>
      <c r="J186" s="268"/>
      <c r="K186" s="311"/>
    </row>
    <row r="187" ht="15" customHeight="1">
      <c r="B187" s="290"/>
      <c r="C187" s="323" t="s">
        <v>678</v>
      </c>
      <c r="D187" s="268"/>
      <c r="E187" s="268"/>
      <c r="F187" s="289" t="s">
        <v>599</v>
      </c>
      <c r="G187" s="268"/>
      <c r="H187" s="268" t="s">
        <v>679</v>
      </c>
      <c r="I187" s="268" t="s">
        <v>680</v>
      </c>
      <c r="J187" s="324" t="s">
        <v>681</v>
      </c>
      <c r="K187" s="311"/>
    </row>
    <row r="188" ht="15" customHeight="1">
      <c r="B188" s="290"/>
      <c r="C188" s="274" t="s">
        <v>41</v>
      </c>
      <c r="D188" s="268"/>
      <c r="E188" s="268"/>
      <c r="F188" s="289" t="s">
        <v>593</v>
      </c>
      <c r="G188" s="268"/>
      <c r="H188" s="264" t="s">
        <v>682</v>
      </c>
      <c r="I188" s="268" t="s">
        <v>683</v>
      </c>
      <c r="J188" s="268"/>
      <c r="K188" s="311"/>
    </row>
    <row r="189" ht="15" customHeight="1">
      <c r="B189" s="290"/>
      <c r="C189" s="274" t="s">
        <v>684</v>
      </c>
      <c r="D189" s="268"/>
      <c r="E189" s="268"/>
      <c r="F189" s="289" t="s">
        <v>593</v>
      </c>
      <c r="G189" s="268"/>
      <c r="H189" s="268" t="s">
        <v>685</v>
      </c>
      <c r="I189" s="268" t="s">
        <v>627</v>
      </c>
      <c r="J189" s="268"/>
      <c r="K189" s="311"/>
    </row>
    <row r="190" ht="15" customHeight="1">
      <c r="B190" s="290"/>
      <c r="C190" s="274" t="s">
        <v>686</v>
      </c>
      <c r="D190" s="268"/>
      <c r="E190" s="268"/>
      <c r="F190" s="289" t="s">
        <v>593</v>
      </c>
      <c r="G190" s="268"/>
      <c r="H190" s="268" t="s">
        <v>687</v>
      </c>
      <c r="I190" s="268" t="s">
        <v>627</v>
      </c>
      <c r="J190" s="268"/>
      <c r="K190" s="311"/>
    </row>
    <row r="191" ht="15" customHeight="1">
      <c r="B191" s="290"/>
      <c r="C191" s="274" t="s">
        <v>688</v>
      </c>
      <c r="D191" s="268"/>
      <c r="E191" s="268"/>
      <c r="F191" s="289" t="s">
        <v>599</v>
      </c>
      <c r="G191" s="268"/>
      <c r="H191" s="268" t="s">
        <v>689</v>
      </c>
      <c r="I191" s="268" t="s">
        <v>627</v>
      </c>
      <c r="J191" s="268"/>
      <c r="K191" s="311"/>
    </row>
    <row r="192" ht="15" customHeight="1">
      <c r="B192" s="317"/>
      <c r="C192" s="325"/>
      <c r="D192" s="299"/>
      <c r="E192" s="299"/>
      <c r="F192" s="299"/>
      <c r="G192" s="299"/>
      <c r="H192" s="299"/>
      <c r="I192" s="299"/>
      <c r="J192" s="299"/>
      <c r="K192" s="318"/>
    </row>
    <row r="193" ht="18.75" customHeight="1">
      <c r="B193" s="264"/>
      <c r="C193" s="268"/>
      <c r="D193" s="268"/>
      <c r="E193" s="268"/>
      <c r="F193" s="289"/>
      <c r="G193" s="268"/>
      <c r="H193" s="268"/>
      <c r="I193" s="268"/>
      <c r="J193" s="268"/>
      <c r="K193" s="264"/>
    </row>
    <row r="194" ht="18.75" customHeight="1">
      <c r="B194" s="264"/>
      <c r="C194" s="268"/>
      <c r="D194" s="268"/>
      <c r="E194" s="268"/>
      <c r="F194" s="289"/>
      <c r="G194" s="268"/>
      <c r="H194" s="268"/>
      <c r="I194" s="268"/>
      <c r="J194" s="268"/>
      <c r="K194" s="264"/>
    </row>
    <row r="195" ht="18.75" customHeight="1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ht="13.5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ht="21">
      <c r="B197" s="257"/>
      <c r="C197" s="258" t="s">
        <v>690</v>
      </c>
      <c r="D197" s="258"/>
      <c r="E197" s="258"/>
      <c r="F197" s="258"/>
      <c r="G197" s="258"/>
      <c r="H197" s="258"/>
      <c r="I197" s="258"/>
      <c r="J197" s="258"/>
      <c r="K197" s="259"/>
    </row>
    <row r="198" ht="25.5" customHeight="1">
      <c r="B198" s="257"/>
      <c r="C198" s="326" t="s">
        <v>691</v>
      </c>
      <c r="D198" s="326"/>
      <c r="E198" s="326"/>
      <c r="F198" s="326" t="s">
        <v>692</v>
      </c>
      <c r="G198" s="327"/>
      <c r="H198" s="326" t="s">
        <v>693</v>
      </c>
      <c r="I198" s="326"/>
      <c r="J198" s="326"/>
      <c r="K198" s="259"/>
    </row>
    <row r="199" ht="5.25" customHeight="1">
      <c r="B199" s="290"/>
      <c r="C199" s="287"/>
      <c r="D199" s="287"/>
      <c r="E199" s="287"/>
      <c r="F199" s="287"/>
      <c r="G199" s="268"/>
      <c r="H199" s="287"/>
      <c r="I199" s="287"/>
      <c r="J199" s="287"/>
      <c r="K199" s="311"/>
    </row>
    <row r="200" ht="15" customHeight="1">
      <c r="B200" s="290"/>
      <c r="C200" s="268" t="s">
        <v>683</v>
      </c>
      <c r="D200" s="268"/>
      <c r="E200" s="268"/>
      <c r="F200" s="289" t="s">
        <v>42</v>
      </c>
      <c r="G200" s="268"/>
      <c r="H200" s="268" t="s">
        <v>694</v>
      </c>
      <c r="I200" s="268"/>
      <c r="J200" s="268"/>
      <c r="K200" s="311"/>
    </row>
    <row r="201" ht="15" customHeight="1">
      <c r="B201" s="290"/>
      <c r="C201" s="296"/>
      <c r="D201" s="268"/>
      <c r="E201" s="268"/>
      <c r="F201" s="289" t="s">
        <v>43</v>
      </c>
      <c r="G201" s="268"/>
      <c r="H201" s="268" t="s">
        <v>695</v>
      </c>
      <c r="I201" s="268"/>
      <c r="J201" s="268"/>
      <c r="K201" s="311"/>
    </row>
    <row r="202" ht="15" customHeight="1">
      <c r="B202" s="290"/>
      <c r="C202" s="296"/>
      <c r="D202" s="268"/>
      <c r="E202" s="268"/>
      <c r="F202" s="289" t="s">
        <v>46</v>
      </c>
      <c r="G202" s="268"/>
      <c r="H202" s="268" t="s">
        <v>696</v>
      </c>
      <c r="I202" s="268"/>
      <c r="J202" s="268"/>
      <c r="K202" s="311"/>
    </row>
    <row r="203" ht="15" customHeight="1">
      <c r="B203" s="290"/>
      <c r="C203" s="268"/>
      <c r="D203" s="268"/>
      <c r="E203" s="268"/>
      <c r="F203" s="289" t="s">
        <v>44</v>
      </c>
      <c r="G203" s="268"/>
      <c r="H203" s="268" t="s">
        <v>697</v>
      </c>
      <c r="I203" s="268"/>
      <c r="J203" s="268"/>
      <c r="K203" s="311"/>
    </row>
    <row r="204" ht="15" customHeight="1">
      <c r="B204" s="290"/>
      <c r="C204" s="268"/>
      <c r="D204" s="268"/>
      <c r="E204" s="268"/>
      <c r="F204" s="289" t="s">
        <v>45</v>
      </c>
      <c r="G204" s="268"/>
      <c r="H204" s="268" t="s">
        <v>698</v>
      </c>
      <c r="I204" s="268"/>
      <c r="J204" s="268"/>
      <c r="K204" s="311"/>
    </row>
    <row r="205" ht="15" customHeight="1">
      <c r="B205" s="290"/>
      <c r="C205" s="268"/>
      <c r="D205" s="268"/>
      <c r="E205" s="268"/>
      <c r="F205" s="289"/>
      <c r="G205" s="268"/>
      <c r="H205" s="268"/>
      <c r="I205" s="268"/>
      <c r="J205" s="268"/>
      <c r="K205" s="311"/>
    </row>
    <row r="206" ht="15" customHeight="1">
      <c r="B206" s="290"/>
      <c r="C206" s="268" t="s">
        <v>639</v>
      </c>
      <c r="D206" s="268"/>
      <c r="E206" s="268"/>
      <c r="F206" s="289" t="s">
        <v>78</v>
      </c>
      <c r="G206" s="268"/>
      <c r="H206" s="268" t="s">
        <v>699</v>
      </c>
      <c r="I206" s="268"/>
      <c r="J206" s="268"/>
      <c r="K206" s="311"/>
    </row>
    <row r="207" ht="15" customHeight="1">
      <c r="B207" s="290"/>
      <c r="C207" s="296"/>
      <c r="D207" s="268"/>
      <c r="E207" s="268"/>
      <c r="F207" s="289" t="s">
        <v>536</v>
      </c>
      <c r="G207" s="268"/>
      <c r="H207" s="268" t="s">
        <v>537</v>
      </c>
      <c r="I207" s="268"/>
      <c r="J207" s="268"/>
      <c r="K207" s="311"/>
    </row>
    <row r="208" ht="15" customHeight="1">
      <c r="B208" s="290"/>
      <c r="C208" s="268"/>
      <c r="D208" s="268"/>
      <c r="E208" s="268"/>
      <c r="F208" s="289" t="s">
        <v>534</v>
      </c>
      <c r="G208" s="268"/>
      <c r="H208" s="268" t="s">
        <v>700</v>
      </c>
      <c r="I208" s="268"/>
      <c r="J208" s="268"/>
      <c r="K208" s="311"/>
    </row>
    <row r="209" ht="15" customHeight="1">
      <c r="B209" s="328"/>
      <c r="C209" s="296"/>
      <c r="D209" s="296"/>
      <c r="E209" s="296"/>
      <c r="F209" s="289" t="s">
        <v>538</v>
      </c>
      <c r="G209" s="274"/>
      <c r="H209" s="315" t="s">
        <v>539</v>
      </c>
      <c r="I209" s="315"/>
      <c r="J209" s="315"/>
      <c r="K209" s="329"/>
    </row>
    <row r="210" ht="15" customHeight="1">
      <c r="B210" s="328"/>
      <c r="C210" s="296"/>
      <c r="D210" s="296"/>
      <c r="E210" s="296"/>
      <c r="F210" s="289" t="s">
        <v>540</v>
      </c>
      <c r="G210" s="274"/>
      <c r="H210" s="315" t="s">
        <v>701</v>
      </c>
      <c r="I210" s="315"/>
      <c r="J210" s="315"/>
      <c r="K210" s="329"/>
    </row>
    <row r="211" ht="15" customHeight="1">
      <c r="B211" s="328"/>
      <c r="C211" s="296"/>
      <c r="D211" s="296"/>
      <c r="E211" s="296"/>
      <c r="F211" s="330"/>
      <c r="G211" s="274"/>
      <c r="H211" s="331"/>
      <c r="I211" s="331"/>
      <c r="J211" s="331"/>
      <c r="K211" s="329"/>
    </row>
    <row r="212" ht="15" customHeight="1">
      <c r="B212" s="328"/>
      <c r="C212" s="268" t="s">
        <v>663</v>
      </c>
      <c r="D212" s="296"/>
      <c r="E212" s="296"/>
      <c r="F212" s="289">
        <v>1</v>
      </c>
      <c r="G212" s="274"/>
      <c r="H212" s="315" t="s">
        <v>702</v>
      </c>
      <c r="I212" s="315"/>
      <c r="J212" s="315"/>
      <c r="K212" s="329"/>
    </row>
    <row r="213" ht="15" customHeight="1">
      <c r="B213" s="328"/>
      <c r="C213" s="296"/>
      <c r="D213" s="296"/>
      <c r="E213" s="296"/>
      <c r="F213" s="289">
        <v>2</v>
      </c>
      <c r="G213" s="274"/>
      <c r="H213" s="315" t="s">
        <v>703</v>
      </c>
      <c r="I213" s="315"/>
      <c r="J213" s="315"/>
      <c r="K213" s="329"/>
    </row>
    <row r="214" ht="15" customHeight="1">
      <c r="B214" s="328"/>
      <c r="C214" s="296"/>
      <c r="D214" s="296"/>
      <c r="E214" s="296"/>
      <c r="F214" s="289">
        <v>3</v>
      </c>
      <c r="G214" s="274"/>
      <c r="H214" s="315" t="s">
        <v>704</v>
      </c>
      <c r="I214" s="315"/>
      <c r="J214" s="315"/>
      <c r="K214" s="329"/>
    </row>
    <row r="215" ht="15" customHeight="1">
      <c r="B215" s="328"/>
      <c r="C215" s="296"/>
      <c r="D215" s="296"/>
      <c r="E215" s="296"/>
      <c r="F215" s="289">
        <v>4</v>
      </c>
      <c r="G215" s="274"/>
      <c r="H215" s="315" t="s">
        <v>705</v>
      </c>
      <c r="I215" s="315"/>
      <c r="J215" s="315"/>
      <c r="K215" s="329"/>
    </row>
    <row r="216" ht="12.75" customHeight="1">
      <c r="B216" s="332"/>
      <c r="C216" s="333"/>
      <c r="D216" s="333"/>
      <c r="E216" s="333"/>
      <c r="F216" s="333"/>
      <c r="G216" s="333"/>
      <c r="H216" s="333"/>
      <c r="I216" s="333"/>
      <c r="J216" s="333"/>
      <c r="K216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Macan-PC\Macan</dc:creator>
  <cp:lastModifiedBy>Macan-PC\Macan</cp:lastModifiedBy>
  <dcterms:created xsi:type="dcterms:W3CDTF">2018-03-16T11:37:18Z</dcterms:created>
  <dcterms:modified xsi:type="dcterms:W3CDTF">2018-03-16T11:37:22Z</dcterms:modified>
</cp:coreProperties>
</file>