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SO 101.1" sheetId="2" r:id="rId2"/>
    <sheet name="SO 101.2" sheetId="3" r:id="rId3"/>
    <sheet name="SO 201" sheetId="4" r:id="rId4"/>
    <sheet name="SO 251" sheetId="5" r:id="rId5"/>
    <sheet name="SO 901" sheetId="6" r:id="rId6"/>
  </sheets>
  <definedNames/>
  <calcPr fullCalcOnLoad="1"/>
</workbook>
</file>

<file path=xl/sharedStrings.xml><?xml version="1.0" encoding="utf-8"?>
<sst xmlns="http://schemas.openxmlformats.org/spreadsheetml/2006/main" count="1613" uniqueCount="647">
  <si>
    <t>ASPE 9</t>
  </si>
  <si>
    <t>Firma: TOP CON SERVIS s.r.o.</t>
  </si>
  <si>
    <t>Příloha k formuláři pro ocenění nabídky</t>
  </si>
  <si>
    <t>Stavba :</t>
  </si>
  <si>
    <t>číslo a název SO:</t>
  </si>
  <si>
    <t>číslo a název rozpočtu:</t>
  </si>
  <si>
    <t>Dolany</t>
  </si>
  <si>
    <t>Rekonstrukce mostu ev. č. 180-010 pod obcí Dolany</t>
  </si>
  <si>
    <t>SO 101.1</t>
  </si>
  <si>
    <t>Rozšíření komunikace II/180 - způsobilé výdaje</t>
  </si>
  <si>
    <t>Poř.
č.pol.</t>
  </si>
  <si>
    <t>1</t>
  </si>
  <si>
    <t>cenová
soustava</t>
  </si>
  <si>
    <t>Kód
položky</t>
  </si>
  <si>
    <t>Varianta
položky</t>
  </si>
  <si>
    <t>Název položky</t>
  </si>
  <si>
    <t>jednotka</t>
  </si>
  <si>
    <t>Počet
jednotek</t>
  </si>
  <si>
    <t>CENA</t>
  </si>
  <si>
    <t>jednotková</t>
  </si>
  <si>
    <t>celkem</t>
  </si>
  <si>
    <t>2</t>
  </si>
  <si>
    <t>3</t>
  </si>
  <si>
    <t>4</t>
  </si>
  <si>
    <t>5</t>
  </si>
  <si>
    <t>6</t>
  </si>
  <si>
    <t>7</t>
  </si>
  <si>
    <t>8</t>
  </si>
  <si>
    <t>9</t>
  </si>
  <si>
    <t>Všeobecné konstrukce a práce</t>
  </si>
  <si>
    <t>0</t>
  </si>
  <si>
    <t>2017_OTSKP-SPK</t>
  </si>
  <si>
    <t>014102</t>
  </si>
  <si>
    <t>POPLATKY ZA SKLÁDKU
zemina + nestmelené podkladní vrstvy</t>
  </si>
  <si>
    <t xml:space="preserve">T         </t>
  </si>
  <si>
    <t>z pol.: 11332, 12273, 12673, 13173:
2,0*(240,300+97,000+502,439+7,50)=1 694,478 [A]</t>
  </si>
  <si>
    <t>POPLATKY ZA SKLÁDKU
vrstvy stmelené asfaltem</t>
  </si>
  <si>
    <t>z pol. 11333:
2,3*62,300=143,290 [A]</t>
  </si>
  <si>
    <t>02911</t>
  </si>
  <si>
    <t/>
  </si>
  <si>
    <t>OSTATNÍ POŽADAVKY - GEODETICKÉ ZAMĚŘENÍ
vytyčení stavby v rozsahu projektové dokumentace s napojením na S-JTSK a Bpv, vytyčení sítí, zaměření skutečného provedení stavby jako podklad pro zpracování DSPS</t>
  </si>
  <si>
    <t xml:space="preserve">KUS       </t>
  </si>
  <si>
    <t>02943</t>
  </si>
  <si>
    <t xml:space="preserve">OSTATNÍ POŽADAVKY - VYPRACOVÁNÍ RDS
dokumentace vypracovana v počtu 6 paré v tištěné formě + 1 el. forma na CD
</t>
  </si>
  <si>
    <t xml:space="preserve">KPL       </t>
  </si>
  <si>
    <t>02944</t>
  </si>
  <si>
    <t>OSTAT POŽADAVKY - DOKUMENTACE SKUTEČ PROVEDENÍ V DIGIT FORMĚ
dokumentace vypracovana v počtu 6 paré v tištěné formě + 1 el. forma na CD</t>
  </si>
  <si>
    <t>Zemní práce</t>
  </si>
  <si>
    <t>11120</t>
  </si>
  <si>
    <t>ODSTRANĚNÍ KŘOVIN
odstranění křovin na tělese násypu
položka společná pro celou stavbu</t>
  </si>
  <si>
    <t xml:space="preserve">M2        </t>
  </si>
  <si>
    <t>odhadnutá plocha: 800=800,000 [A]</t>
  </si>
  <si>
    <t>11201</t>
  </si>
  <si>
    <t>KÁCENÍ STROMŮ D KMENE DO 0,5M S ODSTRANĚNÍM PAŘEZŮ
kácení stromů na násypových tělesech komuikace
polžka společná pro celou stavbu</t>
  </si>
  <si>
    <t>11332A</t>
  </si>
  <si>
    <t>ODSTRANĚNÍ PODKLADŮ ZPEVNĚNÝCH PLOCH Z KAMENIVA NESTMELENÉHO - BEZ DOPRAVY
odstranění podkladní vrstvy vozovky do úrovně nově navržené pláně - předpokládaná tl. 0,30 m</t>
  </si>
  <si>
    <t xml:space="preserve">M3        </t>
  </si>
  <si>
    <t>0,300*9,0*(64,0+25,0)=240,300 [A]</t>
  </si>
  <si>
    <t>11332B</t>
  </si>
  <si>
    <t>ODSTRANĚNÍ PODKLADŮ ZPEVNĚNÝCH PLOCH Z KAMENIVA NESTMELENÉHO - DOPRAVA
odvoz na skládku - předpokládaná vzdálenost 25 km (skládka Němčičky u Rokycan)</t>
  </si>
  <si>
    <t xml:space="preserve">tkm       </t>
  </si>
  <si>
    <t>z pol. 11332A: 2,0*240,300*25=12 015,000 [A]</t>
  </si>
  <si>
    <t>11333A</t>
  </si>
  <si>
    <t>ODSTRANĚNÍ PODKLADU ZPEVNĚNÝCH PLOCH S ASFALT POJIVEM - BEZ DOPRAVY
odstranění podkladní vrstvy vozovky - předpokládaná tl. 0,10 m</t>
  </si>
  <si>
    <t>0,100*7,0*(64,0+25,0)=62,300 [A]</t>
  </si>
  <si>
    <t>11333B</t>
  </si>
  <si>
    <t>ODSTRANĚNÍ PODKLADU ZPEVNĚNÝCH PLOCH S ASFALT POJIVEM - DOPRAVA
odvoz na skládku - předpokládaná vzdálenost 25 km (skládka Němčičky u Rokycan)</t>
  </si>
  <si>
    <t>z pol. 11333A: 2,3*62,3*25=3 582,250 [A]</t>
  </si>
  <si>
    <t>11372A</t>
  </si>
  <si>
    <t xml:space="preserve">FRÉZOVÁNÍ ZPEVNĚNÝCH PLOCH ASFALTOVÝCH - BEZ DOPRAVY
frézování vozovek na předmostí - předpokladaná tl. 100 mm </t>
  </si>
  <si>
    <t>0,100*6,5*(64,1+25,2)=58,045 [A]</t>
  </si>
  <si>
    <t xml:space="preserve">FRÉZOVÁNÍ ZPEVNĚNÝCH PLOCH ASFALTOVÝCH - BEZ DOPRAVY
frézování vozoveknavázání nové komunikace na stávající - předpokladaná tl. 100 mm </t>
  </si>
  <si>
    <t>0,100*6,5*(8,5+8,8)=11,245 [A]</t>
  </si>
  <si>
    <t>11372B</t>
  </si>
  <si>
    <t>FRÉZOVÁNÍ ZPEVNĚNÝCH PLOCH ASFALTOVÝCH - DOPRAVA
odvoz na stavební dvůr investora (Vochov) - vzdálenost 21 km</t>
  </si>
  <si>
    <t>z pol. 11372A.1: 2,3*58,045*21=2 803,574 [A]</t>
  </si>
  <si>
    <t>z pol. 11372A.2: 2,3*11,245*21=543,133 [A]</t>
  </si>
  <si>
    <t>12273A</t>
  </si>
  <si>
    <t>ODKOPÁVKY A PROKOPÁVKY OBECNÉ TŘ. I - BEZ DOPRAVY
odtěžení stávající nezpevněné krajnice</t>
  </si>
  <si>
    <t>0,500*(80,0+64,0+25,0+25,0)=97,000 [A]</t>
  </si>
  <si>
    <t>12273B</t>
  </si>
  <si>
    <t>R</t>
  </si>
  <si>
    <t>ODKOPÁVKY A PROKOPÁVKY OBECNÉ TŘ. I - DOPRAVA
odvoz na skládku - předpokládaná vzdálenost 25 km (skládka Němčičky u Rokycan)</t>
  </si>
  <si>
    <t>z pol. 12273A: 2,0*97,0*25=4 850,000 [A]</t>
  </si>
  <si>
    <t>12673A</t>
  </si>
  <si>
    <t>ZŘÍZENÍ STUPŇŮ V PODLOŽÍ NÁSYPŮ TŘ. I - BEZ DOPRAVY
výkop pod úrovní zemní pláně pro rozšíření koruny násypu</t>
  </si>
  <si>
    <t>plochy výkopů v řezech měřeny z PD
řez km 0,010          0,00 m2
      km 0,020          4,37 m2
      km 0,040          5,59 m2
      km 0,060          10,80 m2
      km 0,070          11,07 m2
      km 0,190          1,91 m2
      km 0,200          1,88 m2
      km 0,211          5,51 m2
(0,00+4,37)/2*11,0+(4,37+5,59)/2*20,0+(5,59+10,80)/2*20,0+(10,80+11,07)/2*12,6+(1,91+1,88)/2*13,4+(1,88+5,51)/2*14,0=502,439 [A]</t>
  </si>
  <si>
    <t>12673B</t>
  </si>
  <si>
    <t>ZŘÍZENÍ STUPŇŮ V PODLOŽÍ NÁSYPŮ TŘ. I - DOPRAVA
odvoz na skládku - předpokládaná vzdálenost 25 km (skládka Němčičky u Rokycan)</t>
  </si>
  <si>
    <t>z pol. 12673A: 2,0*502,439*25=25 121,950 [A]</t>
  </si>
  <si>
    <t>13173A</t>
  </si>
  <si>
    <t>HLOUBENÍ JAM ZAPAŽ I NEPAŽ TŘ. I - BEZ DOPRAVY
výkop pro uliční vpusti nad rámec výkopů pro gab. zídku SO 251</t>
  </si>
  <si>
    <t>1,5*5=7,500 [A]</t>
  </si>
  <si>
    <t>13173B</t>
  </si>
  <si>
    <t>HLOUBENÍ JAM ZAPAŽ I NEPAŽ TŘ. I - DOPRAVA
odvoz na skládku - předpokládaná vzdálenost 25 km (skládka Němčičky u Rokycan)</t>
  </si>
  <si>
    <t>z pol. 13173A: 2,0*7,5*25=375,000 [A]</t>
  </si>
  <si>
    <t>17180</t>
  </si>
  <si>
    <t xml:space="preserve">ULOŽENÍ SYPANINY DO NÁSYPŮ Z NAKUPOVANÝCH MATERIÁLŮ
rozšíření koruny násypu z armovaných zemin, z nesoudržné zeminy "velmi vhodné pro násyp" dle ČSN 73 6133
výztužné vložky vykázány samostatně v pol. 28995
</t>
  </si>
  <si>
    <t>plochy nových částí v řezech měřeny z PD
řez km 0,010          0,00 m2
      km 0,020          4,26 m2
      km 0,040          5,51 m2
      km 0,060          11,07 m2
      km 0,070          11,67 m2
      km 0,190          1,82 m2
      km 0,200          1,82 m2
      km 0,211          5,51 m2
(0,00+4,26)/2*11,0+(4,26+5,51)/2*20,0+(5,51+11,07)/2*20,0+(11,07+11,67)/2*12,6+(1,82+1,82)/2*13,4+(1,82+5,51)/2*14,0=505,890 [A]</t>
  </si>
  <si>
    <t>ULOŽENÍ SYPANINY DO NÁSYPŮ Z NAKUPOVANÝCH MATERIÁLŮ
dosypávka nenamrzavým materiálem kolem zpevněné části komunikace a pod chodníkem</t>
  </si>
  <si>
    <t>0,29*(61,0+23,0)+0,26*(80,0+25,0)=51,660 [A]</t>
  </si>
  <si>
    <t>18222</t>
  </si>
  <si>
    <t xml:space="preserve">ROZPROSTŘENÍ ORNICE VE SVAHU V TL DO 0,15M
ohumusování rozšíření násypu z armovaných zemin
vč. dodávky zeminy </t>
  </si>
  <si>
    <t>3,8*40,0+7,0*20,0+2,5*25=354,500 [A]</t>
  </si>
  <si>
    <t>18245</t>
  </si>
  <si>
    <t>ZALOŽENÍ TRÁVNÍKU ZATRAVŇOVACÍ TEXTILIÍ (ROHOŽÍ)
zatravnění nových povrchů rozšířeného násypu</t>
  </si>
  <si>
    <t>z pol.: 18222: 354,5=354,500 [A]</t>
  </si>
  <si>
    <t>Základy</t>
  </si>
  <si>
    <t>28995</t>
  </si>
  <si>
    <t>KOTEVNÍ SÍTĚ PRO GABIONY A ARMOVANÉ ZEMINY
výztuž zemního tělesa z geomříží, nebo geotextílií
max. výška vyztužené vrstvy 0,50 m
návrh výztužných vložek dle TP97 v závislosti na použité zemině rozšíření násypu a použitém typu výztužné vložky</t>
  </si>
  <si>
    <t>délky výztužných vložek v řezech měřeny z PD
řez km 0,010          0,00 m
      km 0,020          4,5+4,2+3,8=12,5 m
      km 0,040          4,8+4,4+4,0+3,6=16,8 m
      km 0,060          (4,8+4,4+4,0+3,6)*2=33,6m
      km 0,070           (4,8+4,4+4,0+3,6)*2=33,6m
      km 0,190          3,9+3,4=7,3m
      km 0,200          3,9+3,4=7,3m
      km 0,211          4,8+4,4+4,0+3,6=16,8 m
(0,00+12,5)/2*11,0+(12,5+16,8)/2*20,0+(16,8+33,6)/2*20,0+(33,6+33,6)/2*12,6+(7,3+7,3)/2*13,4+(7,3+16,8)/2*14,=1 555,630 [A]</t>
  </si>
  <si>
    <t>289972</t>
  </si>
  <si>
    <t>OPLÁŠTĚNÍ (ZPEVNĚNÍ) Z GEOMŘÍŽOVIN
protierozní ochrana z geomříže, nebo georohože na povrchu rozšířené části násypu z armovaných zemin</t>
  </si>
  <si>
    <t>z pol. 18222: 354,5=354,500 [A]</t>
  </si>
  <si>
    <t>Komunikace</t>
  </si>
  <si>
    <t>56213</t>
  </si>
  <si>
    <t>VOZOVKOVÉ VRSTVY Z MATERIÁLŮ STABIL CEMENTEM TL DO 150MM
tl. 130 mm</t>
  </si>
  <si>
    <t>7,10*(64,0+25,0)=631,900 [A]</t>
  </si>
  <si>
    <t>56335</t>
  </si>
  <si>
    <t>VOZOVKOVÉ VRSTVY ZE ŠTĚRKODRTI TL. DO 250MM
štěrkodrť tl. 220 mm</t>
  </si>
  <si>
    <t>9,6*(64,0+25,0)+1,0*16,0=870,400 [A]</t>
  </si>
  <si>
    <t>56932</t>
  </si>
  <si>
    <t>ZPEVNĚNÍ KRAJNIC ZE ŠTĚRKODRTI TL. DO 100MM
nezpevněná krajnice tl. 100 mm</t>
  </si>
  <si>
    <t>0,5*(64,0+25,0+9,0)=49,000 [A]</t>
  </si>
  <si>
    <t>572111</t>
  </si>
  <si>
    <t>INFILTRAČNÍ POSTŘIK ASFALTOVÝ DO 0,5KG/M2</t>
  </si>
  <si>
    <t>572212</t>
  </si>
  <si>
    <t>SPOJOVACÍ POSTŘIK Z MODIFIK ASFALTU DO 0,5KG/M2</t>
  </si>
  <si>
    <t>7,0*(64,1+25,2)*2=1 250,200 [A]</t>
  </si>
  <si>
    <t>SPOJOVACÍ POSTŘIK Z MODIFIK ASFALTU DO 0,5KG/M2
navázání nové vozovky na stávající</t>
  </si>
  <si>
    <t>7,0*(8,4+8,8)*2=240,800 [A]</t>
  </si>
  <si>
    <t>574A34</t>
  </si>
  <si>
    <t>ASFALTOVÝ BETON PRO OBRUSNÉ VRSTVY ACO 11+, 11S TL. 40MM</t>
  </si>
  <si>
    <t>6,75*(64,1+25,2)=602,775 [A]</t>
  </si>
  <si>
    <t>ASFALTOVÝ BETON PRO OBRUSNÉ VRSTVY ACO 11+, 11S TL. 40MM
navázání nové vozovky na stávající</t>
  </si>
  <si>
    <t>6,75*(8,4+8,8)=116,100 [A]</t>
  </si>
  <si>
    <t>574C56</t>
  </si>
  <si>
    <t>ASFALTOVÝ BETON PRO LOŽNÍ VRSTVY ACL 16+, 16S TL. 60MM</t>
  </si>
  <si>
    <t>7,0*(64,1+25,2)=625,100 [A]</t>
  </si>
  <si>
    <t>ASFALTOVÝ BETON PRO LOŽNÍ VRSTVY ACL 16+, 16S TL. 60MM
navázání nové vozovky na stávající</t>
  </si>
  <si>
    <t>7,0*(8,4+8,8)=120,400 [A]</t>
  </si>
  <si>
    <t>574E46</t>
  </si>
  <si>
    <t>ASFALTOVÝ BETON PRO PODKLADNÍ VRSTVY ACP 16+, 16S TL. 50MM</t>
  </si>
  <si>
    <t>7,0*(64,0+25,0)=623,000 [A]</t>
  </si>
  <si>
    <t xml:space="preserve">Potrubí    </t>
  </si>
  <si>
    <t>83433</t>
  </si>
  <si>
    <t>POTRUBÍ Z TRUB KAMENINOVÝCH DN DO 150MM
příčné svody dešťové kanalizace z šachet na líc gabionové zdi,
vč. průchodu gab. zdí</t>
  </si>
  <si>
    <t xml:space="preserve">M         </t>
  </si>
  <si>
    <t>2,5*5=12,500 [A]</t>
  </si>
  <si>
    <t>895114</t>
  </si>
  <si>
    <t>DRENÁŽNÍ ŠACHTICE NORMÁLNÍ Z BETON DÍLCŮ DN 120
vsakovací jimka kompletní z betonových skruží DN 1200 mm
vč. vyplně drceným kamenivem fr 32/64</t>
  </si>
  <si>
    <t>7=7,000 [A]</t>
  </si>
  <si>
    <t>89712</t>
  </si>
  <si>
    <t>VPUSŤ KANALIZAČNÍ ULIČNÍ KOMPLETNÍ Z BETONOVÝCH DÍLCŮ
kompletní konstrukce šachty s vozovkovou vpustí s mříží 500x300 mm</t>
  </si>
  <si>
    <t>5=5,000 [A]</t>
  </si>
  <si>
    <t>Potrubí</t>
  </si>
  <si>
    <t>Ostatní konstrukce a práce</t>
  </si>
  <si>
    <t>9113A1</t>
  </si>
  <si>
    <t>SVODIDLO OCEL SILNIČ JEDNOSTR, ÚROVEŇ ZADRŽ N1, N2 - DODÁVKA A MONTÁŽ</t>
  </si>
  <si>
    <t>50,0+70,0+14,0+14,0=148,000 [A]</t>
  </si>
  <si>
    <t>9113A3</t>
  </si>
  <si>
    <t xml:space="preserve">SVODIDLO OCEL SILNIČ JEDNOSTR, ÚROVEŇ ZADRŽ N1, N2 - DEMONTÁŽ S PŘESUNEM
demontáž silničních svodidel na předpolích mostu  </t>
  </si>
  <si>
    <t>63,0+82,0+25,0+25,0=195,000 [A]</t>
  </si>
  <si>
    <t>9113B1</t>
  </si>
  <si>
    <t>SVODIDLO OCEL SILNIČ JEDNOSTR, ÚROVEŇ ZADRŽ H1 -DODÁVKA A MONTÁŽ
přechod z mostního svodidla se stupněm zadržení H2 na silniční svodidlo se st. zadržení N2</t>
  </si>
  <si>
    <t>12,0*4=48,000 [A]</t>
  </si>
  <si>
    <t>91238</t>
  </si>
  <si>
    <t>SMĚROVÉ SLOUPKY Z PLAST HMOT - NÁSTAVCE NA SVODIDLA VČETNĚ ODRAZNÉHO PÁSKU</t>
  </si>
  <si>
    <t>5+7+3+3=18,000 [A]</t>
  </si>
  <si>
    <t>914121</t>
  </si>
  <si>
    <t>DOPRAVNÍ ZNAČKY ZÁKLADNÍ VELIKOSTI OCELOVÉ FÓLIE TŘ 1 - DODÁVKA A MONTÁŽ
nové dopravní značení po rekonstrukci
značky: P1-1ks, E2b-1ks, IS3b-1ks, IS3c-1ks</t>
  </si>
  <si>
    <t>914123</t>
  </si>
  <si>
    <t>DOPRAVNÍ ZNAČKY ZÁKLADNÍ VELIKOSTI OCELOVÉ FÓLIE TŘ 1 - DEMONTÁŽ
demontáž stávajícího svislého dopravního značení dotčeného stavbou
značky: B13-2ks, E9-2 ks, P1-1ks, E2b-1ks, IS3b-1ks, IS3c-1ks</t>
  </si>
  <si>
    <t>914911</t>
  </si>
  <si>
    <t>SLOUPKY A STOJKY DOPRAVNÍCH ZNAČEK Z OCEL TRUBEK SE ZABETONOVÁNÍM - DODÁVKA A MONTÁŽ
nový sloupek pro osazení svislého dopravního značení po rekonstrukci</t>
  </si>
  <si>
    <t>915211</t>
  </si>
  <si>
    <t>VODOROVNÉ DOPRAVNÍ ZNAČENÍ PLASTEM HLADKÉ - DODÁVKA A POKLÁDKA
vodící proužky šířky 0,125 m na vnějších hranách komunikace, vč. předznačení
vč. vodorovného značení na mostě</t>
  </si>
  <si>
    <t>0,125*203,3*2=50,825 [A]</t>
  </si>
  <si>
    <t>917224</t>
  </si>
  <si>
    <t>SILNIČNÍ A CHODNÍKOVÉ OBRUBY Z BETONOVÝCH OBRUBNÍKŮ ŠÍŘ 150MM
betonový silniční obrubník 150x250 mm z betonu C30/37-XF4</t>
  </si>
  <si>
    <t>80,0+25,0=105,000 [A]</t>
  </si>
  <si>
    <t>931326</t>
  </si>
  <si>
    <t>TĚSNĚNÍ DILATAČ SPAR ASF ZÁLIVKOU MODIFIK PRŮŘ DO 800MM2
zálivka podéll silničních obrub</t>
  </si>
  <si>
    <t>80,0+25,0+2*2,5=110,000 [A]</t>
  </si>
  <si>
    <t>935212</t>
  </si>
  <si>
    <t>PŘÍKOPOVÉ ŽLABY Z BETON TVÁRNIC ŠÍŘ DO 600MM DO BETONU TL 100MM
kaskádový skluz z bet. žlabovek do bet. lože C16/20n-XF1</t>
  </si>
  <si>
    <t>10,5*2+7,5*3+6,5*2=56,500 [A]</t>
  </si>
  <si>
    <t>C e l k e m</t>
  </si>
  <si>
    <t>SO 101.2</t>
  </si>
  <si>
    <t>Rozšíření komunikace II/180 - nezpůsobilé výdaje</t>
  </si>
  <si>
    <t>Vodorovné konstrukce</t>
  </si>
  <si>
    <t>45152</t>
  </si>
  <si>
    <t>PODKLADNÍ A VÝPLŇOVÉ VRSTVY Z KAMENIVA DRCENÉHO
drcenné kamenivo fr. 8/16 se zhutněním
podkladní vrstva chodníku tl. 200 mm</t>
  </si>
  <si>
    <t>0,200*1,35*80,0=21,600 [A]</t>
  </si>
  <si>
    <t>582611</t>
  </si>
  <si>
    <t>KRYTY Z BETON DLAŽDIC SE ZÁMKEM ŠEDÝCH TL 60MM DO LOŽE Z KAM
zámková dlažba chodníku tl. 60 mm do kladečské vrstvy z drceného kameniva fr. 4-8 tl. 50 mm</t>
  </si>
  <si>
    <t>1,35*(80,0+25,0)=141,750 [A]</t>
  </si>
  <si>
    <t>VODOROVNÉ DOPRAVNÍ ZNAČENÍ PLASTEM HLADKÉ - DODÁVKA A POKLÁDKA
doplnění vodorovného dopravního značení na úsecích komunikace navazujících na rekonstruovanou část 
vodící proužky šířky 0,125 m na vnějších hranách komunikace, vč. předznačení</t>
  </si>
  <si>
    <t>2*3291,7*0,125=822,925 [A]</t>
  </si>
  <si>
    <t>SO 201</t>
  </si>
  <si>
    <t>Most</t>
  </si>
  <si>
    <t>POPLATKY ZA SKLÁDKU
zemina + nestmelené vrstvy ze ŠD</t>
  </si>
  <si>
    <t>z pol. 12273, 13173, 13183, 11332 :
(291,74+294,50+450,0+20,064+14,508)*2,0=2 141,624 [A]</t>
  </si>
  <si>
    <t>POPLATKY ZA SKLÁDKU
beton prostý - recyklace</t>
  </si>
  <si>
    <t>z pol. 96615
11,225*2,3=25,817 [A]</t>
  </si>
  <si>
    <t>POPLATKY ZA SKLÁDKU
železobeton - recyklace</t>
  </si>
  <si>
    <t>z pol. 96616, 96716:
(36,039+58,667+131,232+145,082)*2,5=927,550 [A]</t>
  </si>
  <si>
    <t>POPLATKY ZA SKLÁDKU
škvárobeton</t>
  </si>
  <si>
    <t>z pol. 11334:
63,720*2,0=127,440 [A]</t>
  </si>
  <si>
    <t>POPLATKY ZA SKLÁDKU
vrstvy stmelé asfaltem</t>
  </si>
  <si>
    <t>z pol. 11313, 11333:
(22,800+4,836)*2,3=63,563 [A]</t>
  </si>
  <si>
    <t>027121</t>
  </si>
  <si>
    <t>PROVIZORNÍ PŘÍSTUPOVÉ CESTY - ZŘÍZENÍ
zřízení staveništní cesty pod most</t>
  </si>
  <si>
    <t>60,0*4,0+40,0*4,0=400,000 [A]</t>
  </si>
  <si>
    <t>027123</t>
  </si>
  <si>
    <t>PROVIZORNÍ PŘÍSTUPOVÉ CESTY - ZRUŠENÍ
zrušení staveništních přístupů pod most, vč. rekultivace pozemku</t>
  </si>
  <si>
    <t>z pol. 027121: 400=400,000 [A]</t>
  </si>
  <si>
    <t>02940</t>
  </si>
  <si>
    <t xml:space="preserve">OSTATNÍ POŽADAVKY - VYPRACOVÁNÍ DOKUMENTACE
aktualizace statického výpočtu zatížitelnosti mostu dle dkutečného provedení stavby
o nutnosti aktualizace rozhodne investor na základě odchylek od předpokládaného rozsahu rekonstrukce </t>
  </si>
  <si>
    <t>029412</t>
  </si>
  <si>
    <t>OSTATNÍ POŽADAVKY - VYPRACOVÁNÍ MOSTNÍHO LISTU</t>
  </si>
  <si>
    <t>OSTATNÍ POŽADAVKY - VYPRACOVÁNÍ RDS
dokumentace vypracovana v počtu 6 paré v tištěné formě + 1 el. forma na CD</t>
  </si>
  <si>
    <t>02945</t>
  </si>
  <si>
    <t>OSTAT POŽADAVKY - GEOMETRICKÝ PLÁN
vypracování geometrického oddělovacího plánu pro trvalé zábory
vypracování v 6 vyhotoveních</t>
  </si>
  <si>
    <t>02950</t>
  </si>
  <si>
    <t>OSTATNÍ POŽADAVKY - POSUDKY, KONTROLY, REVIZNÍ ZPRÁVY
vypracování 1. hlavní mostní prohlídky po rekonstrukci
vč. zajištění zpřístupnění konstrukce</t>
  </si>
  <si>
    <t>02991</t>
  </si>
  <si>
    <t>OSTATNÍ POŽADAVKY - INFORMAČNÍ TABULE
základní informační tabule o stavbě</t>
  </si>
  <si>
    <t>03100</t>
  </si>
  <si>
    <t>ZAŘÍZENÍ STAVENIŠTĚ - ZŘÍZENÍ, PROVOZ, DEMONTÁŽ
zasřízení staveniště, společné pro celo stavbu
vč. likvidace a vyčištění plochy po dokončení stavby</t>
  </si>
  <si>
    <t>11313A</t>
  </si>
  <si>
    <t>ODSTRANĚNÍ KRYTU ZPEVNĚNÝCH PLOCH S ASFALTOVÝM POJIVEM - BEZ DOPRAVY
vybourání krytu chodníků</t>
  </si>
  <si>
    <t>0,08*1,25*114,0*2=22,800 [A]</t>
  </si>
  <si>
    <t>11313B</t>
  </si>
  <si>
    <t>ODSTRANĚNÍ KRYTU ZPEVNĚNÝCH PLOCH S ASFALTOVÝM POJIVEM - DOPRAVA
odvodz na skládku - předpokládaná vzdálenost dopravy 25 km (skládka Němčičky u Rokycan)</t>
  </si>
  <si>
    <t>z pol. 11313A: 22,8*2,3*25=1 311,000 [A]</t>
  </si>
  <si>
    <t>11329A</t>
  </si>
  <si>
    <t>ODSTRANĚNÍ ZPEVNĚNÝCH PLOCH, PŘÍKOPŮ A RIGOLŮ Z LOMOVÉHO KAMENE - BEZ DOPRAVY
odstranění opevnění odsypů opěr z lom. kamene do cementového lože
předpokládaná tl. 0,40 m</t>
  </si>
  <si>
    <t>0,4*1/4*3,14*7,0*9,76*4=85,810 [A]</t>
  </si>
  <si>
    <t>11329B</t>
  </si>
  <si>
    <t>ODSTRANĚNÍ ZPEVNĚNÝCH PLOCH, PŘÍKOPŮ A RIGOLŮ Z LOMOVÉHO KAMENE - DOPRAVA
odtěžené kamenné zdivo bude použito k dočasnéhu zásypu okolo pilíře P2 - doprava do 1 km</t>
  </si>
  <si>
    <t>z pol. 1329A: 85,810*2,3*1=197,363 [A]</t>
  </si>
  <si>
    <t>ODSTRANĚNÍ PODKLADŮ ZPEVNĚNÝCH PLOCH Z KAMENIVA NESTMELENÉHO - BEZ DOPRAVY
odstranění podsypu krytu chodníků</t>
  </si>
  <si>
    <t>0,08*1,1*114,0*2=20,064 [A]</t>
  </si>
  <si>
    <t>ODSTRANĚNÍ PODKLADŮ ZPEVNĚNÝCH PLOCH Z KAMENIVA NESTMELENÉHO - BEZ DOPRAVY
odstranění podkladní vrstvy vozovky mezi křídly - předpokládaná tl. 0,30 m</t>
  </si>
  <si>
    <t>0,30*9,3*5,2=14,508 [A]</t>
  </si>
  <si>
    <t>ODSTRANĚNÍ PODKLADŮ ZPEVNĚNÝCH PLOCH Z KAMENIVA NESTMELENÉHO - DOPRAVA
odvovoz na skládku - předpokládaná vzdálenost 25 km (skládka Němčičky u Rokycan)</t>
  </si>
  <si>
    <t>z pol. 11332A.1 a 11332A.2: (20,064+14,508)*2,2*25=1 901,460 [A]</t>
  </si>
  <si>
    <t>ODSTRANĚNÍ PODKLADU ZPEVNĚNÝCH PLOCH S ASFALT POJIVEM - BEZ DOPRAVY
odstranění podkladní vrstvy vozovky mezi křídly - předpokládaná tl. 0,10 m</t>
  </si>
  <si>
    <t>0,10*9,3*5,2=4,836 [A]</t>
  </si>
  <si>
    <t>ODSTRANĚNÍ PODKLADU ZPEVNĚNÝCH PLOCH S ASFALT POJIVEM - DOPRAVA
odvovoz na skládku - předpokládaná vzdálenost 25 km (skládka Němčičky u Rokycan)</t>
  </si>
  <si>
    <t>z pol. 11333A: 4,836*2,3*25=278,070 [A]</t>
  </si>
  <si>
    <t>11334A</t>
  </si>
  <si>
    <t>ODSTRANĚNÍ PODKLADU ZPEVNĚNÝCH PLOCH S CEMENT POJIVEM - BEZ DOPRAVY
odstranění výplňové vrstvy ze škvárobetonu v prostoru nad vrcholem klenby</t>
  </si>
  <si>
    <t>5,900*5,4*2=63,720 [A]</t>
  </si>
  <si>
    <t>11334B</t>
  </si>
  <si>
    <t>ODSTRANĚNÍ PODKLADU ZPEVNĚNÝCH PLOCH S CEMENT POJIVEM - DOPRAVA
odvovoz na skládku - předpokládaná vzdálenost 25 km (skládka Němčičky u Rokycan)</t>
  </si>
  <si>
    <t>z pol. 11334A: 63,720*2,0*25=3 186,000 [A]</t>
  </si>
  <si>
    <t>11353A</t>
  </si>
  <si>
    <t>ODSTRANĚNÍ CHODNÍKOVÝCH KAMENNÝCH OBRUBNÍKŮ - BEZ DOPRAVY
vybourání kamenných obrubníků na mostě</t>
  </si>
  <si>
    <t>114*2=228,000 [A]</t>
  </si>
  <si>
    <t>11353B</t>
  </si>
  <si>
    <t>ODSTRANĚNÍ CHODNÍKOVÝCH KAMENNÝCH OBRUBNÍKŮ - DOPRAVA
odvoz na stavební dvůr investora - Vochov, 21 km</t>
  </si>
  <si>
    <t>228*0,2*0,3*2,3*25=786,600 [A]</t>
  </si>
  <si>
    <t>FRÉZOVÁNÍ ZPEVNĚNÝCH PLOCH ASFALTOVÝCH - BEZ DOPRAVY
frézovaní vozovek, předpokládaná tl. 100 mm</t>
  </si>
  <si>
    <t>0,100*5,4*114,0=61,560 [A]</t>
  </si>
  <si>
    <t>FRÉZOVÁNÍ ZPEVNĚNÝCH PLOCH ASFALTOVÝCH - DOPRAVA
odvoz na stavební dvůr investora - Vochov - 21 km</t>
  </si>
  <si>
    <t>z pol. 11372A: 61,56*2,3*20=2 831,760 [A]</t>
  </si>
  <si>
    <t>ODKOPÁVKY A PROKOPÁVKY OBECNÉ TŘ. I - BEZ DOPRAVY
odtěžení obsypu křídel do úrovně 0,5 m pod úroveň terénu před opěrou</t>
  </si>
  <si>
    <t>1/4*3,14*6,6*6,6*6,4/3*4=291,794 [A]</t>
  </si>
  <si>
    <t>ODKOPÁVKY A PROKOPÁVKY OBECNÉ TŘ. I - DOPRAVA
odvovoz na skládku - předpokládaná vzdálenost 25 km (skládka Němčičky u Rokycan)</t>
  </si>
  <si>
    <t>z pol. 12273A: 291,794*2,0*25=14 589,700 [A]</t>
  </si>
  <si>
    <t>12960</t>
  </si>
  <si>
    <t>ČIŠTĚNÍ VODOTEČÍ A MELIORAČ KANÁLŮ OD NÁNOSŮ
prohlídka a případné vyčištění koryta řeky pod mostem od znečištění způsobeným stavbou
prohlídka koryta řeky po dokončení stavby bude provedena v součinnosti se sprácem toku PVL s.p.
o rozsahu vyčištění koryta řeky bude rozhodnuto investorem na základě provedené prophlídky</t>
  </si>
  <si>
    <t>20,0*42,0=840,000 [A]</t>
  </si>
  <si>
    <t>HLOUBENÍ JAM ZAPAŽ I NEPAŽ TŘ. I - BEZ DOPRAVY
odtěžení přechodové oblasti za rubem opěr</t>
  </si>
  <si>
    <t>31,0*(5,0+4,5)/2*2=294,500 [A]</t>
  </si>
  <si>
    <t>HLOUBENÍ JAM ZAPAŽ I NEPAŽ TŘ. I - DOPRAVA
odvovoz na skládku - předpokládaná vzdálenost 25 km (skládka Němčičky u Rokycan)</t>
  </si>
  <si>
    <t>z pol. 13173A: 294,50*2,0*25=14 725,000 [A]</t>
  </si>
  <si>
    <t>13183A</t>
  </si>
  <si>
    <t xml:space="preserve">HLOUBENÍ JAM ZAPAŽ I NEPAŽ TŘ II - BEZ DOPRAVY
odtěžení dočasného obsypu pilíře P2
část obsypu ponechána - úprava odplavené části břehu kolem pilíře </t>
  </si>
  <si>
    <t>odhad: 450=450,000 [A]</t>
  </si>
  <si>
    <t>13183B</t>
  </si>
  <si>
    <t>HLOUBENÍ JAM ZAPAŽ I NEPAŽ TŘ. II - DOPRAVA
odvovoz na skládku - předpokládaná vzdálenost 25 km</t>
  </si>
  <si>
    <t>z pol. 13183A: 450,0*2,0*25=22 500,000 [A]</t>
  </si>
  <si>
    <t>ULOŽENÍ SYPANINY DO NÁSYPŮ Z NAKUPOVANÝCH MATERIÁLŮ
obsypy křídel</t>
  </si>
  <si>
    <t>křídla vlevo: 1/4*1/3*3,14*6,6*6,6*6,6*2=150,456 [A]
křídla vpravo: 1/4*1/3*3,14*6,0*6,0*5,2*2=97,968 [B]
Celkem: A+B=248,424 [C]</t>
  </si>
  <si>
    <t>17461</t>
  </si>
  <si>
    <t xml:space="preserve">ZÁSYP JAM A RÝH Z HORNIN KAMENITÝCH
dočasný obsyp pilíře P2 pro umožnění přístupu k pilíři
část zásypu bude v prostorech na místech, kde došlo k odplavení obsypu pilíře, po dokončení ponechána a kryta těžkým kamenným záhozem </t>
  </si>
  <si>
    <t>300*3,0=900,000 [A]</t>
  </si>
  <si>
    <t>17481</t>
  </si>
  <si>
    <t>ZÁSYP JAM A RÝH Z NAKUPOVANÝCH MATERIÁLŮ
zásyp za opěrou ze zeminy "vhodné pro násyp" dle ČSN 73 6133
viz det. 1</t>
  </si>
  <si>
    <t>23,3*4,5*2=209,700 [A]</t>
  </si>
  <si>
    <t>18090</t>
  </si>
  <si>
    <t>VŠEOBECNÉ ÚPRAVY OSTATNÍCH PLOCH
rekultivace prostoru pod mostem po dokončení stavby, uvedení do původního stavu vč. osetí trávou</t>
  </si>
  <si>
    <t>25*42,0=1 050,000 [A]</t>
  </si>
  <si>
    <t>21263</t>
  </si>
  <si>
    <t>TRATIVODY KOMPLET Z TRUB Z PLAST HMOT DN DO 150MM
příčná drenáž za opěrou, vč. vyústení přes křídlo dle detailu PD</t>
  </si>
  <si>
    <t>2*5,5=11,000 [A]</t>
  </si>
  <si>
    <t>21331</t>
  </si>
  <si>
    <t>DRENÁŽNÍ VRSTVY Z BETONU MEZEROVITÉHO (DRENÁŽNÍHO)
obetonování příčné drenáže z drenážního betonu dle TKP kap. 18</t>
  </si>
  <si>
    <t>0,3*0,3*4,5*2=0,810 [A]</t>
  </si>
  <si>
    <t>21341</t>
  </si>
  <si>
    <t xml:space="preserve">DRENÁŽNÍ VRSTVY Z PLASTBETONU (PLASTMALTY)
drenážní žebro z drenážnho plastbetonu 35x150 mm
uložení liniového odvodňovacího obrubníku </t>
  </si>
  <si>
    <t>drenážní žebro: 0,035*0,15*114,0*2=1,197 [A]
uložení obrub: 0,055*0,22*47,0*2*2=2,275 [B]</t>
  </si>
  <si>
    <t>21363</t>
  </si>
  <si>
    <t>DRENÁŽNÍ VRSTVY Z GEOMATRACE
plošná drenáž za rubem opěry, tl. min 6 mm po stlačení</t>
  </si>
  <si>
    <t>(2,5+3,7)*4,5*2=55,800 [A]</t>
  </si>
  <si>
    <t>26145</t>
  </si>
  <si>
    <t>VRTY PRO KOTVENÍ, INJEKTÁŽ A MIKROPILOTY NA POVRCHU TŘ. IV D DO 300MM
jádrový vrt prof. 250 mm pro prostup drenážní trubky křídlem</t>
  </si>
  <si>
    <t>1,2*2=2,400 [A]</t>
  </si>
  <si>
    <t>285393</t>
  </si>
  <si>
    <t xml:space="preserve">DODATEČNÉ KOTVENÍ VLEPENÍM BETONÁŘSKÉ VÝZTUŽE D DO 20MM DO VRTŮ
vlepení výztuže vrubového kloubu prof. 20 mm vč. povrchové úpravy dle det. 14, 4ks/m
vč. vrtu prof. 50mm, dl. 300 mm a vlepení polymerrmaltou </t>
  </si>
  <si>
    <t>6,5*4*3*4=312,000 [A]</t>
  </si>
  <si>
    <t>DODATEČNÉ KOTVENÍ VLEPENÍM BETONÁŘSKÉ VÝZTUŽE D DO 20MM DO VRTŮ
vlepení kotevní výztuže pro přikotvění nových částí spodní stavby
prof. R20 do vrtů prof. 25 hl. 400 mm</t>
  </si>
  <si>
    <t>opěra O1: 2*7,6*5+2*9,0*5*2=256,000 [A]
pilíř P2: (2,8*5*2+2,4*5*2+1,8*5*2+1,6*5*2)*2=172,000 [B]
opěra O3 - viz O1: 256=256,000 [C]
Celkem: A+B+C=684,000 [D]</t>
  </si>
  <si>
    <t>Svislé konstrukce</t>
  </si>
  <si>
    <t>31717</t>
  </si>
  <si>
    <t>KOVOVÉ KONSTRUKCE PRO KOTVENÍ ŘÍMSY
kotvy římsy vč. vrtu a vlepení á 2,0 m, dle det. 6
5 kg/kus</t>
  </si>
  <si>
    <t xml:space="preserve">KG        </t>
  </si>
  <si>
    <t>114/2*2*5,0=570,000 [A]</t>
  </si>
  <si>
    <t>317325</t>
  </si>
  <si>
    <t>ŘÍMSY ZE ŽELEZOBETONU DO C30/37 (B37)
C30/37-XF4
vč. povrchové úpravy - příčné striáže a dilatačních a smršťovacích spár</t>
  </si>
  <si>
    <t>levá římsa: (0,65*0,25+0,270*1,03)*114,0+0,100*0,65*1,15*3=50,453 [A]
pravá římsa: (0,65*0,25+0,270*1,78)*114,0+0,1*0,65*1,15*3=73,538 [B]
Celkem: A+B=123,991 [C]</t>
  </si>
  <si>
    <t>317365</t>
  </si>
  <si>
    <t>VÝZTUŽ ŘÍMS Z OCELI 10505, B500B
odhad 225 kg/m3</t>
  </si>
  <si>
    <t>z pol. 317325: 0,225*123,991=27,898 [A]</t>
  </si>
  <si>
    <t>333325</t>
  </si>
  <si>
    <t>MOSTNÍ OPĚRY A KŘÍDLA ZE ŽELEZOVÉHO BETONU DO C30/37 (B37)
nové úložné prahy a horní část křídel
C30/37-XF4</t>
  </si>
  <si>
    <t>opěra O1:7,68*0,55*0,9+1,05*0,57*9,1*2+3,937*9,1+0,50*0,69*(2,35+0,9)*2+0,75*0,74*1,15*2+0,3*(1,66+0,91)*0,75+0,25*4,58*0,585=55,288 [A]
pilíř P2: (7,68*0,55-0,15*1,4)*0,9*2+8,666*1,15=17,191 [B]
opěra O3 - viz O1: 55,288=55,288 [C]
Celkem: A+B+C=127,767 [D]</t>
  </si>
  <si>
    <t>333365</t>
  </si>
  <si>
    <t>VÝZTUŽ MOSTNÍCH OPĚR A KŘÍDEL Z OCELI 10505, B500B
odhad 170 kg/m3</t>
  </si>
  <si>
    <t>z pol. 333325: 127,767*0,170=21,720 [A]</t>
  </si>
  <si>
    <t>348325</t>
  </si>
  <si>
    <t>ZÁBRADLÍ A ZÁBRADELNÍ ZÍDKY ZE ŽELEZOBETONU C30/37
zábradelní zídky nad podpěrami</t>
  </si>
  <si>
    <t>1,25*1,15*0,3*6+1,15*0,8*0,2*8+1,15*0,9*0,2*4=4,888 [A]</t>
  </si>
  <si>
    <t>348365</t>
  </si>
  <si>
    <t>VÝZTUŽ ZÁBRADLÍ A ZÁBRADELNÍCH ZÍDEK Z OCELI 10505, B500B
odhad 225 kg/m3</t>
  </si>
  <si>
    <t>z pol. 348325: 4,888*0,225=1,100 [A]</t>
  </si>
  <si>
    <t>421325</t>
  </si>
  <si>
    <t>MOSTNÍ NOSNÉ DESKOVÉ KONSTRUKCE ZE ŽELEZOBETONU C30/37
nová mostovka, C30/37-XF2</t>
  </si>
  <si>
    <t>(3,268*47,25+0,21*0,31*6,55*3*2+4,154*6,55)*2=368,360 [A]</t>
  </si>
  <si>
    <t>421365</t>
  </si>
  <si>
    <t xml:space="preserve">VÝZTUŽ MOSTNÍ DESKOVÉ KONSTRUKCE Z OCELI 10505, B500B
odhad 200 kg/m3 </t>
  </si>
  <si>
    <t>z pol. 421325: 368,360*0,2=73,672 [A]</t>
  </si>
  <si>
    <t>42838</t>
  </si>
  <si>
    <t>KLOUB ZE ŽELEZOBETONU VČET VÝZTUŽE
nové vrubové klouby ve vrcholu svislic</t>
  </si>
  <si>
    <t>6,55*3*4=78,600 [A]</t>
  </si>
  <si>
    <t>KLOUB ZE ŽELEZOBETONU VČET VÝZTUŽE
sanace stávajícího vrubového kloubu v patě svislic
vyčištění, proříznutí, reprofilace, přetěsnění</t>
  </si>
  <si>
    <t>2,3*2*3*4=55,200 [A]</t>
  </si>
  <si>
    <t>42861</t>
  </si>
  <si>
    <t xml:space="preserve">MOSTNÍ LOŽISKA ELASTOMEROVÁ PRO ZATÍŽ DO 1,0MN
všesměrně pohyblivá elastomerová ložiska, kotvená se zajištěním polohy elastomeru proti posunu při nedostatečné přítlačné síle, viz det. 13
Rz,d = 650 kN, max. posun +/- 14,2 mm </t>
  </si>
  <si>
    <t>3*4=12,000 [A]</t>
  </si>
  <si>
    <t>451311</t>
  </si>
  <si>
    <t>PODKL A VÝPLŇ VRSTVY Z PROST BET DO B12,5
podkladní beton C8/10-X0</t>
  </si>
  <si>
    <t>pod příčnou drenáží: 0,840*4,5*2=7,560 [A]
pod ÚP na opěrách: 0,15*0,5*4,6*2=0,690 [B]
pdo deskou na křídlech: 0,15*9,0*4,6*2=12,420 [C]
Celkem: A+B+C=20,670 [D]</t>
  </si>
  <si>
    <t>451315</t>
  </si>
  <si>
    <t>PODKLADNÍ A VÝPLŇOVÉ VRSTVY Z PROSTÉHO BETONU C30/37
vyplň dutiny stálého zařízení v pilíři P2 z betonu C30/37-XF1</t>
  </si>
  <si>
    <t>3,14*0,8*0,8/4*4,5*3=6,782 [A]</t>
  </si>
  <si>
    <t>45146</t>
  </si>
  <si>
    <t>PODKL A VÝPLŇ VRSTVY Z MALTY SPECIÁLNÍ
výplň prostupů svislých svodů odvodnění obloukovou NK
sanační směs s plnivem z drceného kameniva max. frakce 8/16</t>
  </si>
  <si>
    <t>3,14*0,2*0,2/4*(0,97*4*2+0,7*2*2)=0,332 [A]</t>
  </si>
  <si>
    <t>458523</t>
  </si>
  <si>
    <t>VÝPLŇ ZA OPĚRAMI A ZDMI Z KAMENIVA DRCENÉHO, INDEX ZHUTNĚNÍ ID DO 0,9
ochranný zásyp a samostaný přechodový klín za opěrou ze ŠD třídy A fr. 0-32</t>
  </si>
  <si>
    <t>ochranný zásyp: 0,60*3,90*4,50*2=21,060 [A]
sam. přechodový klín: 0,80*1,6/2*10,25*2=13,120 [B]
Celkem: A+B=34,180 [C]</t>
  </si>
  <si>
    <t>46251</t>
  </si>
  <si>
    <t>ZÁHOZ Z LOMOVÉHO KAMENE
těžký kamenný zához s proštěrkováním kolem pilíře
hmotnost jednotlivých kamenů 200-500 kg</t>
  </si>
  <si>
    <t>14,06*14+1,5*(3,0*2+11,0)=222,340 [A]</t>
  </si>
  <si>
    <t>465512</t>
  </si>
  <si>
    <t>DLAŽBY Z LOMOVÉHO KAMENE NA MC
odláždení obsypových kuželů u opěr z lom. kamene tl. 200 mm do bet. lože tl 100 mm a ŠP podsypu rl. 100 mm 
odláždění přechodové oblasti římsy</t>
  </si>
  <si>
    <t>vlevo: (1/4*3,14*7,0*9,9*2+9,9*2,5*2)*0,4=63,320 [A]
vpravo: (1/4*3,14*6,4*8,5)*2*0,4=34,163 [B]
přechodová oblast říms: 2,5*0,4*2=2,000 [C]
Celkem: A+B+C=99,483 [D]</t>
  </si>
  <si>
    <t>7,0*114=798,000 [A]</t>
  </si>
  <si>
    <t>57474</t>
  </si>
  <si>
    <t>VOZOVKOVÉ SEPARAČNÍ VRSTVY Z ASFALT PÁSŮ
separační vrstva ve vrcholu oblouku z asfaltových pásů tl. 5 mm, oddělující novou mostovku od oblouku</t>
  </si>
  <si>
    <t>18,50*6,55*2=242,350 [A]</t>
  </si>
  <si>
    <t>574C46</t>
  </si>
  <si>
    <t>ASFALTOVÝ BETON PRO LOŽNÍ VRSTVY ACL 16+, 16S TL. 50MM</t>
  </si>
  <si>
    <t>575C53</t>
  </si>
  <si>
    <t>LITÝ ASFALT MA IV (OCHRANA MOSTNÍ IZOLACE) 11 TL. 40MM
ochrana izolace MA 11 IV - tl. 40mm</t>
  </si>
  <si>
    <t>Úpravy povrchů, podlahy, výplně otvorů</t>
  </si>
  <si>
    <t>62543</t>
  </si>
  <si>
    <t>ÚPRAVA POVRCHŮ VNĚJŠ KONSTR BETON OMÍTKOU Z UMĚL KAMENE
omítka z předsádkového betonu (umělého kamene) v rozsahu stávajích ploch, předpokl. tloušťka omítky 20 mm
před zahájením prací budou provedeny min. 3 referenční plochy pro ověření typu omítky a její povrchové úpravy</t>
  </si>
  <si>
    <t>z pol. 97811.2R: 629,385=629,385 [A]</t>
  </si>
  <si>
    <t>626111</t>
  </si>
  <si>
    <t>REPROFILACE PODHLEDŮ, SVISLÝCH PLOCH SANAČNÍ MALTOU JEDNOVRST TL 10MM
předpokládané plochy sanací jednotlivých konstrukčních prvků:
opěry 40% všech ploch
pilíř 40% všech ploch
oblouk 30% všech ploch
svislice 30% všech ploch</t>
  </si>
  <si>
    <t xml:space="preserve">opěry-líc: 0,40*(3,9*(0,75+0,9+0,25+1,05+0,25+0,9+0,5)*2*2+6,0*(5,1+0,5+2,0)*2*2+3,9*5,95*2)=120,228 [A]
opěry-rub: 0,40*((3,9*4,8+23,4*2)*2)=52,416 [B]
pilíř: 0,40*(3,85*(2,8*2+2,85*2+0,25*2)*2+3,85*(1,65*2+1,50*2)*2)=55,748 [C]
oblouky: 0,35*((46,0*(0,7+1,15)/2*2+46,0*6,65+47,5*6,65)*2)=494,812 [D]
svislice: 0,35*(((2,9+1,7+0,8)*(2,275*2+0,3*2)*2+(0,35*2+0,3)*2,0*3+0,3*6,55*3)*4)=94,521 [E]
Celkem: A+B+C+D+E=817,725 [F]
</t>
  </si>
  <si>
    <t xml:space="preserve">REPROFILACE PODHLEDŮ, SVISLÝCH PLOCH SANAČNÍ MALTOU JEDNOVRST TL 10MM
nahrazení původní omítky na horním povrchu oblouku a plochách stojek, opěr a pilíře </t>
  </si>
  <si>
    <t>z pol. 97811.1: 655,135=655,135 [A]</t>
  </si>
  <si>
    <t>626113</t>
  </si>
  <si>
    <t>REPROFILACE PODHLEDŮ, SVISLÝCH PLOCH SANAČNÍ MALTOU JEDNOVRST TL 30MM
předpokládaná plocha 10% ze všech odhalených betonových konstrukcí</t>
  </si>
  <si>
    <t>opěry-líc: 0,10*(3,9*(0,75+0,9+0,25+1,05+0,25+0,9+0,5)*2*2+6,0*(5,1+0,5+2,0)*2*2+3,9*5,95*2)=30,057 [A]
opěry-rub: 0,10*((3,9*4,8+23,4*2)*2)=13,104 [B]
pilíř: 0,10*(3,85*(2,8*2+2,85*2+0,25*2)*2+3,85*(1,65*2+1,50*2)*2)=13,937 [C]
oblouky: 0,10*((46,0*(0,7+1,15)/2*2+46,0*6,65+47,5*6,65)*2)=141,375 [D]
svislice: 0,10*(((2,9+1,7+0,8)*(2,275*2+0,3*2)*2+(0,35*2+0,3)*2,0*3+0,3*6,55*3)*4)=27,006 [E]
Celkem: A+B+C+D+E=225,479 [F]</t>
  </si>
  <si>
    <t>626122</t>
  </si>
  <si>
    <t>REPROFILACE PODHLEDŮ, SVISLÝCH PLOCH SANAČNÍ MALTOU DVOUVRST TL 50MM
předpokládaná plocha 5% ze všech odhalených betonových konstrukcí</t>
  </si>
  <si>
    <t>opěry-líc: 0,05*(3,9*(0,75+0,9+0,25+1,05+0,25+0,9+0,5)*2*2+6,0*(5,1+0,5+2,0)*2*2+3,9*5,95*2)=15,029 [A]
opěry-rub: 0,05*((3,9*4,8+23,4*2)*2)=6,552 [B]
pilíř: 0,05*(3,85*(2,8*2+2,85*2+0,25*2)*2+3,85*(1,65*2+1,50*2)*2)=6,969 [C]
oblouky: 0,05*((46,0*(0,7+1,15)/2*2+46,0*6,65+47,5*6,65)*2)=70,688 [D]
svislice: 0,05*(((2,9+1,7+0,8)*(2,275*2+0,3*2)*2+(0,35*2+0,3)*2,0*3+0,3*6,55*3)*4)=13,503 [E]
Celkem: A+B+C+D+E=112,741 [F]</t>
  </si>
  <si>
    <t>62631</t>
  </si>
  <si>
    <t>SPOJOVACÍ MŮSTEK MEZI STARÝM A NOVÝM BETONEM
spojovací můstek mezi stávající bet. konstrukcí a sanačními vrstvami, nebo omítkami</t>
  </si>
  <si>
    <t>z pol. 626111.1: 817,726=817,726 [A]
z pol. 626113: 225,479=225,479 [B]
z pol. 626122: 112,741=112,741 [C]
z pol. 62543: 629,385=629,385 [D]
z pol. 626111.2: 655,135=655,135 [E]
Celkem: A+B+C+D+E=2 440,466 [F]</t>
  </si>
  <si>
    <t>62641</t>
  </si>
  <si>
    <t>SJEDNOCUJÍCÍ STĚRKA JEMNOU MALTOU TL CCA 2MM
sjednocující stěrka na plochách původně krytých omítkou a podhledu oblouku a zábradelních zídkách</t>
  </si>
  <si>
    <t>omítnuté plochy z pol. 97811.1: 655,135=655,135 [A]
podhled oblouku mimo umělý kámen: 47,5*(6,65-2*0,35)*2=565,250 [B]
zábradelní zídky: ((0,9*2+0,2)*1,15+0,2*0,9)*12+((1,15*2+2*0,1)*1,25+1,15*0,3)*6=50,580 [C]
Celkem: A+B+C=1 270,965 [D]</t>
  </si>
  <si>
    <t>62652</t>
  </si>
  <si>
    <t>OCHRANA VÝZTUŽE PŘI NEDOSTATEČNÉM KRYTÍ
pasivační nátěr odhalené betonářské výztuže
veškeré sanované plochy - 5% ploch</t>
  </si>
  <si>
    <t>z pol. 938544: 0,05*2278,815=113,941 [A]</t>
  </si>
  <si>
    <t>62662</t>
  </si>
  <si>
    <t>INJEKTÁŽ TRHLIN TĚSNÍCÍ
polyurethanová těsnící injektáž trhlin v líci křídel opěr
předpoklad - 2 podélné spáry přes celou délu křídla na každém křídle
rozsah injektáže bude stanoven TDI po odstranění omítky z předsádkového betonu</t>
  </si>
  <si>
    <t>9,0*2*4=72,000 [A]</t>
  </si>
  <si>
    <t>62747</t>
  </si>
  <si>
    <t>SPÁROVÁNÍ STARÉHO ZDIVA ZVLÁŠT MALTOU
přespárování stávajícího kamenného obkladu opěr a pilíře
vč. hloubkového vyčištění spár</t>
  </si>
  <si>
    <t>z pol. 938443: 124,55=124,550 [A]</t>
  </si>
  <si>
    <t>Přidružená stavební výroba</t>
  </si>
  <si>
    <t>711111</t>
  </si>
  <si>
    <t>IZOLACE BĚŽNÝCH KONSTRUKCÍ PROTI ZEMNÍ VLHKOSTI ASFALTOVÝMI NÁTĚRY
izolace rubu křídel a zasypaných částí líců křídel - 1xALP+2xALN</t>
  </si>
  <si>
    <t>rub křídel: 28,4*2*2=113,600 [A]
líc křídel: 42,0*2*2=168,000 [B]
Celkem: A+B=281,600 [C]</t>
  </si>
  <si>
    <t>711112</t>
  </si>
  <si>
    <t>IZOLACE BĚŽNÝCH KONSTRUKCÍ PROTI ZEMNÍ VLHKOSTI ASFALTOVÝMI PÁSY
izolace rubu opěr asfaltovými pásy, zatažená do drenáže</t>
  </si>
  <si>
    <t>(3,8+3,5)*4,5*2=65,700 [A]</t>
  </si>
  <si>
    <t>711442</t>
  </si>
  <si>
    <t>IZOLACE MOSTOVEK CELOPLOŠNÁ ASFALTOVÝMI PÁSY S PEČETÍCÍ VRSTVOU
izoace mostovky a desky na křídlech
modifikované adfaltové pásy na kotevní epoxidový nátěr</t>
  </si>
  <si>
    <t>mostovla: 10,25*95,72=981,130 [A]
desky na opěrách: 10,25*9,1*2=186,550 [B]
Celkem: A+B=1 167,680 [C]</t>
  </si>
  <si>
    <t>711502</t>
  </si>
  <si>
    <t>OCHRANA IZOLACE NA POVRCHU ASFALTOVÝMI PÁSY
ochrana izolace pod římsou z AIP s  hliníkovou vložkou</t>
  </si>
  <si>
    <t>(1,3+2,1)*114,0=387,600 [A]</t>
  </si>
  <si>
    <t>78382</t>
  </si>
  <si>
    <t>NÁTĚRY BETON KONSTR TYP S2 (OS-B)
čelo konzol a hrana podhledu
rozvinutá šířka 0,25+0,30=0,55 m</t>
  </si>
  <si>
    <t>0,55*114*2=125,400 [A]</t>
  </si>
  <si>
    <t>NÁTĚRY BETON KONSTR TYP S2 (OS-B)
ochranný a sjednocující dvojnásobný nátěr s odolnosti proti UV záření
sanované pohledové plochy betonu mimo omítku z předsádkového betonu</t>
  </si>
  <si>
    <t>z pol. 62641: 1270,965=1 270,965 [A]</t>
  </si>
  <si>
    <t>84434</t>
  </si>
  <si>
    <t>POTRUBÍ ODPADNÍ Z TRUB SKLOLAMINÁTOVÝCH DN DO 200MM
svislé svody odvodnění ze sklolaminátu DN 150 mm</t>
  </si>
  <si>
    <t>7,5*2*4=60,000 [A]</t>
  </si>
  <si>
    <t>9111A3</t>
  </si>
  <si>
    <t>ZÁBRADLÍ SILNIČNÍ S VODOR MADLY - DEMONTÁŽ S PŘESUNEM
odstranění vodorovných výplňových průtu zábradlí</t>
  </si>
  <si>
    <t>(4,9+45,425+45,425+4,9)*2=201,300 [A]</t>
  </si>
  <si>
    <t>9112B1</t>
  </si>
  <si>
    <t xml:space="preserve">ZÁBRADLÍ MOSTNÍ SE SVISLOU VÝPLNÍ - DODÁVKA A MONTÁŽ
mostní zábradlí vč. PKO dle det. 9 </t>
  </si>
  <si>
    <t>(45,6*2+7,05*2)*2=210,600 [A]</t>
  </si>
  <si>
    <t>9115C1</t>
  </si>
  <si>
    <t>SVODIDLO OCEL MOSTNÍ JEDNOSTR, ÚROVEŇ ZADRŽ H2 - DODÁVKA A MONTÁŽ
vč. kotvení,PKO a dilatačních díllců, dle det. 10</t>
  </si>
  <si>
    <t>5*2=10,000 [A]</t>
  </si>
  <si>
    <t>91355</t>
  </si>
  <si>
    <t>EVIDENČNÍ ČÍSLO MOSTU</t>
  </si>
  <si>
    <t>917212</t>
  </si>
  <si>
    <t>ZÁHONOVÉ OBRUBY Z BETONOVÝCH OBRUBNÍKŮ ŠÍŘ 80MM
obrubníky kolem přechodové oblastí říms za levou římsou mostu
C30/37-XF4</t>
  </si>
  <si>
    <t>(2,5+1,0)*2=7,000 [A]</t>
  </si>
  <si>
    <t>SILNIČNÍ A CHODNÍKOVÉ OBRUBY Z BETONOVÝCH OBRUBNÍKŮ ŠÍŘ 150MM
silníční obrubníky 150x250 mm z bet. C30/37-XF4
v přechodové oblasti říms</t>
  </si>
  <si>
    <t>2*2,50=5,000 [A]</t>
  </si>
  <si>
    <t>919111</t>
  </si>
  <si>
    <t>ŘEZÁNÍ ASFALTOVÉHO KRYTU VOZOVEK TL DO 50MM
proříznutí vozovky pro provedení zálivek podél obrub a pro elastické mostní závěry</t>
  </si>
  <si>
    <t>114,0*2+7,0*2*4=284,000 [A]</t>
  </si>
  <si>
    <t>919146</t>
  </si>
  <si>
    <t>ŘEZÁNÍ ŽELEZOBETONOVÝCH KONSTRUKCÍ TL DO 300MM
řezání desky mostovky
oddělení mostovky NK od svislic v místě vrubového kloubu</t>
  </si>
  <si>
    <t>mostovka: (3,2*4*4+1,3*4*7+1,1*2*7)*4=412,000 [A]
svislice: 6,5*3*4=78,000 [B]
Celkem: A+B=490,000 [C]</t>
  </si>
  <si>
    <t>919148</t>
  </si>
  <si>
    <t>ŘEZÁNÍ ŽELEZOBETONOVÝCH KONSTRUKCÍ TL DO 500MM
podélné nosníky</t>
  </si>
  <si>
    <t>podélníky: 0,25*5*7*4=35,000 [A]
koncové příčníky nad podpěrami: 0,3*4*4=4,800 [B]
Celkem: A+B=39,800 [C]</t>
  </si>
  <si>
    <t>931184</t>
  </si>
  <si>
    <t>VÝPLŇ DILATAČNÍCH SPAR Z POLYSTYRENU TL 40MM</t>
  </si>
  <si>
    <t>v bet. částech zábradlí: 0,2*1,15*8=1,840 [A]
v římsách nad MZ: 0,140*(1,5+2,25)*4=2,100 [B]
Celkem: A+B=3,940 [C]</t>
  </si>
  <si>
    <t>931314</t>
  </si>
  <si>
    <t>TĚSNĚNÍ DILATAČ SPAR ASF ZÁLIVKOU PRŮŘ DO 400MM2
utěsnění spáry mezi obrubou a obrusnou vrstvou
zálivka 10x40 mm</t>
  </si>
  <si>
    <t>931332</t>
  </si>
  <si>
    <t>TĚSNĚNÍ DILATAČNÍCH SPAR POLYURETANOVÝM TMELEM PRŮŘEZU DO 200MM2
trvale pružný tmel ve spáře mezi obrubníkovým odvodněním a ŽB římsou</t>
  </si>
  <si>
    <t>47,0*2*2=188,000 [A]</t>
  </si>
  <si>
    <t>931337</t>
  </si>
  <si>
    <t>TĚSNĚNÍ DILATAČ SPAR POLYURETAN TMELEM PRŮŘ PŘES 800MM2
trvale pružný tmel ve spárách říms a zábradelních zídek nad MZ</t>
  </si>
  <si>
    <t>1,15*4*2*2+1,5*4+2,25*4=33,400 [A]</t>
  </si>
  <si>
    <t>93166</t>
  </si>
  <si>
    <t>MOSTNÍ ZÁVĚRY ELASTICKÉ PRŮŘEZU DO 0,058M2
elastický mostní závěr, šířka 400 mm, výška 130 mm
viz. det. 15</t>
  </si>
  <si>
    <t>10,25*4=41,000 [A]</t>
  </si>
  <si>
    <t>PŘÍKOPOVÉ ŽLABY Z BETON TVÁRNIC ŠÍŘ DO 600MM DO BETONU TL 100MM
žlab z betových tvarovek k vsakovacím jímkám</t>
  </si>
  <si>
    <t>5,0*2=10,000 [A]</t>
  </si>
  <si>
    <t>936534</t>
  </si>
  <si>
    <t>MOSTNÍ ODVODŇOVACÍ SYSTÉM LINIOVÝ
odvodnění vozovky pomocí liniového obrubníkového odvodnění z recyklovaného kompozitu
šířka220 mm, výška 210 mm
vč. svodů a vývodů</t>
  </si>
  <si>
    <t>936541</t>
  </si>
  <si>
    <t>MOSTNÍ ODVODŇOVACÍ TRUBKA (POVRCHŮ IZOLACE) Z NEREZ OCELI
trubička odvodnění izolace - viz det. 8</t>
  </si>
  <si>
    <t>4*2*2*2=32,000 [A]</t>
  </si>
  <si>
    <t>938443</t>
  </si>
  <si>
    <t>OČIŠTĚNÍ ZDIVA OTRYSKÁNÍM TLAKOVOU VODOU DO 1000 BARŮ
očištění kamenného zdiva obkladu spodní stavby, tryskací tlak bude stanoven na základě referenční plochy</t>
  </si>
  <si>
    <t>opěry: (2,5*(0,5*0,9+0,25+1,05+0,25+0,9+0,5)*2+6,65*1,5)*2=53,950 [A]
pilíř: 2,0*6,65*2+4,0*5,5*2=70,600 [B]
Celkem: A+B=124,550 [C]</t>
  </si>
  <si>
    <t>938544</t>
  </si>
  <si>
    <t>OČIŠTĚNÍ BETON KONSTR OTRYSKÁNÍM TLAK VODOU PŘES 1000 BARŮ
očištění všech odkrytých betonových ploch stávajících konstrukcí</t>
  </si>
  <si>
    <t>opěry-líc: 3,9*(0,75+0,9+0,25+1,05+0,25+0,9+0,5)*2*2+6,0*(5,1+0,5+2,0)*2*2+3,9*5,95*2=300,570 [A]
opěry-rub: (3,9*4,8+23,4*2)*2=131,040 [B]
pilíř: 3,85*(2,8*2+2,85*2+0,25*2)*2+3,85*(1,65*2+1,50*2)*2=139,370 [C]
oblouky: (46,0*(0,7+1,15)/2*2+46,0*6,65+47,5*6,65)*2=1 413,750 [D]
svislice: ((2,9+1,7+0,8)*(2,275*2+0,3*2)*2+(0,35*2+0,3)*2,0*3+0,3*6,55*3)*4=270,060 [E]
Celkem: A+B+C+D+E=2 254,790 [F]</t>
  </si>
  <si>
    <t>938554</t>
  </si>
  <si>
    <t>OČIŠTĚNÍ BETON KONSTR OTRYSKÁNÍM NA SUCHO KOVOVOU DRTÍ
brokování, příprava povrchu NK pod izolaci</t>
  </si>
  <si>
    <t>z pol. 711442: 1167,68=1 167,680 [A]</t>
  </si>
  <si>
    <t>94190</t>
  </si>
  <si>
    <t>LEHKÉ PRACOVNÍ LEŠENÍ DO 1,5 KPA
lehké pracovní lešení v inundačním poli mostu pro sanaci podhledu NK</t>
  </si>
  <si>
    <t xml:space="preserve">M3OP      </t>
  </si>
  <si>
    <t>200*8,0=1 600,000 [A]</t>
  </si>
  <si>
    <t>94390</t>
  </si>
  <si>
    <t>PROSTOROVÉ PRACOVNÍ LEŠENÍ PŘES 3 KPA
ochranné plošiny na oblouku, chránící padání částí demolované NK pod most
plošiny budou použity pro betonáž nové mostovky</t>
  </si>
  <si>
    <t>40,0*12*4=1 920,000 [A]</t>
  </si>
  <si>
    <t>94590</t>
  </si>
  <si>
    <t>ZAVĚŠENÉ PRACOVNÍ LEŠENÍ
závěsné pracovní lešení pod obloukem nad vodotečí</t>
  </si>
  <si>
    <t>45,0*12,0=540,000 [A]</t>
  </si>
  <si>
    <t>96615A</t>
  </si>
  <si>
    <t>BOURÁNÍ KONSTRUKCÍ Z PROSTÉHO BETONU - BEZ DOPRAVY
odstranění trvalých zařízení za opěrami</t>
  </si>
  <si>
    <t>(3,14*0,8*0,2*3,3+3,14*1,85*0,2*1,7+3,14*2,05*2,05/4*0,3*2)*2=11,225 [A]</t>
  </si>
  <si>
    <t>96615B</t>
  </si>
  <si>
    <t>BOURÁNÍ KONSTRUKCÍ Z PROSTÉHO BETONU - DOPRAVA
odvovoz na skládku - předpokládaná vzdálenost 25 km (recyklační středisko Němčičky u Rokycan)</t>
  </si>
  <si>
    <t>z pol. 96615A: 11,225*2,3*25=645,437 [A]</t>
  </si>
  <si>
    <t>96616A</t>
  </si>
  <si>
    <t>BOURÁNÍ KONSTRUKCÍ ZE ŽELEZOBETONU - BEZ DOPRAVY
betonové sloupky zábradlí, betonové madlo, zábradelní zídky nad úrovní římsy</t>
  </si>
  <si>
    <t>sloupky zábradlí: 0,26*0,33*0,81*26*2=3,614 [A]
madlo: 0,26*0,31*(4,90+45,425+45,425+4,9)*2=16,225 [B]
zídky nad úrovní římsy: 0,45*1,4*(0,9*6*2+2,1*2)+0,6*1,5*(1,25*3*2)=16,200 [C]
Celkem: A+B+C=36,039 [D]</t>
  </si>
  <si>
    <t>BOURÁNÍ KONSTRUKCÍ ZE ŽELEZOBETONU - BEZ DOPRAVY
vybourání spádové vrstvy na mostovce tl. 75-135 mm
beton vyztužený sítí 150/150/6</t>
  </si>
  <si>
    <t>(0,075+0,135)/2*5,9*94,7=58,667 [A]</t>
  </si>
  <si>
    <t>BOURÁNÍ KONSTRUKCÍ ZE ŽELEZOBETONU - BEZ DOPRAVY
snesení ŽB mostovky po jejím rozřezání</t>
  </si>
  <si>
    <t>(2,232*14,0+1,3*0,25*0,3*4*4)*4=131,232 [A]</t>
  </si>
  <si>
    <t>96616B</t>
  </si>
  <si>
    <t>BOURÁNÍ KONSTRUKCÍ ZE ŽELEZOBETONU - DOPRAVA
odvovoz na skládku - předpokládaná vzdálenost 25 km (recyklační středisko Němčičky u Rokycan)</t>
  </si>
  <si>
    <t>z pol. 96616A: (36,039+58,667+131,232)*2,5*25=14 121,125 [A]</t>
  </si>
  <si>
    <t>96716A</t>
  </si>
  <si>
    <t xml:space="preserve">VYBOURÁNÍ ČÁSTÍ KONSTRUKCÍ ŽELEZOBET - BEZ DOPRAVY
odbourání poprsních zdí a konzol ve vrcholu oblouku
odbourání úložných prahů podpěr a horní části křídel </t>
  </si>
  <si>
    <t>konzoly nad vrcholem oblouku: 0,326*2*18,4*2=23,994 [A]
poprsní zídky: (0,633*6,5*2+5,91*0,7*2)*2=33,006 [B]
úložný práh na P2: 6,762*1,25+6,084*0,2*2+6,892*0,25*2+5,432*0,35*2=18,135 [C]
úložné prahy na opěrách: 5,580*0,35*2+8,572*0,45*2=11,621 [D]
křídla: 2,332*1,25*4+1,955*(0,90+2,10)*4+1,184*4,90*4=58,326 [E]
Celkem: A+B+C+D+E=145,082 [F]</t>
  </si>
  <si>
    <t>96716B</t>
  </si>
  <si>
    <t>VYBOURÁNÍ ČÁSTÍ KONSTRUKCÍ ŽELEZOBET - DOPRAVA
odvovoz na skládku - předpokládaná vzdálenost 25 km (recyklační středisko Němčičky u Rokycan)</t>
  </si>
  <si>
    <t>z pol. 96716A: 145,082*2,5*25=9 067,625 [A]</t>
  </si>
  <si>
    <t>96787</t>
  </si>
  <si>
    <t>VYBOURÁNÍ MOSTNÍCH ODVODŇOVAČŮ
vč. odstranění svislých svodů a jejich likvidace</t>
  </si>
  <si>
    <t>6*2=12,000 [A]</t>
  </si>
  <si>
    <t>97811</t>
  </si>
  <si>
    <t xml:space="preserve">OTLUČENÍ OMÍTKY
odstranění cementové omítky - horní povrch oblouku, svislice, líce opěr 100% plochy
tl. vtstvy do 30 mm
 </t>
  </si>
  <si>
    <t>horní povrch oblouků: (0,2+13,8)*5,95*4=333,200 [A]
svislice: 2,0*(2,9+1,7+0,8)*2*2*4+0,35*5,95*2*3*4=222,780 [B]
líce opěr: 3,9*5,95*2=46,410 [C]
pilíř P2: 3,85*(2,0*4+2,85*2)=52,745 [D]
Celkem: A+B+C+D=655,135 [E]</t>
  </si>
  <si>
    <t>2R</t>
  </si>
  <si>
    <t>OTLUČENÍ OMÍTKY
mechanické odstranění povrchových vrstev z předsádkového betonu (umělého kamene)
boční plochy oblouků, stojek a podpěr</t>
  </si>
  <si>
    <t>oblouky: (46,0*(0,7+1,15)/2*2+46,0*0,35*2*2)*2=299,000 [A]
svislice: (0,3+0,3+0,3)*(2,9+1,7+0,8)*2*4=38,880 [B]
opěry: 3,9*(0,75+0,9+0,25+1,05+0,25+0,9+0,5)*2*2+6,0*(5,1+0,5+2,0)*2*2=254,160 [C]
pilíře: 3,85*(0,75+0,9+0,25+1,05+0,25+0,9+0,75)*2=37,345 [D]
Celkem: A+B+C+D=629,385 [E]</t>
  </si>
  <si>
    <t>97817</t>
  </si>
  <si>
    <t>ODSTRANĚNÍ MOSTNÍ IZOLACE
vč. odvodzu na skládku a skládkovného</t>
  </si>
  <si>
    <t>8,3*94,7=786,010 [A]</t>
  </si>
  <si>
    <t>SO 251</t>
  </si>
  <si>
    <t>Opěrná gabionová zeď - nezpůsobilé výdaje</t>
  </si>
  <si>
    <t>POPLATKY ZA SKLÁDKU
zemina</t>
  </si>
  <si>
    <t>z pol. 12673A-17171:
(230,423-29,050)*2,0=402,746 [A]</t>
  </si>
  <si>
    <t xml:space="preserve">ZŘÍZENÍ STUPŇŮ V PODLOŽÍ NÁSYPŮ TŘ. I - BEZ DOPRAVY
výkop pod úrovní zemní pláně pro založení gabionové opěrné zídky
</t>
  </si>
  <si>
    <t>plochy výkopů v řezech měřeny z PD
řez km 0,000          2,15 m2
      km 0,020          2,62 m2
      km 0,040          2,12 m2
      km 0,060          2,16 m2
      km 0,070          2,24 m2
      km 0,190          1,93 m2
      km 0,200          2,21 m2
      km 0,211          3,57 m2
(2,15+2,62)/2*21,0+(2,62+2,12)/2*20,0+(2,12+2,16)/2*20,0+(2,16+2,24)/2*12,6+(1,93+2,21)/2*13,4+(2,21+3,57)/2*12,0=230,423 [A]</t>
  </si>
  <si>
    <t>ZŘÍZENÍ STUPŇŮ V PODLOŽÍ NÁSYPŮ TŘ. I - DOPRAVA
odvoz odtěžené zeminy na skládku - vzdálenost 20 km</t>
  </si>
  <si>
    <t>z pol. 12673A-17171:
(230,423-29,050)*2,0*20=8 054,920 [A]</t>
  </si>
  <si>
    <t>17171</t>
  </si>
  <si>
    <t>ULOŽENÍ SYPANINY DO NÁSYPŮ VRSTEVNATÝCH SE ZHUT SE ZLEPŠENÍM ZEMINY
obsyp líce opěrné zdi z původbí zeminy násypu se zlepšením</t>
  </si>
  <si>
    <t>plochy obsypů v řezech měřeny z PD
řez km 0,000          0,45 m2
      km 0,020          0,33 m2
      km 0,040          0,17 m2
      km 0,060          0,14 m2
      km 0,070          0,12 m2
      km 0,190          0,16 m2
      km 0,200          0,30 m2
      km 0,211          1,04 m2
(0,45+0,33)/2*21,0+(0,33+0,17)/2*20,0+(0,17+0,14)/2*20,0+(0,14+0,12)/2*12,6+(0,16+0,30)/2*13,4+(0,30+1,04)/2*12,0=29,050 [A]</t>
  </si>
  <si>
    <t xml:space="preserve">ZÁSYP JAM A RÝH Z NAKUPOVANÝCH MATERIÁLŮ
zásyp za ruběm opěrné zdi z nesoudržné zeminy "vhodné pro násyp" dle ČSN 73 6133
míra zhutnění na min Id = 0,9 </t>
  </si>
  <si>
    <t>plochy zásypů v řezech měřeny z PD
řez km 0,000          0,63 m2
      km 0,020          1,12 m2
      km 0,040          0,90 m2
      km 0,060          0,99 m2
      km 0,070          1,06 m2
      km 0,190          0,75 m2
      km 0,200          0,77 m2
      km 0,211          1,14 m2
obsyp ul. vpustí      1,0 m3
(0,63+1,12)/2*21,0+(1,12+0,90)/2*20,0+(0,90+0,99)/2*20,0+(0,99+1,06)/2*12,6+(0,75+0,77)/2*13,4+(0,77+1,14)/2*12,0+1,0*5=97,034 [A]</t>
  </si>
  <si>
    <t>18221</t>
  </si>
  <si>
    <t>ROZPROSTŘENÍ ORNICE VE SVAHU V TL DO 0,10M
vč. dodávky zeminy</t>
  </si>
  <si>
    <t>1,50*(80,0+25,0)=157,500 [A]</t>
  </si>
  <si>
    <t>18241</t>
  </si>
  <si>
    <t>ZALOŽENÍ TRÁVNÍKU RUČNÍM VÝSEVEM
osetí obsypávky líce gabionové stěny</t>
  </si>
  <si>
    <t>z pol. 18221: 157,5=157,500 [A]</t>
  </si>
  <si>
    <t>289971</t>
  </si>
  <si>
    <t>OPLÁŠTĚNÍ (ZPEVNĚNÍ) Z GEOTEXTILIE
geotextilie na rubu opěrné zdi min. 600 g/m2</t>
  </si>
  <si>
    <t>(1,0+0,3)*(80,0+25,0)+0,2*4,0+0,3*5,0+0,2*5,0+0,5*10,0+0,4*31,0+0,5*13,0+0,3*8,0+0,4*8,0+0,5*9,0=173,800 [A]</t>
  </si>
  <si>
    <t>KOVOVÉ KONSTRUKCE PRO KOTVENÍ ŘÍMSY
kotevní úhelníky 50x50x6 dl. 800 mm zabetonované v kapsách drátokamenných košů
vč. PKO - zinkování 70 mikro metrů
vč osazení do PE trouby DN 120 mm a zabetonování</t>
  </si>
  <si>
    <t>4,0*(80,0+25,0)*2=840,000 [A]</t>
  </si>
  <si>
    <t>ŘÍMSY ZE ŽELEZOBETONU DO C30/37 (B37)
C30/37-XF4</t>
  </si>
  <si>
    <t>0,65*0,25*(80,0+25,0)+0,500*(28,522+8,402)=35,525 [A]</t>
  </si>
  <si>
    <t>VÝZTUŽ ŘÍMS Z OCELI 10505, B500B
odhad 225 kg/m2</t>
  </si>
  <si>
    <t>35,225*0,225=7,926 [A]</t>
  </si>
  <si>
    <t>3272A7</t>
  </si>
  <si>
    <t>ZDI OPĚR, ZÁRUB, NÁBŘEŽ Z GABIONŮ RUČNĚ ROVNANÝCH, DRÁT O4,0MM, POVRCHOVÁ ÚPRAVA Zn + Al</t>
  </si>
  <si>
    <t>1,0*1,0*(80,0+25,0)+0,7*(0,2*4,0+0,3*5,0+0,2*5,0+0,5*10,0+0,4*31,0+0,5*13,0+0,3*8,0+0,4*8,0+0,5*9,0)=131,110 [A]</t>
  </si>
  <si>
    <t>PODKL A VÝPLŇ VRSTVY Z PROST BET DO B12,5
podkladní beton C8/10-X0 pod gabionovou zeď</t>
  </si>
  <si>
    <t>0,15*1,3*(80,0+25,0)=20,475 [A]</t>
  </si>
  <si>
    <t>SO 901</t>
  </si>
  <si>
    <t>DIO - nezpůsobilé výdaje</t>
  </si>
  <si>
    <t xml:space="preserve">FRÉZOVÁNÍ ZPEVNĚNÝCH PLOCH ASFALTOVÝCH - DOPRAVA
odvoz materiálu na stavební dvůr investora - Vochov, 21 km
</t>
  </si>
  <si>
    <t>150*2,3*21=7 245,000 [A]</t>
  </si>
  <si>
    <t>11372E</t>
  </si>
  <si>
    <t>FRÉZOVÁNÍ ZPEVNĚNÝCH PLOCH ASFALT DROBNÝCH OPRAV A PLOŠ ROZPADŮ DO 500M2
opravy objízdné trasy
frézování obrusné vrstvy tl. do 50 mm
rozsah oprav bude stanoven invetorem a TDI po dokončení stavby</t>
  </si>
  <si>
    <t>předpokládaná max. plocha: 5 000 m2
3000*0,05=150,000 [A]</t>
  </si>
  <si>
    <t>577222</t>
  </si>
  <si>
    <t>VRSTVY PRO OBNOVU, OPRAVY - SPOJ POSTŘIK DO 1,0KG/M2
opravy objízdné trasy
rozsah oprav bude stanoven invetorem a TDI po dokončení stavby</t>
  </si>
  <si>
    <t>předpokládaná max. plocha: 5 000 m2
3000=3 000,000 [A]</t>
  </si>
  <si>
    <t>5774AG</t>
  </si>
  <si>
    <t>VRSTVY PRO OBNOVU A OPRAVY Z ASF BETONU ACO 16S, 16+
opravy objízdné trasy
rozsah oprav bude stanoven invetorem a TDI po dokončení stavby</t>
  </si>
  <si>
    <t>předpokládaná max. plocha: 5 000 m2, předpokládaná tl. 50 mm
3000*0,05=150,000 [A]</t>
  </si>
  <si>
    <t>5774CG</t>
  </si>
  <si>
    <t>VRSTVY PRO OBNOVU A OPRAVY Z ASF BETONU ACL 16S, 16+
opravy objízdné trasy
rozsah oprav bude stanoven invetorem a TDI po dokončení stavby
lokální opravy ložné vrstvy</t>
  </si>
  <si>
    <t>odhadnut max.: 15=15,000 [A]</t>
  </si>
  <si>
    <t>914122</t>
  </si>
  <si>
    <t>DOPRAVNÍ ZNAČKY ZÁKLADNÍ VELIKOSTI OCELOVÉ FÓLIE TŘ 1 - MONTÁŽ S PŘEMÍSTĚNÍM
dočasné značení - značky IP10a - 6ks, IS11b - 5ks</t>
  </si>
  <si>
    <t>6+5=11,000 [A]</t>
  </si>
  <si>
    <t>DOPRAVNÍ ZNAČKY ZÁKLADNÍ VELIKOSTI OCELOVÉ FÓLIE TŘ 1 - DEMONTÁŽ
demontáž dočasného dopravního značení po ukonční stavby</t>
  </si>
  <si>
    <t>z pol. 914122: 6+5=11,000 [A]</t>
  </si>
  <si>
    <t>914129</t>
  </si>
  <si>
    <t>DOPRAV ZNAČKY ZÁKLAD VEL OCEL FÓLIE TŘ 1 - NÁJEMNÉ
nájem provizorního dopravního značení po dobu stavby - 28 týdnů</t>
  </si>
  <si>
    <t xml:space="preserve">KSDEN     </t>
  </si>
  <si>
    <t>z pol. 914122: (5+6)*28*7=2 156,000 [A]</t>
  </si>
  <si>
    <t>914322</t>
  </si>
  <si>
    <t>DOPRAV ZNAČKY ZMENŠ VEL OCEL FÓLIE TŘ 1 - MONTÁŽ S PŘESUNEM
dočasné dopravní značení - značky IS11b - 31 ks, E3a - 6 ks</t>
  </si>
  <si>
    <t>31+6=37,000 [A]</t>
  </si>
  <si>
    <t>914323</t>
  </si>
  <si>
    <t>DOPRAV ZNAČKY ZMENŠ VEL OCEL FÓLIE TŘ 1 - DEMONTÁŽ
demontáž po ukončení stavby</t>
  </si>
  <si>
    <t>z pol. 914322: 31+6=37,000 [A]</t>
  </si>
  <si>
    <t>914329</t>
  </si>
  <si>
    <t>DOPRAV ZNAČKY ZMENŠ VEL OCEL FÓLIE TŘ 1 - NÁJEMNÉ
nájemné po dobu stavby - 28 týdnů</t>
  </si>
  <si>
    <t>z pol. 914322: (31+6)*28*7=7 252,000 [A]</t>
  </si>
  <si>
    <t>914421</t>
  </si>
  <si>
    <t xml:space="preserve">DOPRAVNÍ ZNAČKY 100X150CM OCELOVÉ FÓLIE TŘ 1 - DODÁVKA A MONTÁŽ
tabule IP22 - 11 ks a IS11a - 8 ks, individuální provedení dle projektové dokumentace </t>
  </si>
  <si>
    <t>11+8=19,000 [A]</t>
  </si>
  <si>
    <t>914423</t>
  </si>
  <si>
    <t>DOPRAVNÍ ZNAČKY 100X150CM OCELOVÉ FÓLIE TŘ 1 - DEMONTÁŽ
demontáž tabulí po ukončení stavby</t>
  </si>
  <si>
    <t>z pol. 914421: 11+8=19,000 [A]</t>
  </si>
  <si>
    <t>914952</t>
  </si>
  <si>
    <t>SLOUPKY A STOJKY DZ Z JÄKL PROF PRO OCEL STOJAN MONT S PŘESUN
stojky pro dočasné dopravní značení</t>
  </si>
  <si>
    <t>914953</t>
  </si>
  <si>
    <t>SLOUPKY A STOJKY DZ Z JÄKL PROFILŮ PRO OCEL STOJAN DEMONTÁŽ
demontáž po ukončení stavby</t>
  </si>
  <si>
    <t>914959</t>
  </si>
  <si>
    <t>SLOUP A STOJKY DZ Z JÄKL PRO OCEL STOJAN NÁJEMNÉ
nájemné po dobu stavby - 28 týdnů</t>
  </si>
  <si>
    <t>53*28=1 484,000 [A]</t>
  </si>
  <si>
    <t>916122</t>
  </si>
  <si>
    <t>DOPRAV SVĚTLO VÝSTRAŽ SOUPRAVA 3KS - MONTÁŽ S PŘESUNEM
montáž na zábrany Z2 před vjezdem na stavbu</t>
  </si>
  <si>
    <t>916123</t>
  </si>
  <si>
    <t>DOPRAV SVĚTLO VÝSTRAŽ SOUPRAVA 3KS - DEMONTÁŽ</t>
  </si>
  <si>
    <t>916129</t>
  </si>
  <si>
    <t>DOPRAV SVĚTLO VÝSTRAŽ SOUPRAVA 3KS - NÁJEMNÉ
nájemné po dobu stavby - 28 týdnů</t>
  </si>
  <si>
    <t>2*28*7=392,000 [A]</t>
  </si>
  <si>
    <t>916312</t>
  </si>
  <si>
    <t>DOPRAVNÍ ZÁBRANY Z2 S FÓLIÍ TŘ 1 - MONTÁŽ S PŘESUNEM
zábrana před vjezdem na staveniště</t>
  </si>
  <si>
    <t>916313</t>
  </si>
  <si>
    <t>DOPRAVNÍ ZÁBRANY Z2 S FÓLIÍ TŘ 1 - DEMONTÁŽ</t>
  </si>
  <si>
    <t>916319</t>
  </si>
  <si>
    <t>DOPRAVNÍ ZÁBRANY Z2 - NÁJEMNÉ
nájemné po dobu stavby - 28 týdnů</t>
  </si>
  <si>
    <t>916722</t>
  </si>
  <si>
    <t>UPEVŇOVACÍ KONSTR - PODKLADNÍ DESKA OD 28KG - MONTÁŽ S PŘESUNEM
podkladní deska pro dočasné dopravní značení</t>
  </si>
  <si>
    <t>916723</t>
  </si>
  <si>
    <t>UPEVŇOVACÍ KONSTR - PODKLADNÍ DESKA OD 28KG - DEMONTÁŽ
demontáž podkladních desek pro dočasné dopravní značení po dokončení stavby</t>
  </si>
  <si>
    <t>916729</t>
  </si>
  <si>
    <t>UPEVŇOVACÍ KONSTR - PODKL DESKA OD 28KG - NÁJEMNÉ
nájemné po dobu stavby - 28 týdnů</t>
  </si>
  <si>
    <t>53*28*7=10 388,000 [A]</t>
  </si>
  <si>
    <t>Strana:</t>
  </si>
  <si>
    <t>3.1.1</t>
  </si>
  <si>
    <t>Soupis objektů s DPH</t>
  </si>
  <si>
    <t>Stavba:</t>
  </si>
  <si>
    <t>Dolany - Rekonstrukce mostu ev. č. 180-010 pod obcí Dolany</t>
  </si>
  <si>
    <t>Varianta:</t>
  </si>
  <si>
    <t>PDPS - iROP - Dokumentace pro provádění stavby</t>
  </si>
  <si>
    <t>OC</t>
  </si>
  <si>
    <t>DPH</t>
  </si>
  <si>
    <t xml:space="preserve">OC + DPH </t>
  </si>
  <si>
    <t>Způsobilé výdaje stavby</t>
  </si>
  <si>
    <t>Nezpůsobilé výdaje stavby</t>
  </si>
  <si>
    <t>Cena celkem</t>
  </si>
  <si>
    <t>Objekt</t>
  </si>
  <si>
    <t>Popis</t>
  </si>
  <si>
    <t>Stavební objekty:</t>
  </si>
  <si>
    <t>SO 101</t>
  </si>
  <si>
    <t>DIO</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</si>
</sst>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 ###\ ##0.000"/>
    <numFmt numFmtId="165" formatCode="###\ ###\ ###\ ##0.00"/>
  </numFmts>
  <fonts count="49">
    <font>
      <sz val="10"/>
      <name val="Arial"/>
      <family val="0"/>
    </font>
    <font>
      <b/>
      <sz val="11"/>
      <name val="Arial"/>
      <family val="0"/>
    </font>
    <font>
      <sz val="11"/>
      <name val="Arial"/>
      <family val="0"/>
    </font>
    <font>
      <b/>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b/>
      <sz val="11"/>
      <color indexed="8"/>
      <name val="Times New Roman"/>
      <family val="1"/>
    </font>
    <font>
      <sz val="9"/>
      <color indexed="8"/>
      <name val="Times New Roman"/>
      <family val="1"/>
    </font>
    <font>
      <b/>
      <sz val="16"/>
      <color indexed="8"/>
      <name val="Times New Roman"/>
      <family val="1"/>
    </font>
    <font>
      <b/>
      <sz val="12"/>
      <color indexed="8"/>
      <name val="Times New Roman"/>
      <family val="1"/>
    </font>
    <font>
      <b/>
      <sz val="10"/>
      <color indexed="8"/>
      <name val="Times New Roman"/>
      <family val="1"/>
    </font>
    <font>
      <b/>
      <sz val="10"/>
      <color indexed="8"/>
      <name val="Arial"/>
      <family val="2"/>
    </font>
    <font>
      <b/>
      <sz val="9"/>
      <color indexed="8"/>
      <name val="Times New Roman"/>
      <family val="1"/>
    </font>
    <font>
      <sz val="9"/>
      <color indexed="8"/>
      <name val="Arial"/>
      <family val="2"/>
    </font>
    <font>
      <sz val="10"/>
      <color indexed="8"/>
      <name val="Times New Roman"/>
      <family val="1"/>
    </font>
    <font>
      <sz val="8"/>
      <color indexed="8"/>
      <name val="Times New Roman"/>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3D3D3"/>
        <bgColor indexed="64"/>
      </patternFill>
    </fill>
  </fills>
  <borders count="1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0" borderId="0" applyNumberFormat="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21" fillId="0" borderId="0">
      <alignment vertical="top"/>
      <protection/>
    </xf>
    <xf numFmtId="0" fontId="0" fillId="23"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50">
    <xf numFmtId="0" fontId="0" fillId="0" borderId="0" xfId="0" applyAlignment="1">
      <alignment vertical="center"/>
    </xf>
    <xf numFmtId="0" fontId="1"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164" fontId="0" fillId="0" borderId="10" xfId="0" applyNumberFormat="1" applyFont="1" applyFill="1" applyBorder="1" applyAlignment="1" applyProtection="1">
      <alignment vertical="center"/>
      <protection/>
    </xf>
    <xf numFmtId="0" fontId="3" fillId="0" borderId="11" xfId="0" applyNumberFormat="1" applyFont="1" applyFill="1" applyBorder="1" applyAlignment="1" applyProtection="1">
      <alignment vertical="center"/>
      <protection/>
    </xf>
    <xf numFmtId="165" fontId="0" fillId="0" borderId="10" xfId="0" applyNumberFormat="1" applyFont="1" applyFill="1" applyBorder="1" applyAlignment="1" applyProtection="1">
      <alignment vertical="center"/>
      <protection/>
    </xf>
    <xf numFmtId="165" fontId="0" fillId="0" borderId="10" xfId="0" applyNumberFormat="1" applyBorder="1" applyAlignment="1" applyProtection="1">
      <alignment vertical="center"/>
      <protection locked="0"/>
    </xf>
    <xf numFmtId="0" fontId="0" fillId="0" borderId="1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center" wrapText="1" shrinkToFit="1"/>
      <protection/>
    </xf>
    <xf numFmtId="165" fontId="3" fillId="33"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center" vertical="center" wrapText="1"/>
      <protection/>
    </xf>
    <xf numFmtId="0" fontId="21" fillId="0" borderId="0" xfId="46">
      <alignment vertical="top"/>
      <protection/>
    </xf>
    <xf numFmtId="0" fontId="22" fillId="0" borderId="0" xfId="46" applyFont="1" applyAlignment="1">
      <alignment horizontal="left" vertical="top" wrapText="1" readingOrder="1"/>
      <protection/>
    </xf>
    <xf numFmtId="0" fontId="23" fillId="0" borderId="0" xfId="46" applyFont="1" applyAlignment="1">
      <alignment horizontal="left" vertical="top" wrapText="1" readingOrder="1"/>
      <protection/>
    </xf>
    <xf numFmtId="3" fontId="23" fillId="0" borderId="0" xfId="46" applyNumberFormat="1" applyFont="1" applyAlignment="1">
      <alignment horizontal="right" vertical="top"/>
      <protection/>
    </xf>
    <xf numFmtId="0" fontId="23" fillId="0" borderId="0" xfId="46" applyFont="1" applyAlignment="1">
      <alignment horizontal="left" vertical="top" wrapText="1"/>
      <protection/>
    </xf>
    <xf numFmtId="0" fontId="24" fillId="0" borderId="0" xfId="46" applyFont="1" applyAlignment="1">
      <alignment horizontal="center" vertical="top" wrapText="1"/>
      <protection/>
    </xf>
    <xf numFmtId="0" fontId="25" fillId="0" borderId="0" xfId="46" applyFont="1" applyAlignment="1">
      <alignment horizontal="right" vertical="top" wrapText="1" readingOrder="1"/>
      <protection/>
    </xf>
    <xf numFmtId="0" fontId="25" fillId="0" borderId="0" xfId="46" applyFont="1" applyAlignment="1">
      <alignment horizontal="left" vertical="top" wrapText="1"/>
      <protection/>
    </xf>
    <xf numFmtId="0" fontId="22" fillId="0" borderId="0" xfId="46" applyFont="1" applyAlignment="1">
      <alignment horizontal="right" vertical="top" wrapText="1" readingOrder="1"/>
      <protection/>
    </xf>
    <xf numFmtId="0" fontId="22" fillId="0" borderId="0" xfId="46" applyFont="1" applyAlignment="1">
      <alignment horizontal="left" vertical="top" wrapText="1"/>
      <protection/>
    </xf>
    <xf numFmtId="0" fontId="26" fillId="0" borderId="0" xfId="46" applyFont="1" applyAlignment="1">
      <alignment vertical="top"/>
      <protection/>
    </xf>
    <xf numFmtId="0" fontId="26" fillId="0" borderId="0" xfId="46" applyFont="1" applyAlignment="1">
      <alignment horizontal="right" vertical="top" wrapText="1"/>
      <protection/>
    </xf>
    <xf numFmtId="0" fontId="26" fillId="0" borderId="0" xfId="46" applyFont="1" applyAlignment="1">
      <alignment horizontal="right" vertical="top" wrapText="1"/>
      <protection/>
    </xf>
    <xf numFmtId="0" fontId="27" fillId="0" borderId="0" xfId="46" applyFont="1">
      <alignment vertical="top"/>
      <protection/>
    </xf>
    <xf numFmtId="0" fontId="26" fillId="0" borderId="0" xfId="46" applyFont="1" applyAlignment="1">
      <alignment horizontal="right" vertical="top"/>
      <protection/>
    </xf>
    <xf numFmtId="0" fontId="28" fillId="0" borderId="0" xfId="46" applyFont="1" applyAlignment="1">
      <alignment horizontal="right" vertical="top"/>
      <protection/>
    </xf>
    <xf numFmtId="4" fontId="23" fillId="0" borderId="0" xfId="46" applyNumberFormat="1" applyFont="1" applyAlignment="1">
      <alignment horizontal="right" vertical="top"/>
      <protection/>
    </xf>
    <xf numFmtId="4" fontId="23" fillId="0" borderId="0" xfId="46" applyNumberFormat="1" applyFont="1" applyAlignment="1">
      <alignment horizontal="right" vertical="top"/>
      <protection/>
    </xf>
    <xf numFmtId="0" fontId="23" fillId="0" borderId="0" xfId="46" applyFont="1" applyAlignment="1">
      <alignment horizontal="right" vertical="top"/>
      <protection/>
    </xf>
    <xf numFmtId="0" fontId="29" fillId="0" borderId="0" xfId="46" applyFont="1">
      <alignment vertical="top"/>
      <protection/>
    </xf>
    <xf numFmtId="4" fontId="23" fillId="0" borderId="11" xfId="46" applyNumberFormat="1" applyFont="1" applyBorder="1" applyAlignment="1">
      <alignment horizontal="right" vertical="top"/>
      <protection/>
    </xf>
    <xf numFmtId="4" fontId="23" fillId="0" borderId="11" xfId="46" applyNumberFormat="1" applyFont="1" applyBorder="1" applyAlignment="1">
      <alignment horizontal="right" vertical="top"/>
      <protection/>
    </xf>
    <xf numFmtId="0" fontId="23" fillId="0" borderId="11" xfId="46" applyFont="1" applyBorder="1" applyAlignment="1">
      <alignment horizontal="right" vertical="top"/>
      <protection/>
    </xf>
    <xf numFmtId="0" fontId="29" fillId="0" borderId="11" xfId="46" applyFont="1" applyBorder="1">
      <alignment vertical="top"/>
      <protection/>
    </xf>
    <xf numFmtId="0" fontId="26" fillId="0" borderId="0" xfId="46" applyFont="1" applyAlignment="1">
      <alignment horizontal="left" vertical="top" wrapText="1"/>
      <protection/>
    </xf>
    <xf numFmtId="0" fontId="26" fillId="0" borderId="0" xfId="46" applyFont="1" applyAlignment="1">
      <alignment horizontal="right" vertical="top"/>
      <protection/>
    </xf>
    <xf numFmtId="4" fontId="26" fillId="0" borderId="0" xfId="46" applyNumberFormat="1" applyFont="1" applyAlignment="1">
      <alignment horizontal="right" vertical="top"/>
      <protection/>
    </xf>
    <xf numFmtId="4" fontId="26" fillId="0" borderId="0" xfId="46" applyNumberFormat="1" applyFont="1" applyAlignment="1">
      <alignment horizontal="right" vertical="top"/>
      <protection/>
    </xf>
    <xf numFmtId="4" fontId="26" fillId="0" borderId="0" xfId="46" applyNumberFormat="1" applyFont="1" applyBorder="1" applyAlignment="1">
      <alignment horizontal="right" vertical="top"/>
      <protection/>
    </xf>
    <xf numFmtId="0" fontId="30" fillId="0" borderId="0" xfId="46" applyFont="1" applyAlignment="1">
      <alignment horizontal="left" vertical="top"/>
      <protection/>
    </xf>
    <xf numFmtId="0" fontId="30" fillId="0" borderId="0" xfId="46" applyFont="1" applyAlignment="1">
      <alignment horizontal="left" vertical="top" wrapText="1" readingOrder="1"/>
      <protection/>
    </xf>
    <xf numFmtId="0" fontId="30" fillId="0" borderId="0" xfId="46" applyFont="1" applyAlignment="1">
      <alignment horizontal="right" vertical="top" wrapText="1"/>
      <protection/>
    </xf>
    <xf numFmtId="0" fontId="30" fillId="0" borderId="0" xfId="46" applyFont="1" applyAlignment="1">
      <alignment horizontal="right" vertical="top" wrapText="1"/>
      <protection/>
    </xf>
    <xf numFmtId="0" fontId="30" fillId="0" borderId="0" xfId="46" applyFont="1" applyAlignment="1">
      <alignment horizontal="right" vertical="top"/>
      <protection/>
    </xf>
    <xf numFmtId="0" fontId="22" fillId="0" borderId="0" xfId="46" applyFont="1" applyAlignment="1">
      <alignment horizontal="left" vertical="top"/>
      <protection/>
    </xf>
    <xf numFmtId="0" fontId="31" fillId="0" borderId="0" xfId="46" applyFont="1" applyAlignment="1">
      <alignment horizontal="left" vertical="top" wrapText="1"/>
      <protection/>
    </xf>
    <xf numFmtId="0" fontId="26" fillId="0" borderId="0" xfId="46" applyFont="1" applyAlignment="1">
      <alignment vertical="center"/>
      <protection/>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28575</xdr:colOff>
      <xdr:row>1</xdr:row>
      <xdr:rowOff>95250</xdr:rowOff>
    </xdr:to>
    <xdr:pic>
      <xdr:nvPicPr>
        <xdr:cNvPr id="1" name="Picture 1025"/>
        <xdr:cNvPicPr preferRelativeResize="1">
          <a:picLocks noChangeAspect="1"/>
        </xdr:cNvPicPr>
      </xdr:nvPicPr>
      <xdr:blipFill>
        <a:blip r:embed="rId1"/>
        <a:stretch>
          <a:fillRect/>
        </a:stretch>
      </xdr:blipFill>
      <xdr:spPr>
        <a:xfrm>
          <a:off x="76200" y="0"/>
          <a:ext cx="180975"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A35"/>
  <sheetViews>
    <sheetView showGridLines="0" tabSelected="1" zoomScalePageLayoutView="0" workbookViewId="0" topLeftCell="A4">
      <selection activeCell="P22" sqref="P22"/>
    </sheetView>
  </sheetViews>
  <sheetFormatPr defaultColWidth="6.8515625" defaultRowHeight="12.75" customHeight="1"/>
  <cols>
    <col min="1" max="4" width="1.1484375" style="13" customWidth="1"/>
    <col min="5" max="5" width="8.00390625" style="13" customWidth="1"/>
    <col min="6" max="6" width="1.1484375" style="13" customWidth="1"/>
    <col min="7" max="7" width="1.421875" style="13" customWidth="1"/>
    <col min="8" max="8" width="5.28125" style="13" customWidth="1"/>
    <col min="9" max="9" width="1.28515625" style="13" customWidth="1"/>
    <col min="10" max="10" width="4.57421875" style="13" customWidth="1"/>
    <col min="11" max="11" width="23.00390625" style="13" customWidth="1"/>
    <col min="12" max="12" width="2.140625" style="13" customWidth="1"/>
    <col min="13" max="13" width="3.57421875" style="13" customWidth="1"/>
    <col min="14" max="15" width="0.9921875" style="13" customWidth="1"/>
    <col min="16" max="16" width="12.00390625" style="13" customWidth="1"/>
    <col min="17" max="17" width="7.00390625" style="13" customWidth="1"/>
    <col min="18" max="18" width="4.7109375" style="13" customWidth="1"/>
    <col min="19" max="19" width="0.9921875" style="13" customWidth="1"/>
    <col min="20" max="20" width="1.421875" style="13" customWidth="1"/>
    <col min="21" max="21" width="0.9921875" style="13" customWidth="1"/>
    <col min="22" max="22" width="3.28125" style="13" customWidth="1"/>
    <col min="23" max="23" width="1.421875" style="13" customWidth="1"/>
    <col min="24" max="24" width="1.8515625" style="13" customWidth="1"/>
    <col min="25" max="25" width="1.1484375" style="13" customWidth="1"/>
    <col min="26" max="26" width="3.140625" style="13" customWidth="1"/>
    <col min="27" max="27" width="1.1484375" style="13" customWidth="1"/>
    <col min="28" max="16384" width="6.8515625" style="13" customWidth="1"/>
  </cols>
  <sheetData>
    <row r="1" ht="6.75" customHeight="1"/>
    <row r="2" spans="5:26" ht="9.75" customHeight="1">
      <c r="E2" s="14" t="s">
        <v>0</v>
      </c>
      <c r="V2" s="15" t="s">
        <v>629</v>
      </c>
      <c r="W2" s="15"/>
      <c r="X2" s="15"/>
      <c r="Z2" s="16">
        <v>1</v>
      </c>
    </row>
    <row r="3" spans="5:26" ht="6" customHeight="1">
      <c r="E3" s="14"/>
      <c r="V3" s="15"/>
      <c r="W3" s="15"/>
      <c r="X3" s="15"/>
      <c r="Z3" s="16"/>
    </row>
    <row r="4" spans="4:7" ht="12" customHeight="1">
      <c r="D4" s="17" t="s">
        <v>630</v>
      </c>
      <c r="E4" s="17"/>
      <c r="F4" s="17"/>
      <c r="G4" s="17"/>
    </row>
    <row r="5" ht="5.25" customHeight="1"/>
    <row r="6" spans="2:26" ht="21" customHeight="1">
      <c r="B6" s="18" t="s">
        <v>631</v>
      </c>
      <c r="C6" s="18"/>
      <c r="D6" s="18"/>
      <c r="E6" s="18"/>
      <c r="F6" s="18"/>
      <c r="G6" s="18"/>
      <c r="H6" s="18"/>
      <c r="I6" s="18"/>
      <c r="J6" s="18"/>
      <c r="K6" s="18"/>
      <c r="L6" s="18"/>
      <c r="M6" s="18"/>
      <c r="N6" s="18"/>
      <c r="O6" s="18"/>
      <c r="P6" s="18"/>
      <c r="Q6" s="18"/>
      <c r="R6" s="18"/>
      <c r="S6" s="18"/>
      <c r="T6" s="18"/>
      <c r="U6" s="18"/>
      <c r="V6" s="18"/>
      <c r="W6" s="18"/>
      <c r="X6" s="18"/>
      <c r="Y6" s="18"/>
      <c r="Z6" s="18"/>
    </row>
    <row r="7" ht="6" customHeight="1"/>
    <row r="8" spans="5:25" ht="20.25" customHeight="1">
      <c r="E8" s="19" t="s">
        <v>632</v>
      </c>
      <c r="F8" s="19"/>
      <c r="G8" s="19"/>
      <c r="H8" s="19"/>
      <c r="J8" s="20" t="s">
        <v>633</v>
      </c>
      <c r="K8" s="20"/>
      <c r="L8" s="20"/>
      <c r="M8" s="20"/>
      <c r="N8" s="20"/>
      <c r="O8" s="20"/>
      <c r="P8" s="20"/>
      <c r="Q8" s="20"/>
      <c r="R8" s="20"/>
      <c r="S8" s="20"/>
      <c r="T8" s="20"/>
      <c r="U8" s="20"/>
      <c r="V8" s="20"/>
      <c r="W8" s="20"/>
      <c r="X8" s="20"/>
      <c r="Y8" s="20"/>
    </row>
    <row r="9" spans="5:25" ht="19.5" customHeight="1">
      <c r="E9" s="21" t="s">
        <v>634</v>
      </c>
      <c r="F9" s="21"/>
      <c r="G9" s="21"/>
      <c r="H9" s="21"/>
      <c r="J9" s="22" t="s">
        <v>635</v>
      </c>
      <c r="K9" s="22"/>
      <c r="L9" s="22"/>
      <c r="M9" s="22"/>
      <c r="N9" s="22"/>
      <c r="O9" s="22"/>
      <c r="P9" s="22"/>
      <c r="Q9" s="22"/>
      <c r="R9" s="22"/>
      <c r="S9" s="22"/>
      <c r="T9" s="22"/>
      <c r="U9" s="22"/>
      <c r="V9" s="22"/>
      <c r="W9" s="22"/>
      <c r="X9" s="22"/>
      <c r="Y9" s="22"/>
    </row>
    <row r="10" spans="13:27" ht="12.75">
      <c r="M10" s="23"/>
      <c r="N10" s="23"/>
      <c r="O10" s="23"/>
      <c r="P10" s="24" t="s">
        <v>636</v>
      </c>
      <c r="Q10" s="25" t="s">
        <v>637</v>
      </c>
      <c r="R10" s="25"/>
      <c r="S10" s="26"/>
      <c r="T10" s="26"/>
      <c r="U10" s="26"/>
      <c r="V10" s="27" t="s">
        <v>638</v>
      </c>
      <c r="W10" s="27"/>
      <c r="X10" s="27"/>
      <c r="Y10" s="27"/>
      <c r="Z10" s="27"/>
      <c r="AA10" s="27"/>
    </row>
    <row r="11" spans="8:27" ht="12.75">
      <c r="H11" s="17" t="s">
        <v>639</v>
      </c>
      <c r="I11" s="17"/>
      <c r="J11" s="17"/>
      <c r="K11" s="17"/>
      <c r="L11" s="17"/>
      <c r="M11" s="17"/>
      <c r="N11" s="28"/>
      <c r="O11" s="28"/>
      <c r="P11" s="29">
        <f>SUM(P22:P25)</f>
        <v>0</v>
      </c>
      <c r="Q11" s="30">
        <f>SUM(Q22:R25)</f>
        <v>0</v>
      </c>
      <c r="R11" s="31"/>
      <c r="S11" s="32"/>
      <c r="T11" s="32"/>
      <c r="U11" s="29"/>
      <c r="V11" s="30">
        <f>SUM(V22:Z25)</f>
        <v>0</v>
      </c>
      <c r="W11" s="30"/>
      <c r="X11" s="30"/>
      <c r="Y11" s="30"/>
      <c r="Z11" s="30"/>
      <c r="AA11" s="30"/>
    </row>
    <row r="12" spans="8:27" ht="12.75">
      <c r="H12" s="17" t="s">
        <v>640</v>
      </c>
      <c r="I12" s="17"/>
      <c r="J12" s="17"/>
      <c r="K12" s="17"/>
      <c r="L12" s="17"/>
      <c r="M12" s="17"/>
      <c r="N12" s="28"/>
      <c r="O12" s="28"/>
      <c r="P12" s="33">
        <f>SUM(P29:P35)</f>
        <v>0</v>
      </c>
      <c r="Q12" s="34">
        <f>SUM(Q29:S35)</f>
        <v>0</v>
      </c>
      <c r="R12" s="35"/>
      <c r="S12" s="36"/>
      <c r="T12" s="36"/>
      <c r="U12" s="33"/>
      <c r="V12" s="34">
        <f>SUM(V29:Z35)</f>
        <v>0</v>
      </c>
      <c r="W12" s="34"/>
      <c r="X12" s="34"/>
      <c r="Y12" s="34"/>
      <c r="Z12" s="34"/>
      <c r="AA12" s="34"/>
    </row>
    <row r="13" spans="8:27" ht="12.75">
      <c r="H13" s="37" t="s">
        <v>641</v>
      </c>
      <c r="I13" s="37"/>
      <c r="J13" s="37"/>
      <c r="K13" s="37"/>
      <c r="L13" s="37"/>
      <c r="M13" s="37"/>
      <c r="N13" s="38"/>
      <c r="O13" s="38"/>
      <c r="P13" s="39">
        <f>SUM(P11:P12)</f>
        <v>0</v>
      </c>
      <c r="Q13" s="40">
        <f>SUM(Q11:R12)</f>
        <v>0</v>
      </c>
      <c r="R13" s="27"/>
      <c r="U13" s="39"/>
      <c r="V13" s="41">
        <f>SUM(V11:AA12)</f>
        <v>0</v>
      </c>
      <c r="W13" s="41"/>
      <c r="X13" s="41"/>
      <c r="Y13" s="41"/>
      <c r="Z13" s="41"/>
      <c r="AA13" s="41"/>
    </row>
    <row r="14" spans="13:26" ht="12.75">
      <c r="M14" s="27"/>
      <c r="N14" s="27"/>
      <c r="O14" s="27"/>
      <c r="P14" s="27"/>
      <c r="Q14" s="27"/>
      <c r="R14" s="27"/>
      <c r="U14" s="40"/>
      <c r="V14" s="40"/>
      <c r="W14" s="40"/>
      <c r="X14" s="40"/>
      <c r="Y14" s="40"/>
      <c r="Z14" s="40"/>
    </row>
    <row r="15" ht="6" customHeight="1"/>
    <row r="16" spans="2:13" ht="12.75">
      <c r="B16" s="42" t="s">
        <v>642</v>
      </c>
      <c r="C16" s="42"/>
      <c r="D16" s="42"/>
      <c r="E16" s="42"/>
      <c r="F16" s="42"/>
      <c r="G16" s="42"/>
      <c r="H16" s="42"/>
      <c r="I16" s="42"/>
      <c r="J16" s="42"/>
      <c r="K16" s="42"/>
      <c r="L16" s="42"/>
      <c r="M16" s="42"/>
    </row>
    <row r="17" spans="8:27" ht="14.25" customHeight="1">
      <c r="H17" s="43" t="s">
        <v>643</v>
      </c>
      <c r="I17" s="43"/>
      <c r="J17" s="43"/>
      <c r="K17" s="43"/>
      <c r="L17" s="43"/>
      <c r="M17" s="43"/>
      <c r="P17" s="44" t="s">
        <v>636</v>
      </c>
      <c r="Q17" s="45" t="s">
        <v>637</v>
      </c>
      <c r="R17" s="45"/>
      <c r="V17" s="46" t="s">
        <v>638</v>
      </c>
      <c r="W17" s="46"/>
      <c r="X17" s="46"/>
      <c r="Y17" s="46"/>
      <c r="Z17" s="46"/>
      <c r="AA17" s="46"/>
    </row>
    <row r="18" ht="6" customHeight="1"/>
    <row r="19" spans="2:11" ht="14.25" customHeight="1">
      <c r="B19" s="47" t="s">
        <v>644</v>
      </c>
      <c r="C19" s="47"/>
      <c r="D19" s="47"/>
      <c r="E19" s="47"/>
      <c r="F19" s="47"/>
      <c r="G19" s="47"/>
      <c r="H19" s="47"/>
      <c r="I19" s="47"/>
      <c r="J19" s="47"/>
      <c r="K19" s="47"/>
    </row>
    <row r="20" spans="3:8" ht="15" customHeight="1">
      <c r="C20" s="23" t="s">
        <v>639</v>
      </c>
      <c r="D20" s="23"/>
      <c r="E20" s="23"/>
      <c r="F20" s="23"/>
      <c r="G20" s="23"/>
      <c r="H20" s="23"/>
    </row>
    <row r="21" spans="2:13" ht="10.5" customHeight="1">
      <c r="B21" s="48" t="s">
        <v>645</v>
      </c>
      <c r="C21" s="48"/>
      <c r="D21" s="48"/>
      <c r="E21" s="48"/>
      <c r="F21" s="48"/>
      <c r="G21" s="48"/>
      <c r="H21" s="48"/>
      <c r="I21" s="48"/>
      <c r="J21" s="48"/>
      <c r="K21" s="48"/>
      <c r="L21" s="48"/>
      <c r="M21" s="48"/>
    </row>
    <row r="22" spans="8:26" ht="13.5" customHeight="1">
      <c r="H22" s="17" t="s">
        <v>9</v>
      </c>
      <c r="I22" s="17"/>
      <c r="J22" s="17"/>
      <c r="K22" s="17"/>
      <c r="L22" s="17"/>
      <c r="M22" s="17"/>
      <c r="P22" s="29">
        <v>0</v>
      </c>
      <c r="Q22" s="30">
        <f>P22*0.21</f>
        <v>0</v>
      </c>
      <c r="R22" s="30"/>
      <c r="V22" s="30">
        <f>P22+Q22</f>
        <v>0</v>
      </c>
      <c r="W22" s="30"/>
      <c r="X22" s="30"/>
      <c r="Y22" s="30"/>
      <c r="Z22" s="30"/>
    </row>
    <row r="23" ht="11.25" customHeight="1"/>
    <row r="24" spans="2:13" ht="10.5" customHeight="1">
      <c r="B24" s="48" t="s">
        <v>199</v>
      </c>
      <c r="C24" s="48"/>
      <c r="D24" s="48"/>
      <c r="E24" s="48"/>
      <c r="F24" s="48"/>
      <c r="G24" s="48"/>
      <c r="H24" s="48"/>
      <c r="I24" s="48"/>
      <c r="J24" s="48"/>
      <c r="K24" s="48"/>
      <c r="L24" s="48"/>
      <c r="M24" s="48"/>
    </row>
    <row r="25" spans="8:26" ht="13.5" customHeight="1">
      <c r="H25" s="17" t="s">
        <v>200</v>
      </c>
      <c r="I25" s="17"/>
      <c r="J25" s="17"/>
      <c r="K25" s="17"/>
      <c r="L25" s="17"/>
      <c r="M25" s="17"/>
      <c r="P25" s="29">
        <v>0</v>
      </c>
      <c r="Q25" s="30">
        <f>P25*0.21</f>
        <v>0</v>
      </c>
      <c r="R25" s="30"/>
      <c r="V25" s="30">
        <f>P25+Q25</f>
        <v>0</v>
      </c>
      <c r="W25" s="30"/>
      <c r="X25" s="30"/>
      <c r="Y25" s="30"/>
      <c r="Z25" s="30"/>
    </row>
    <row r="27" spans="3:14" ht="12.75" customHeight="1">
      <c r="C27" s="49" t="s">
        <v>640</v>
      </c>
      <c r="D27" s="49"/>
      <c r="E27" s="49"/>
      <c r="F27" s="49"/>
      <c r="G27" s="49"/>
      <c r="H27" s="49"/>
      <c r="I27" s="49"/>
      <c r="J27" s="49"/>
      <c r="K27" s="49"/>
      <c r="L27" s="49"/>
      <c r="M27" s="49"/>
      <c r="N27" s="49"/>
    </row>
    <row r="28" spans="2:13" ht="12.75" customHeight="1">
      <c r="B28" s="48" t="s">
        <v>645</v>
      </c>
      <c r="C28" s="48"/>
      <c r="D28" s="48"/>
      <c r="E28" s="48"/>
      <c r="F28" s="48"/>
      <c r="G28" s="48"/>
      <c r="H28" s="48"/>
      <c r="I28" s="48"/>
      <c r="J28" s="48"/>
      <c r="K28" s="48"/>
      <c r="L28" s="48"/>
      <c r="M28" s="48"/>
    </row>
    <row r="29" spans="8:26" ht="12.75" customHeight="1">
      <c r="H29" s="17" t="s">
        <v>189</v>
      </c>
      <c r="I29" s="17"/>
      <c r="J29" s="17"/>
      <c r="K29" s="17"/>
      <c r="L29" s="17"/>
      <c r="M29" s="17"/>
      <c r="P29" s="29">
        <v>0</v>
      </c>
      <c r="Q29" s="30">
        <f>P29*0.21</f>
        <v>0</v>
      </c>
      <c r="R29" s="30"/>
      <c r="V29" s="30">
        <f>P29+Q29</f>
        <v>0</v>
      </c>
      <c r="W29" s="30"/>
      <c r="X29" s="30"/>
      <c r="Y29" s="30"/>
      <c r="Z29" s="30"/>
    </row>
    <row r="31" spans="2:13" ht="12.75" customHeight="1">
      <c r="B31" s="48" t="s">
        <v>529</v>
      </c>
      <c r="C31" s="48"/>
      <c r="D31" s="48"/>
      <c r="E31" s="48"/>
      <c r="F31" s="48"/>
      <c r="G31" s="48"/>
      <c r="H31" s="48"/>
      <c r="I31" s="48"/>
      <c r="J31" s="48"/>
      <c r="K31" s="48"/>
      <c r="L31" s="48"/>
      <c r="M31" s="48"/>
    </row>
    <row r="32" spans="8:26" ht="12.75" customHeight="1">
      <c r="H32" s="17" t="s">
        <v>530</v>
      </c>
      <c r="I32" s="17"/>
      <c r="J32" s="17"/>
      <c r="K32" s="17"/>
      <c r="L32" s="17"/>
      <c r="M32" s="17"/>
      <c r="P32" s="29">
        <v>0</v>
      </c>
      <c r="Q32" s="30">
        <f>P32*0.21</f>
        <v>0</v>
      </c>
      <c r="R32" s="30"/>
      <c r="V32" s="30">
        <f>P32+Q32</f>
        <v>0</v>
      </c>
      <c r="W32" s="30"/>
      <c r="X32" s="30"/>
      <c r="Y32" s="30"/>
      <c r="Z32" s="30"/>
    </row>
    <row r="34" spans="2:13" ht="12.75" customHeight="1">
      <c r="B34" s="48" t="s">
        <v>562</v>
      </c>
      <c r="C34" s="48"/>
      <c r="D34" s="48"/>
      <c r="E34" s="48"/>
      <c r="F34" s="48"/>
      <c r="G34" s="48"/>
      <c r="H34" s="48"/>
      <c r="I34" s="48"/>
      <c r="J34" s="48"/>
      <c r="K34" s="48"/>
      <c r="L34" s="48"/>
      <c r="M34" s="48"/>
    </row>
    <row r="35" spans="8:26" ht="12.75" customHeight="1">
      <c r="H35" s="17" t="s">
        <v>646</v>
      </c>
      <c r="I35" s="17"/>
      <c r="J35" s="17"/>
      <c r="K35" s="17"/>
      <c r="L35" s="17"/>
      <c r="M35" s="17"/>
      <c r="P35" s="29">
        <v>0</v>
      </c>
      <c r="Q35" s="30">
        <f>P35*0.21</f>
        <v>0</v>
      </c>
      <c r="R35" s="30"/>
      <c r="V35" s="30">
        <f>P35+Q35</f>
        <v>0</v>
      </c>
      <c r="W35" s="30"/>
      <c r="X35" s="30"/>
      <c r="Y35" s="30"/>
      <c r="Z35" s="30"/>
    </row>
  </sheetData>
  <sheetProtection/>
  <mergeCells count="47">
    <mergeCell ref="B31:M31"/>
    <mergeCell ref="H32:M32"/>
    <mergeCell ref="Q32:R32"/>
    <mergeCell ref="V32:Z32"/>
    <mergeCell ref="B34:M34"/>
    <mergeCell ref="H35:M35"/>
    <mergeCell ref="Q35:R35"/>
    <mergeCell ref="V35:Z35"/>
    <mergeCell ref="H25:M25"/>
    <mergeCell ref="Q25:R25"/>
    <mergeCell ref="V25:Z25"/>
    <mergeCell ref="B28:M28"/>
    <mergeCell ref="H29:M29"/>
    <mergeCell ref="Q29:R29"/>
    <mergeCell ref="V29:Z29"/>
    <mergeCell ref="B19:K19"/>
    <mergeCell ref="B21:M21"/>
    <mergeCell ref="H22:M22"/>
    <mergeCell ref="Q22:R22"/>
    <mergeCell ref="V22:Z22"/>
    <mergeCell ref="B24:M24"/>
    <mergeCell ref="M14:R14"/>
    <mergeCell ref="U14:Z14"/>
    <mergeCell ref="B16:M16"/>
    <mergeCell ref="H17:M17"/>
    <mergeCell ref="Q17:R17"/>
    <mergeCell ref="V17:AA17"/>
    <mergeCell ref="H12:M12"/>
    <mergeCell ref="Q12:R12"/>
    <mergeCell ref="V12:AA12"/>
    <mergeCell ref="H13:M13"/>
    <mergeCell ref="Q13:R13"/>
    <mergeCell ref="V13:AA13"/>
    <mergeCell ref="E9:H9"/>
    <mergeCell ref="J9:Y9"/>
    <mergeCell ref="Q10:R10"/>
    <mergeCell ref="V10:AA10"/>
    <mergeCell ref="H11:M11"/>
    <mergeCell ref="Q11:R11"/>
    <mergeCell ref="V11:AA11"/>
    <mergeCell ref="E2:E3"/>
    <mergeCell ref="V2:X3"/>
    <mergeCell ref="Z2:Z3"/>
    <mergeCell ref="D4:G4"/>
    <mergeCell ref="B6:Z6"/>
    <mergeCell ref="E8:H8"/>
    <mergeCell ref="J8:Y8"/>
  </mergeCells>
  <printOptions/>
  <pageMargins left="0.16666666666666666" right="0.16666666666666666" top="0.16666666666666666" bottom="0.16666666666666666" header="0" footer="0"/>
  <pageSetup fitToHeight="0" fitToWidth="0"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P126"/>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1" t="s">
        <v>0</v>
      </c>
      <c r="C1" t="s">
        <v>1</v>
      </c>
    </row>
    <row r="2" ht="12.75" customHeight="1">
      <c r="C2" s="2" t="s">
        <v>2</v>
      </c>
    </row>
    <row r="4" spans="1:5" ht="12.75" customHeight="1">
      <c r="A4" t="s">
        <v>3</v>
      </c>
      <c r="C4" s="1" t="s">
        <v>6</v>
      </c>
      <c r="D4" s="1"/>
      <c r="E4" s="1" t="s">
        <v>7</v>
      </c>
    </row>
    <row r="5" spans="1:5" ht="12.75" customHeight="1">
      <c r="A5" t="s">
        <v>4</v>
      </c>
      <c r="C5" s="1" t="s">
        <v>8</v>
      </c>
      <c r="D5" s="1"/>
      <c r="E5" s="1" t="s">
        <v>9</v>
      </c>
    </row>
    <row r="6" spans="1:5" ht="12.75" customHeight="1">
      <c r="A6" t="s">
        <v>5</v>
      </c>
      <c r="C6" s="1" t="s">
        <v>8</v>
      </c>
      <c r="D6" s="1"/>
      <c r="E6" s="1" t="s">
        <v>9</v>
      </c>
    </row>
    <row r="7" spans="3:5" ht="12.75" customHeight="1">
      <c r="C7" s="1"/>
      <c r="D7" s="1"/>
      <c r="E7" s="1"/>
    </row>
    <row r="8" spans="1:9" ht="12.75" customHeight="1">
      <c r="A8" s="12" t="s">
        <v>10</v>
      </c>
      <c r="B8" s="12" t="s">
        <v>12</v>
      </c>
      <c r="C8" s="12" t="s">
        <v>13</v>
      </c>
      <c r="D8" s="12" t="s">
        <v>14</v>
      </c>
      <c r="E8" s="12" t="s">
        <v>15</v>
      </c>
      <c r="F8" s="12" t="s">
        <v>16</v>
      </c>
      <c r="G8" s="12" t="s">
        <v>17</v>
      </c>
      <c r="H8" s="12" t="s">
        <v>18</v>
      </c>
      <c r="I8" s="12"/>
    </row>
    <row r="9" spans="1:9" ht="14.25">
      <c r="A9" s="12"/>
      <c r="B9" s="12"/>
      <c r="C9" s="12"/>
      <c r="D9" s="12"/>
      <c r="E9" s="12"/>
      <c r="F9" s="12"/>
      <c r="G9" s="12"/>
      <c r="H9" s="3" t="s">
        <v>19</v>
      </c>
      <c r="I9" s="3" t="s">
        <v>20</v>
      </c>
    </row>
    <row r="10" spans="1:9" ht="14.25">
      <c r="A10" s="3" t="s">
        <v>11</v>
      </c>
      <c r="B10" s="3" t="s">
        <v>21</v>
      </c>
      <c r="C10" s="3" t="s">
        <v>22</v>
      </c>
      <c r="D10" s="3" t="s">
        <v>23</v>
      </c>
      <c r="E10" s="3" t="s">
        <v>24</v>
      </c>
      <c r="F10" s="3" t="s">
        <v>25</v>
      </c>
      <c r="G10" s="3" t="s">
        <v>26</v>
      </c>
      <c r="H10" s="3" t="s">
        <v>27</v>
      </c>
      <c r="I10" s="3" t="s">
        <v>28</v>
      </c>
    </row>
    <row r="11" spans="1:9" ht="12.75" customHeight="1">
      <c r="A11" s="4"/>
      <c r="B11" s="4"/>
      <c r="C11" s="4" t="s">
        <v>30</v>
      </c>
      <c r="D11" s="4"/>
      <c r="E11" s="4" t="s">
        <v>29</v>
      </c>
      <c r="F11" s="4"/>
      <c r="G11" s="6"/>
      <c r="H11" s="4"/>
      <c r="I11" s="6"/>
    </row>
    <row r="12" spans="1:9" ht="25.5">
      <c r="A12" s="9">
        <v>1</v>
      </c>
      <c r="B12" s="9" t="s">
        <v>31</v>
      </c>
      <c r="C12" s="9" t="s">
        <v>32</v>
      </c>
      <c r="D12" s="9" t="s">
        <v>11</v>
      </c>
      <c r="E12" s="9" t="s">
        <v>33</v>
      </c>
      <c r="F12" s="9" t="s">
        <v>34</v>
      </c>
      <c r="G12" s="5">
        <v>1694.478</v>
      </c>
      <c r="H12" s="8"/>
      <c r="I12" s="7">
        <f>ROUND((H12*G12),2)</f>
        <v>0</v>
      </c>
    </row>
    <row r="13" ht="25.5">
      <c r="E13" s="10" t="s">
        <v>35</v>
      </c>
    </row>
    <row r="14" spans="1:9" ht="25.5">
      <c r="A14" s="9">
        <v>2</v>
      </c>
      <c r="B14" s="9" t="s">
        <v>31</v>
      </c>
      <c r="C14" s="9" t="s">
        <v>32</v>
      </c>
      <c r="D14" s="9" t="s">
        <v>24</v>
      </c>
      <c r="E14" s="9" t="s">
        <v>36</v>
      </c>
      <c r="F14" s="9" t="s">
        <v>34</v>
      </c>
      <c r="G14" s="5">
        <v>143.29</v>
      </c>
      <c r="H14" s="8"/>
      <c r="I14" s="7">
        <f>ROUND((H14*G14),2)</f>
        <v>0</v>
      </c>
    </row>
    <row r="15" ht="25.5">
      <c r="E15" s="10" t="s">
        <v>37</v>
      </c>
    </row>
    <row r="16" spans="1:9" ht="38.25">
      <c r="A16" s="9">
        <v>3</v>
      </c>
      <c r="B16" s="9" t="s">
        <v>31</v>
      </c>
      <c r="C16" s="9" t="s">
        <v>38</v>
      </c>
      <c r="D16" s="9" t="s">
        <v>39</v>
      </c>
      <c r="E16" s="9" t="s">
        <v>40</v>
      </c>
      <c r="F16" s="9" t="s">
        <v>41</v>
      </c>
      <c r="G16" s="5">
        <v>1</v>
      </c>
      <c r="H16" s="8"/>
      <c r="I16" s="7">
        <f>ROUND((H16*G16),2)</f>
        <v>0</v>
      </c>
    </row>
    <row r="17" spans="1:9" ht="38.25">
      <c r="A17" s="9">
        <v>4</v>
      </c>
      <c r="B17" s="9" t="s">
        <v>31</v>
      </c>
      <c r="C17" s="9" t="s">
        <v>42</v>
      </c>
      <c r="D17" s="9" t="s">
        <v>39</v>
      </c>
      <c r="E17" s="9" t="s">
        <v>43</v>
      </c>
      <c r="F17" s="9" t="s">
        <v>44</v>
      </c>
      <c r="G17" s="5">
        <v>1</v>
      </c>
      <c r="H17" s="8"/>
      <c r="I17" s="7">
        <f>ROUND((H17*G17),2)</f>
        <v>0</v>
      </c>
    </row>
    <row r="18" spans="1:9" ht="25.5">
      <c r="A18" s="9">
        <v>5</v>
      </c>
      <c r="B18" s="9" t="s">
        <v>31</v>
      </c>
      <c r="C18" s="9" t="s">
        <v>45</v>
      </c>
      <c r="D18" s="9" t="s">
        <v>39</v>
      </c>
      <c r="E18" s="9" t="s">
        <v>46</v>
      </c>
      <c r="F18" s="9" t="s">
        <v>44</v>
      </c>
      <c r="G18" s="5">
        <v>1</v>
      </c>
      <c r="H18" s="8"/>
      <c r="I18" s="7">
        <f>ROUND((H18*G18),2)</f>
        <v>0</v>
      </c>
    </row>
    <row r="19" spans="1:16" ht="12.75" customHeight="1">
      <c r="A19" s="11"/>
      <c r="B19" s="11"/>
      <c r="C19" s="11" t="s">
        <v>30</v>
      </c>
      <c r="D19" s="11"/>
      <c r="E19" s="11" t="s">
        <v>29</v>
      </c>
      <c r="F19" s="11"/>
      <c r="G19" s="11"/>
      <c r="H19" s="11"/>
      <c r="I19" s="11">
        <f>SUM(I12:I18)</f>
        <v>0</v>
      </c>
      <c r="P19">
        <f>SUM(P12:P18)</f>
        <v>0</v>
      </c>
    </row>
    <row r="21" spans="1:9" ht="12.75" customHeight="1">
      <c r="A21" s="4"/>
      <c r="B21" s="4"/>
      <c r="C21" s="4" t="s">
        <v>11</v>
      </c>
      <c r="D21" s="4"/>
      <c r="E21" s="4" t="s">
        <v>47</v>
      </c>
      <c r="F21" s="4"/>
      <c r="G21" s="6"/>
      <c r="H21" s="4"/>
      <c r="I21" s="6"/>
    </row>
    <row r="22" spans="1:9" ht="38.25">
      <c r="A22" s="9">
        <v>6</v>
      </c>
      <c r="B22" s="9" t="s">
        <v>31</v>
      </c>
      <c r="C22" s="9" t="s">
        <v>48</v>
      </c>
      <c r="D22" s="9" t="s">
        <v>39</v>
      </c>
      <c r="E22" s="9" t="s">
        <v>49</v>
      </c>
      <c r="F22" s="9" t="s">
        <v>50</v>
      </c>
      <c r="G22" s="5">
        <v>800</v>
      </c>
      <c r="H22" s="8"/>
      <c r="I22" s="7">
        <f>ROUND((H22*G22),2)</f>
        <v>0</v>
      </c>
    </row>
    <row r="23" ht="12.75">
      <c r="E23" s="10" t="s">
        <v>51</v>
      </c>
    </row>
    <row r="24" spans="1:9" ht="38.25">
      <c r="A24" s="9">
        <v>7</v>
      </c>
      <c r="B24" s="9" t="s">
        <v>31</v>
      </c>
      <c r="C24" s="9" t="s">
        <v>52</v>
      </c>
      <c r="D24" s="9" t="s">
        <v>39</v>
      </c>
      <c r="E24" s="9" t="s">
        <v>53</v>
      </c>
      <c r="F24" s="9" t="s">
        <v>41</v>
      </c>
      <c r="G24" s="5">
        <v>21</v>
      </c>
      <c r="H24" s="8"/>
      <c r="I24" s="7">
        <f>ROUND((H24*G24),2)</f>
        <v>0</v>
      </c>
    </row>
    <row r="25" spans="1:9" ht="51">
      <c r="A25" s="9">
        <v>8</v>
      </c>
      <c r="B25" s="9" t="s">
        <v>31</v>
      </c>
      <c r="C25" s="9" t="s">
        <v>54</v>
      </c>
      <c r="D25" s="9" t="s">
        <v>39</v>
      </c>
      <c r="E25" s="9" t="s">
        <v>55</v>
      </c>
      <c r="F25" s="9" t="s">
        <v>56</v>
      </c>
      <c r="G25" s="5">
        <v>240.3</v>
      </c>
      <c r="H25" s="8"/>
      <c r="I25" s="7">
        <f>ROUND((H25*G25),2)</f>
        <v>0</v>
      </c>
    </row>
    <row r="26" ht="12.75">
      <c r="E26" s="10" t="s">
        <v>57</v>
      </c>
    </row>
    <row r="27" spans="1:9" ht="38.25">
      <c r="A27" s="9">
        <v>9</v>
      </c>
      <c r="B27" s="9" t="s">
        <v>31</v>
      </c>
      <c r="C27" s="9" t="s">
        <v>58</v>
      </c>
      <c r="D27" s="9" t="s">
        <v>39</v>
      </c>
      <c r="E27" s="9" t="s">
        <v>59</v>
      </c>
      <c r="F27" s="9" t="s">
        <v>60</v>
      </c>
      <c r="G27" s="5">
        <v>2403</v>
      </c>
      <c r="H27" s="8"/>
      <c r="I27" s="7">
        <f>ROUND((H27*G27),2)</f>
        <v>0</v>
      </c>
    </row>
    <row r="28" ht="12.75">
      <c r="E28" s="10" t="s">
        <v>61</v>
      </c>
    </row>
    <row r="29" spans="1:9" ht="38.25">
      <c r="A29" s="9">
        <v>10</v>
      </c>
      <c r="B29" s="9" t="s">
        <v>31</v>
      </c>
      <c r="C29" s="9" t="s">
        <v>62</v>
      </c>
      <c r="D29" s="9" t="s">
        <v>39</v>
      </c>
      <c r="E29" s="9" t="s">
        <v>63</v>
      </c>
      <c r="F29" s="9" t="s">
        <v>56</v>
      </c>
      <c r="G29" s="5">
        <v>62.3</v>
      </c>
      <c r="H29" s="8"/>
      <c r="I29" s="7">
        <f>ROUND((H29*G29),2)</f>
        <v>0</v>
      </c>
    </row>
    <row r="30" ht="12.75">
      <c r="E30" s="10" t="s">
        <v>64</v>
      </c>
    </row>
    <row r="31" spans="1:9" ht="25.5">
      <c r="A31" s="9">
        <v>11</v>
      </c>
      <c r="B31" s="9" t="s">
        <v>31</v>
      </c>
      <c r="C31" s="9" t="s">
        <v>65</v>
      </c>
      <c r="D31" s="9" t="s">
        <v>39</v>
      </c>
      <c r="E31" s="9" t="s">
        <v>66</v>
      </c>
      <c r="F31" s="9" t="s">
        <v>60</v>
      </c>
      <c r="G31" s="5">
        <v>716.45</v>
      </c>
      <c r="H31" s="8"/>
      <c r="I31" s="7">
        <f>ROUND((H31*G31),2)</f>
        <v>0</v>
      </c>
    </row>
    <row r="32" ht="12.75">
      <c r="E32" s="10" t="s">
        <v>67</v>
      </c>
    </row>
    <row r="33" spans="1:9" ht="25.5">
      <c r="A33" s="9">
        <v>12</v>
      </c>
      <c r="B33" s="9" t="s">
        <v>31</v>
      </c>
      <c r="C33" s="9" t="s">
        <v>68</v>
      </c>
      <c r="D33" s="9" t="s">
        <v>11</v>
      </c>
      <c r="E33" s="9" t="s">
        <v>69</v>
      </c>
      <c r="F33" s="9" t="s">
        <v>56</v>
      </c>
      <c r="G33" s="5">
        <v>58.045</v>
      </c>
      <c r="H33" s="8"/>
      <c r="I33" s="7">
        <f>ROUND((H33*G33),2)</f>
        <v>0</v>
      </c>
    </row>
    <row r="34" ht="12.75">
      <c r="E34" s="10" t="s">
        <v>70</v>
      </c>
    </row>
    <row r="35" spans="1:9" ht="25.5">
      <c r="A35" s="9">
        <v>13</v>
      </c>
      <c r="B35" s="9" t="s">
        <v>31</v>
      </c>
      <c r="C35" s="9" t="s">
        <v>68</v>
      </c>
      <c r="D35" s="9" t="s">
        <v>21</v>
      </c>
      <c r="E35" s="9" t="s">
        <v>71</v>
      </c>
      <c r="F35" s="9" t="s">
        <v>56</v>
      </c>
      <c r="G35" s="5">
        <v>11.245</v>
      </c>
      <c r="H35" s="8"/>
      <c r="I35" s="7">
        <f>ROUND((H35*G35),2)</f>
        <v>0</v>
      </c>
    </row>
    <row r="36" ht="12.75">
      <c r="E36" s="10" t="s">
        <v>72</v>
      </c>
    </row>
    <row r="37" spans="1:9" ht="25.5">
      <c r="A37" s="9">
        <v>14</v>
      </c>
      <c r="B37" s="9" t="s">
        <v>31</v>
      </c>
      <c r="C37" s="9" t="s">
        <v>73</v>
      </c>
      <c r="D37" s="9" t="s">
        <v>11</v>
      </c>
      <c r="E37" s="9" t="s">
        <v>74</v>
      </c>
      <c r="F37" s="9" t="s">
        <v>60</v>
      </c>
      <c r="G37" s="5">
        <v>2803.574</v>
      </c>
      <c r="H37" s="8"/>
      <c r="I37" s="7">
        <f>ROUND((H37*G37),2)</f>
        <v>0</v>
      </c>
    </row>
    <row r="38" ht="12.75">
      <c r="E38" s="10" t="s">
        <v>75</v>
      </c>
    </row>
    <row r="39" spans="1:9" ht="25.5">
      <c r="A39" s="9">
        <v>15</v>
      </c>
      <c r="B39" s="9" t="s">
        <v>31</v>
      </c>
      <c r="C39" s="9" t="s">
        <v>73</v>
      </c>
      <c r="D39" s="9" t="s">
        <v>21</v>
      </c>
      <c r="E39" s="9" t="s">
        <v>74</v>
      </c>
      <c r="F39" s="9" t="s">
        <v>60</v>
      </c>
      <c r="G39" s="5">
        <v>543.134</v>
      </c>
      <c r="H39" s="8"/>
      <c r="I39" s="7">
        <f>ROUND((H39*G39),2)</f>
        <v>0</v>
      </c>
    </row>
    <row r="40" ht="12.75">
      <c r="E40" s="10" t="s">
        <v>76</v>
      </c>
    </row>
    <row r="41" spans="1:9" ht="25.5">
      <c r="A41" s="9">
        <v>16</v>
      </c>
      <c r="B41" s="9" t="s">
        <v>31</v>
      </c>
      <c r="C41" s="9" t="s">
        <v>77</v>
      </c>
      <c r="D41" s="9" t="s">
        <v>39</v>
      </c>
      <c r="E41" s="9" t="s">
        <v>78</v>
      </c>
      <c r="F41" s="9" t="s">
        <v>56</v>
      </c>
      <c r="G41" s="5">
        <v>97</v>
      </c>
      <c r="H41" s="8"/>
      <c r="I41" s="7">
        <f>ROUND((H41*G41),2)</f>
        <v>0</v>
      </c>
    </row>
    <row r="42" ht="12.75">
      <c r="E42" s="10" t="s">
        <v>79</v>
      </c>
    </row>
    <row r="43" spans="1:9" ht="25.5">
      <c r="A43" s="9">
        <v>17</v>
      </c>
      <c r="B43" s="9" t="s">
        <v>31</v>
      </c>
      <c r="C43" s="9" t="s">
        <v>80</v>
      </c>
      <c r="D43" s="9" t="s">
        <v>81</v>
      </c>
      <c r="E43" s="9" t="s">
        <v>82</v>
      </c>
      <c r="F43" s="9" t="s">
        <v>60</v>
      </c>
      <c r="G43" s="5">
        <v>4850</v>
      </c>
      <c r="H43" s="8"/>
      <c r="I43" s="7">
        <f>ROUND((H43*G43),2)</f>
        <v>0</v>
      </c>
    </row>
    <row r="44" ht="12.75">
      <c r="E44" s="10" t="s">
        <v>83</v>
      </c>
    </row>
    <row r="45" spans="1:9" ht="25.5">
      <c r="A45" s="9">
        <v>18</v>
      </c>
      <c r="B45" s="9" t="s">
        <v>31</v>
      </c>
      <c r="C45" s="9" t="s">
        <v>84</v>
      </c>
      <c r="D45" s="9" t="s">
        <v>39</v>
      </c>
      <c r="E45" s="9" t="s">
        <v>85</v>
      </c>
      <c r="F45" s="9" t="s">
        <v>56</v>
      </c>
      <c r="G45" s="5">
        <v>502.439</v>
      </c>
      <c r="H45" s="8"/>
      <c r="I45" s="7">
        <f>ROUND((H45*G45),2)</f>
        <v>0</v>
      </c>
    </row>
    <row r="46" ht="140.25">
      <c r="E46" s="10" t="s">
        <v>86</v>
      </c>
    </row>
    <row r="47" spans="1:9" ht="25.5">
      <c r="A47" s="9">
        <v>19</v>
      </c>
      <c r="B47" s="9" t="s">
        <v>31</v>
      </c>
      <c r="C47" s="9" t="s">
        <v>87</v>
      </c>
      <c r="D47" s="9" t="s">
        <v>81</v>
      </c>
      <c r="E47" s="9" t="s">
        <v>88</v>
      </c>
      <c r="F47" s="9" t="s">
        <v>60</v>
      </c>
      <c r="G47" s="5">
        <v>25121.95</v>
      </c>
      <c r="H47" s="8"/>
      <c r="I47" s="7">
        <f>ROUND((H47*G47),2)</f>
        <v>0</v>
      </c>
    </row>
    <row r="48" ht="12.75">
      <c r="E48" s="10" t="s">
        <v>89</v>
      </c>
    </row>
    <row r="49" spans="1:9" ht="25.5">
      <c r="A49" s="9">
        <v>20</v>
      </c>
      <c r="B49" s="9" t="s">
        <v>31</v>
      </c>
      <c r="C49" s="9" t="s">
        <v>90</v>
      </c>
      <c r="D49" s="9" t="s">
        <v>39</v>
      </c>
      <c r="E49" s="9" t="s">
        <v>91</v>
      </c>
      <c r="F49" s="9" t="s">
        <v>56</v>
      </c>
      <c r="G49" s="5">
        <v>7.5</v>
      </c>
      <c r="H49" s="8"/>
      <c r="I49" s="7">
        <f>ROUND((H49*G49),2)</f>
        <v>0</v>
      </c>
    </row>
    <row r="50" ht="12.75">
      <c r="E50" s="10" t="s">
        <v>92</v>
      </c>
    </row>
    <row r="51" spans="1:9" ht="25.5">
      <c r="A51" s="9">
        <v>21</v>
      </c>
      <c r="B51" s="9" t="s">
        <v>31</v>
      </c>
      <c r="C51" s="9" t="s">
        <v>93</v>
      </c>
      <c r="D51" s="9" t="s">
        <v>81</v>
      </c>
      <c r="E51" s="9" t="s">
        <v>94</v>
      </c>
      <c r="F51" s="9" t="s">
        <v>60</v>
      </c>
      <c r="G51" s="5">
        <v>375</v>
      </c>
      <c r="H51" s="8"/>
      <c r="I51" s="7">
        <f>ROUND((H51*G51),2)</f>
        <v>0</v>
      </c>
    </row>
    <row r="52" ht="12.75">
      <c r="E52" s="10" t="s">
        <v>95</v>
      </c>
    </row>
    <row r="53" spans="1:9" ht="63.75">
      <c r="A53" s="9">
        <v>22</v>
      </c>
      <c r="B53" s="9" t="s">
        <v>31</v>
      </c>
      <c r="C53" s="9" t="s">
        <v>96</v>
      </c>
      <c r="D53" s="9" t="s">
        <v>11</v>
      </c>
      <c r="E53" s="9" t="s">
        <v>97</v>
      </c>
      <c r="F53" s="9" t="s">
        <v>56</v>
      </c>
      <c r="G53" s="5">
        <v>505.89</v>
      </c>
      <c r="H53" s="8"/>
      <c r="I53" s="7">
        <f>ROUND((H53*G53),2)</f>
        <v>0</v>
      </c>
    </row>
    <row r="54" ht="140.25">
      <c r="E54" s="10" t="s">
        <v>98</v>
      </c>
    </row>
    <row r="55" spans="1:9" ht="38.25">
      <c r="A55" s="9">
        <v>23</v>
      </c>
      <c r="B55" s="9" t="s">
        <v>31</v>
      </c>
      <c r="C55" s="9" t="s">
        <v>96</v>
      </c>
      <c r="D55" s="9" t="s">
        <v>21</v>
      </c>
      <c r="E55" s="9" t="s">
        <v>99</v>
      </c>
      <c r="F55" s="9" t="s">
        <v>56</v>
      </c>
      <c r="G55" s="5">
        <v>51.66</v>
      </c>
      <c r="H55" s="8"/>
      <c r="I55" s="7">
        <f>ROUND((H55*G55),2)</f>
        <v>0</v>
      </c>
    </row>
    <row r="56" ht="12.75">
      <c r="E56" s="10" t="s">
        <v>100</v>
      </c>
    </row>
    <row r="57" spans="1:9" ht="38.25">
      <c r="A57" s="9">
        <v>24</v>
      </c>
      <c r="B57" s="9" t="s">
        <v>31</v>
      </c>
      <c r="C57" s="9" t="s">
        <v>101</v>
      </c>
      <c r="D57" s="9" t="s">
        <v>81</v>
      </c>
      <c r="E57" s="9" t="s">
        <v>102</v>
      </c>
      <c r="F57" s="9" t="s">
        <v>50</v>
      </c>
      <c r="G57" s="5">
        <v>354.5</v>
      </c>
      <c r="H57" s="8"/>
      <c r="I57" s="7">
        <f>ROUND((H57*G57),2)</f>
        <v>0</v>
      </c>
    </row>
    <row r="58" ht="12.75">
      <c r="E58" s="10" t="s">
        <v>103</v>
      </c>
    </row>
    <row r="59" spans="1:9" ht="25.5">
      <c r="A59" s="9">
        <v>25</v>
      </c>
      <c r="B59" s="9" t="s">
        <v>31</v>
      </c>
      <c r="C59" s="9" t="s">
        <v>104</v>
      </c>
      <c r="D59" s="9" t="s">
        <v>39</v>
      </c>
      <c r="E59" s="9" t="s">
        <v>105</v>
      </c>
      <c r="F59" s="9" t="s">
        <v>50</v>
      </c>
      <c r="G59" s="5">
        <v>354.5</v>
      </c>
      <c r="H59" s="8"/>
      <c r="I59" s="7">
        <f>ROUND((H59*G59),2)</f>
        <v>0</v>
      </c>
    </row>
    <row r="60" ht="12.75">
      <c r="E60" s="10" t="s">
        <v>106</v>
      </c>
    </row>
    <row r="61" spans="1:16" ht="12.75" customHeight="1">
      <c r="A61" s="11"/>
      <c r="B61" s="11"/>
      <c r="C61" s="11" t="s">
        <v>11</v>
      </c>
      <c r="D61" s="11"/>
      <c r="E61" s="11" t="s">
        <v>47</v>
      </c>
      <c r="F61" s="11"/>
      <c r="G61" s="11"/>
      <c r="H61" s="11"/>
      <c r="I61" s="11">
        <f>SUM(I22:I60)</f>
        <v>0</v>
      </c>
      <c r="P61">
        <f>SUM(P22:P60)</f>
        <v>0</v>
      </c>
    </row>
    <row r="63" spans="1:9" ht="12.75" customHeight="1">
      <c r="A63" s="4"/>
      <c r="B63" s="4"/>
      <c r="C63" s="4" t="s">
        <v>21</v>
      </c>
      <c r="D63" s="4"/>
      <c r="E63" s="4" t="s">
        <v>107</v>
      </c>
      <c r="F63" s="4"/>
      <c r="G63" s="6"/>
      <c r="H63" s="4"/>
      <c r="I63" s="6"/>
    </row>
    <row r="64" spans="1:9" ht="63.75">
      <c r="A64" s="9">
        <v>26</v>
      </c>
      <c r="B64" s="9" t="s">
        <v>31</v>
      </c>
      <c r="C64" s="9" t="s">
        <v>108</v>
      </c>
      <c r="D64" s="9" t="s">
        <v>39</v>
      </c>
      <c r="E64" s="9" t="s">
        <v>109</v>
      </c>
      <c r="F64" s="9" t="s">
        <v>50</v>
      </c>
      <c r="G64" s="5">
        <v>1555.63</v>
      </c>
      <c r="H64" s="8"/>
      <c r="I64" s="7">
        <f>ROUND((H64*G64),2)</f>
        <v>0</v>
      </c>
    </row>
    <row r="65" ht="140.25">
      <c r="E65" s="10" t="s">
        <v>110</v>
      </c>
    </row>
    <row r="66" spans="1:9" ht="38.25">
      <c r="A66" s="9">
        <v>27</v>
      </c>
      <c r="B66" s="9" t="s">
        <v>31</v>
      </c>
      <c r="C66" s="9" t="s">
        <v>111</v>
      </c>
      <c r="D66" s="9" t="s">
        <v>39</v>
      </c>
      <c r="E66" s="9" t="s">
        <v>112</v>
      </c>
      <c r="F66" s="9" t="s">
        <v>50</v>
      </c>
      <c r="G66" s="5">
        <v>354.5</v>
      </c>
      <c r="H66" s="8"/>
      <c r="I66" s="7">
        <f>ROUND((H66*G66),2)</f>
        <v>0</v>
      </c>
    </row>
    <row r="67" ht="12.75">
      <c r="E67" s="10" t="s">
        <v>113</v>
      </c>
    </row>
    <row r="68" spans="1:16" ht="12.75" customHeight="1">
      <c r="A68" s="11"/>
      <c r="B68" s="11"/>
      <c r="C68" s="11" t="s">
        <v>21</v>
      </c>
      <c r="D68" s="11"/>
      <c r="E68" s="11" t="s">
        <v>107</v>
      </c>
      <c r="F68" s="11"/>
      <c r="G68" s="11"/>
      <c r="H68" s="11"/>
      <c r="I68" s="11">
        <f>SUM(I64:I67)</f>
        <v>0</v>
      </c>
      <c r="P68">
        <f>SUM(P64:P67)</f>
        <v>0</v>
      </c>
    </row>
    <row r="70" spans="1:9" ht="12.75" customHeight="1">
      <c r="A70" s="4"/>
      <c r="B70" s="4"/>
      <c r="C70" s="4" t="s">
        <v>24</v>
      </c>
      <c r="D70" s="4"/>
      <c r="E70" s="4" t="s">
        <v>114</v>
      </c>
      <c r="F70" s="4"/>
      <c r="G70" s="6"/>
      <c r="H70" s="4"/>
      <c r="I70" s="6"/>
    </row>
    <row r="71" spans="1:9" ht="25.5">
      <c r="A71" s="9">
        <v>28</v>
      </c>
      <c r="B71" s="9" t="s">
        <v>31</v>
      </c>
      <c r="C71" s="9" t="s">
        <v>115</v>
      </c>
      <c r="D71" s="9" t="s">
        <v>39</v>
      </c>
      <c r="E71" s="9" t="s">
        <v>116</v>
      </c>
      <c r="F71" s="9" t="s">
        <v>50</v>
      </c>
      <c r="G71" s="5">
        <v>631.9</v>
      </c>
      <c r="H71" s="8"/>
      <c r="I71" s="7">
        <f>ROUND((H71*G71),2)</f>
        <v>0</v>
      </c>
    </row>
    <row r="72" ht="12.75">
      <c r="E72" s="10" t="s">
        <v>117</v>
      </c>
    </row>
    <row r="73" spans="1:9" ht="25.5">
      <c r="A73" s="9">
        <v>29</v>
      </c>
      <c r="B73" s="9" t="s">
        <v>31</v>
      </c>
      <c r="C73" s="9" t="s">
        <v>118</v>
      </c>
      <c r="D73" s="9" t="s">
        <v>39</v>
      </c>
      <c r="E73" s="9" t="s">
        <v>119</v>
      </c>
      <c r="F73" s="9" t="s">
        <v>50</v>
      </c>
      <c r="G73" s="5">
        <v>870.4</v>
      </c>
      <c r="H73" s="8"/>
      <c r="I73" s="7">
        <f>ROUND((H73*G73),2)</f>
        <v>0</v>
      </c>
    </row>
    <row r="74" ht="12.75">
      <c r="E74" s="10" t="s">
        <v>120</v>
      </c>
    </row>
    <row r="75" spans="1:9" ht="25.5">
      <c r="A75" s="9">
        <v>30</v>
      </c>
      <c r="B75" s="9" t="s">
        <v>31</v>
      </c>
      <c r="C75" s="9" t="s">
        <v>121</v>
      </c>
      <c r="D75" s="9" t="s">
        <v>39</v>
      </c>
      <c r="E75" s="9" t="s">
        <v>122</v>
      </c>
      <c r="F75" s="9" t="s">
        <v>50</v>
      </c>
      <c r="G75" s="5">
        <v>49</v>
      </c>
      <c r="H75" s="8"/>
      <c r="I75" s="7">
        <f>ROUND((H75*G75),2)</f>
        <v>0</v>
      </c>
    </row>
    <row r="76" ht="12.75">
      <c r="E76" s="10" t="s">
        <v>123</v>
      </c>
    </row>
    <row r="77" spans="1:9" ht="25.5">
      <c r="A77" s="9">
        <v>31</v>
      </c>
      <c r="B77" s="9" t="s">
        <v>31</v>
      </c>
      <c r="C77" s="9" t="s">
        <v>124</v>
      </c>
      <c r="D77" s="9" t="s">
        <v>39</v>
      </c>
      <c r="E77" s="9" t="s">
        <v>125</v>
      </c>
      <c r="F77" s="9" t="s">
        <v>50</v>
      </c>
      <c r="G77" s="5">
        <v>631.9</v>
      </c>
      <c r="H77" s="8"/>
      <c r="I77" s="7">
        <f>ROUND((H77*G77),2)</f>
        <v>0</v>
      </c>
    </row>
    <row r="78" ht="12.75">
      <c r="E78" s="10" t="s">
        <v>117</v>
      </c>
    </row>
    <row r="79" spans="1:9" ht="25.5">
      <c r="A79" s="9">
        <v>32</v>
      </c>
      <c r="B79" s="9" t="s">
        <v>31</v>
      </c>
      <c r="C79" s="9" t="s">
        <v>126</v>
      </c>
      <c r="D79" s="9" t="s">
        <v>11</v>
      </c>
      <c r="E79" s="9" t="s">
        <v>127</v>
      </c>
      <c r="F79" s="9" t="s">
        <v>50</v>
      </c>
      <c r="G79" s="5">
        <v>1250.2</v>
      </c>
      <c r="H79" s="8"/>
      <c r="I79" s="7">
        <f>ROUND((H79*G79),2)</f>
        <v>0</v>
      </c>
    </row>
    <row r="80" ht="12.75">
      <c r="E80" s="10" t="s">
        <v>128</v>
      </c>
    </row>
    <row r="81" spans="1:9" ht="25.5">
      <c r="A81" s="9">
        <v>33</v>
      </c>
      <c r="B81" s="9" t="s">
        <v>31</v>
      </c>
      <c r="C81" s="9" t="s">
        <v>126</v>
      </c>
      <c r="D81" s="9" t="s">
        <v>21</v>
      </c>
      <c r="E81" s="9" t="s">
        <v>129</v>
      </c>
      <c r="F81" s="9" t="s">
        <v>50</v>
      </c>
      <c r="G81" s="5">
        <v>240.8</v>
      </c>
      <c r="H81" s="8"/>
      <c r="I81" s="7">
        <f>ROUND((H81*G81),2)</f>
        <v>0</v>
      </c>
    </row>
    <row r="82" ht="12.75">
      <c r="E82" s="10" t="s">
        <v>130</v>
      </c>
    </row>
    <row r="83" spans="1:9" ht="25.5">
      <c r="A83" s="9">
        <v>34</v>
      </c>
      <c r="B83" s="9" t="s">
        <v>31</v>
      </c>
      <c r="C83" s="9" t="s">
        <v>131</v>
      </c>
      <c r="D83" s="9" t="s">
        <v>11</v>
      </c>
      <c r="E83" s="9" t="s">
        <v>132</v>
      </c>
      <c r="F83" s="9" t="s">
        <v>50</v>
      </c>
      <c r="G83" s="5">
        <v>602.775</v>
      </c>
      <c r="H83" s="8"/>
      <c r="I83" s="7">
        <f>ROUND((H83*G83),2)</f>
        <v>0</v>
      </c>
    </row>
    <row r="84" ht="12.75">
      <c r="E84" s="10" t="s">
        <v>133</v>
      </c>
    </row>
    <row r="85" spans="1:9" ht="25.5">
      <c r="A85" s="9">
        <v>35</v>
      </c>
      <c r="B85" s="9" t="s">
        <v>31</v>
      </c>
      <c r="C85" s="9" t="s">
        <v>131</v>
      </c>
      <c r="D85" s="9" t="s">
        <v>21</v>
      </c>
      <c r="E85" s="9" t="s">
        <v>134</v>
      </c>
      <c r="F85" s="9" t="s">
        <v>50</v>
      </c>
      <c r="G85" s="5">
        <v>116.1</v>
      </c>
      <c r="H85" s="8"/>
      <c r="I85" s="7">
        <f>ROUND((H85*G85),2)</f>
        <v>0</v>
      </c>
    </row>
    <row r="86" ht="12.75">
      <c r="E86" s="10" t="s">
        <v>135</v>
      </c>
    </row>
    <row r="87" spans="1:9" ht="25.5">
      <c r="A87" s="9">
        <v>36</v>
      </c>
      <c r="B87" s="9" t="s">
        <v>31</v>
      </c>
      <c r="C87" s="9" t="s">
        <v>136</v>
      </c>
      <c r="D87" s="9" t="s">
        <v>11</v>
      </c>
      <c r="E87" s="9" t="s">
        <v>137</v>
      </c>
      <c r="F87" s="9" t="s">
        <v>50</v>
      </c>
      <c r="G87" s="5">
        <v>625.1</v>
      </c>
      <c r="H87" s="8"/>
      <c r="I87" s="7">
        <f>ROUND((H87*G87),2)</f>
        <v>0</v>
      </c>
    </row>
    <row r="88" ht="12.75">
      <c r="E88" s="10" t="s">
        <v>138</v>
      </c>
    </row>
    <row r="89" spans="1:9" ht="25.5">
      <c r="A89" s="9">
        <v>37</v>
      </c>
      <c r="B89" s="9" t="s">
        <v>31</v>
      </c>
      <c r="C89" s="9" t="s">
        <v>136</v>
      </c>
      <c r="D89" s="9" t="s">
        <v>21</v>
      </c>
      <c r="E89" s="9" t="s">
        <v>139</v>
      </c>
      <c r="F89" s="9" t="s">
        <v>50</v>
      </c>
      <c r="G89" s="5">
        <v>120.4</v>
      </c>
      <c r="H89" s="8"/>
      <c r="I89" s="7">
        <f>ROUND((H89*G89),2)</f>
        <v>0</v>
      </c>
    </row>
    <row r="90" ht="12.75">
      <c r="E90" s="10" t="s">
        <v>140</v>
      </c>
    </row>
    <row r="91" spans="1:9" ht="25.5">
      <c r="A91" s="9">
        <v>38</v>
      </c>
      <c r="B91" s="9" t="s">
        <v>31</v>
      </c>
      <c r="C91" s="9" t="s">
        <v>141</v>
      </c>
      <c r="D91" s="9" t="s">
        <v>39</v>
      </c>
      <c r="E91" s="9" t="s">
        <v>142</v>
      </c>
      <c r="F91" s="9" t="s">
        <v>50</v>
      </c>
      <c r="G91" s="5">
        <v>623</v>
      </c>
      <c r="H91" s="8"/>
      <c r="I91" s="7">
        <f>ROUND((H91*G91),2)</f>
        <v>0</v>
      </c>
    </row>
    <row r="92" ht="12.75">
      <c r="E92" s="10" t="s">
        <v>143</v>
      </c>
    </row>
    <row r="93" spans="1:16" ht="12.75" customHeight="1">
      <c r="A93" s="11"/>
      <c r="B93" s="11"/>
      <c r="C93" s="11" t="s">
        <v>24</v>
      </c>
      <c r="D93" s="11"/>
      <c r="E93" s="11" t="s">
        <v>114</v>
      </c>
      <c r="F93" s="11"/>
      <c r="G93" s="11"/>
      <c r="H93" s="11"/>
      <c r="I93" s="11">
        <f>SUM(I71:I92)</f>
        <v>0</v>
      </c>
      <c r="P93">
        <f>SUM(P71:P92)</f>
        <v>0</v>
      </c>
    </row>
    <row r="95" spans="1:9" ht="12.75" customHeight="1">
      <c r="A95" s="4"/>
      <c r="B95" s="4"/>
      <c r="C95" s="4" t="s">
        <v>27</v>
      </c>
      <c r="D95" s="4"/>
      <c r="E95" s="4" t="s">
        <v>144</v>
      </c>
      <c r="F95" s="4"/>
      <c r="G95" s="6"/>
      <c r="H95" s="4"/>
      <c r="I95" s="6"/>
    </row>
    <row r="96" spans="1:9" ht="38.25">
      <c r="A96" s="9">
        <v>39</v>
      </c>
      <c r="B96" s="9" t="s">
        <v>31</v>
      </c>
      <c r="C96" s="9" t="s">
        <v>145</v>
      </c>
      <c r="D96" s="9" t="s">
        <v>39</v>
      </c>
      <c r="E96" s="9" t="s">
        <v>146</v>
      </c>
      <c r="F96" s="9" t="s">
        <v>147</v>
      </c>
      <c r="G96" s="5">
        <v>12.5</v>
      </c>
      <c r="H96" s="8"/>
      <c r="I96" s="7">
        <f>ROUND((H96*G96),2)</f>
        <v>0</v>
      </c>
    </row>
    <row r="97" ht="12.75">
      <c r="E97" s="10" t="s">
        <v>148</v>
      </c>
    </row>
    <row r="98" spans="1:9" ht="38.25">
      <c r="A98" s="9">
        <v>40</v>
      </c>
      <c r="B98" s="9" t="s">
        <v>31</v>
      </c>
      <c r="C98" s="9" t="s">
        <v>149</v>
      </c>
      <c r="D98" s="9" t="s">
        <v>81</v>
      </c>
      <c r="E98" s="9" t="s">
        <v>150</v>
      </c>
      <c r="F98" s="9" t="s">
        <v>41</v>
      </c>
      <c r="G98" s="5">
        <v>7</v>
      </c>
      <c r="H98" s="8"/>
      <c r="I98" s="7">
        <f>ROUND((H98*G98),2)</f>
        <v>0</v>
      </c>
    </row>
    <row r="99" ht="12.75">
      <c r="E99" s="10" t="s">
        <v>151</v>
      </c>
    </row>
    <row r="100" spans="1:9" ht="25.5">
      <c r="A100" s="9">
        <v>41</v>
      </c>
      <c r="B100" s="9" t="s">
        <v>31</v>
      </c>
      <c r="C100" s="9" t="s">
        <v>152</v>
      </c>
      <c r="D100" s="9" t="s">
        <v>39</v>
      </c>
      <c r="E100" s="9" t="s">
        <v>153</v>
      </c>
      <c r="F100" s="9" t="s">
        <v>41</v>
      </c>
      <c r="G100" s="5">
        <v>5</v>
      </c>
      <c r="H100" s="8"/>
      <c r="I100" s="7">
        <f>ROUND((H100*G100),2)</f>
        <v>0</v>
      </c>
    </row>
    <row r="101" ht="12.75">
      <c r="E101" s="10" t="s">
        <v>154</v>
      </c>
    </row>
    <row r="102" spans="1:16" ht="12.75" customHeight="1">
      <c r="A102" s="11"/>
      <c r="B102" s="11"/>
      <c r="C102" s="11" t="s">
        <v>27</v>
      </c>
      <c r="D102" s="11"/>
      <c r="E102" s="11" t="s">
        <v>155</v>
      </c>
      <c r="F102" s="11"/>
      <c r="G102" s="11"/>
      <c r="H102" s="11"/>
      <c r="I102" s="11">
        <f>SUM(I96:I101)</f>
        <v>0</v>
      </c>
      <c r="P102">
        <f>SUM(P96:P101)</f>
        <v>0</v>
      </c>
    </row>
    <row r="104" spans="1:9" ht="12.75" customHeight="1">
      <c r="A104" s="4"/>
      <c r="B104" s="4"/>
      <c r="C104" s="4" t="s">
        <v>28</v>
      </c>
      <c r="D104" s="4"/>
      <c r="E104" s="4" t="s">
        <v>156</v>
      </c>
      <c r="F104" s="4"/>
      <c r="G104" s="6"/>
      <c r="H104" s="4"/>
      <c r="I104" s="6"/>
    </row>
    <row r="105" spans="1:9" ht="25.5">
      <c r="A105" s="9">
        <v>42</v>
      </c>
      <c r="B105" s="9" t="s">
        <v>31</v>
      </c>
      <c r="C105" s="9" t="s">
        <v>157</v>
      </c>
      <c r="D105" s="9" t="s">
        <v>39</v>
      </c>
      <c r="E105" s="9" t="s">
        <v>158</v>
      </c>
      <c r="F105" s="9" t="s">
        <v>147</v>
      </c>
      <c r="G105" s="5">
        <v>148</v>
      </c>
      <c r="H105" s="8"/>
      <c r="I105" s="7">
        <f>ROUND((H105*G105),2)</f>
        <v>0</v>
      </c>
    </row>
    <row r="106" ht="12.75">
      <c r="E106" s="10" t="s">
        <v>159</v>
      </c>
    </row>
    <row r="107" spans="1:9" ht="38.25">
      <c r="A107" s="9">
        <v>43</v>
      </c>
      <c r="B107" s="9" t="s">
        <v>31</v>
      </c>
      <c r="C107" s="9" t="s">
        <v>160</v>
      </c>
      <c r="D107" s="9" t="s">
        <v>39</v>
      </c>
      <c r="E107" s="9" t="s">
        <v>161</v>
      </c>
      <c r="F107" s="9" t="s">
        <v>147</v>
      </c>
      <c r="G107" s="5">
        <v>195</v>
      </c>
      <c r="H107" s="8"/>
      <c r="I107" s="7">
        <f>ROUND((H107*G107),2)</f>
        <v>0</v>
      </c>
    </row>
    <row r="108" ht="12.75">
      <c r="E108" s="10" t="s">
        <v>162</v>
      </c>
    </row>
    <row r="109" spans="1:9" ht="38.25">
      <c r="A109" s="9">
        <v>44</v>
      </c>
      <c r="B109" s="9" t="s">
        <v>31</v>
      </c>
      <c r="C109" s="9" t="s">
        <v>163</v>
      </c>
      <c r="D109" s="9" t="s">
        <v>39</v>
      </c>
      <c r="E109" s="9" t="s">
        <v>164</v>
      </c>
      <c r="F109" s="9" t="s">
        <v>147</v>
      </c>
      <c r="G109" s="5">
        <v>48</v>
      </c>
      <c r="H109" s="8"/>
      <c r="I109" s="7">
        <f>ROUND((H109*G109),2)</f>
        <v>0</v>
      </c>
    </row>
    <row r="110" ht="12.75">
      <c r="E110" s="10" t="s">
        <v>165</v>
      </c>
    </row>
    <row r="111" spans="1:9" ht="25.5">
      <c r="A111" s="9">
        <v>45</v>
      </c>
      <c r="B111" s="9" t="s">
        <v>31</v>
      </c>
      <c r="C111" s="9" t="s">
        <v>166</v>
      </c>
      <c r="D111" s="9" t="s">
        <v>39</v>
      </c>
      <c r="E111" s="9" t="s">
        <v>167</v>
      </c>
      <c r="F111" s="9" t="s">
        <v>41</v>
      </c>
      <c r="G111" s="5">
        <v>18</v>
      </c>
      <c r="H111" s="8"/>
      <c r="I111" s="7">
        <f>ROUND((H111*G111),2)</f>
        <v>0</v>
      </c>
    </row>
    <row r="112" ht="12.75">
      <c r="E112" s="10" t="s">
        <v>168</v>
      </c>
    </row>
    <row r="113" spans="1:9" ht="51">
      <c r="A113" s="9">
        <v>46</v>
      </c>
      <c r="B113" s="9" t="s">
        <v>31</v>
      </c>
      <c r="C113" s="9" t="s">
        <v>169</v>
      </c>
      <c r="D113" s="9" t="s">
        <v>39</v>
      </c>
      <c r="E113" s="9" t="s">
        <v>170</v>
      </c>
      <c r="F113" s="9" t="s">
        <v>41</v>
      </c>
      <c r="G113" s="5">
        <v>4</v>
      </c>
      <c r="H113" s="8"/>
      <c r="I113" s="7">
        <f>ROUND((H113*G113),2)</f>
        <v>0</v>
      </c>
    </row>
    <row r="114" spans="1:9" ht="38.25">
      <c r="A114" s="9">
        <v>47</v>
      </c>
      <c r="B114" s="9" t="s">
        <v>31</v>
      </c>
      <c r="C114" s="9" t="s">
        <v>171</v>
      </c>
      <c r="D114" s="9" t="s">
        <v>39</v>
      </c>
      <c r="E114" s="9" t="s">
        <v>172</v>
      </c>
      <c r="F114" s="9" t="s">
        <v>41</v>
      </c>
      <c r="G114" s="5">
        <v>8</v>
      </c>
      <c r="H114" s="8"/>
      <c r="I114" s="7">
        <f>ROUND((H114*G114),2)</f>
        <v>0</v>
      </c>
    </row>
    <row r="115" spans="1:9" ht="38.25">
      <c r="A115" s="9">
        <v>48</v>
      </c>
      <c r="B115" s="9" t="s">
        <v>31</v>
      </c>
      <c r="C115" s="9" t="s">
        <v>173</v>
      </c>
      <c r="D115" s="9" t="s">
        <v>39</v>
      </c>
      <c r="E115" s="9" t="s">
        <v>174</v>
      </c>
      <c r="F115" s="9" t="s">
        <v>41</v>
      </c>
      <c r="G115" s="5">
        <v>2</v>
      </c>
      <c r="H115" s="8"/>
      <c r="I115" s="7">
        <f>ROUND((H115*G115),2)</f>
        <v>0</v>
      </c>
    </row>
    <row r="116" spans="1:9" ht="38.25">
      <c r="A116" s="9">
        <v>49</v>
      </c>
      <c r="B116" s="9" t="s">
        <v>31</v>
      </c>
      <c r="C116" s="9" t="s">
        <v>175</v>
      </c>
      <c r="D116" s="9" t="s">
        <v>39</v>
      </c>
      <c r="E116" s="9" t="s">
        <v>176</v>
      </c>
      <c r="F116" s="9" t="s">
        <v>50</v>
      </c>
      <c r="G116" s="5">
        <v>50.825</v>
      </c>
      <c r="H116" s="8"/>
      <c r="I116" s="7">
        <f>ROUND((H116*G116),2)</f>
        <v>0</v>
      </c>
    </row>
    <row r="117" ht="12.75">
      <c r="E117" s="10" t="s">
        <v>177</v>
      </c>
    </row>
    <row r="118" spans="1:9" ht="25.5">
      <c r="A118" s="9">
        <v>50</v>
      </c>
      <c r="B118" s="9" t="s">
        <v>31</v>
      </c>
      <c r="C118" s="9" t="s">
        <v>178</v>
      </c>
      <c r="D118" s="9" t="s">
        <v>39</v>
      </c>
      <c r="E118" s="9" t="s">
        <v>179</v>
      </c>
      <c r="F118" s="9" t="s">
        <v>147</v>
      </c>
      <c r="G118" s="5">
        <v>105</v>
      </c>
      <c r="H118" s="8"/>
      <c r="I118" s="7">
        <f>ROUND((H118*G118),2)</f>
        <v>0</v>
      </c>
    </row>
    <row r="119" ht="12.75">
      <c r="E119" s="10" t="s">
        <v>180</v>
      </c>
    </row>
    <row r="120" spans="1:9" ht="25.5">
      <c r="A120" s="9">
        <v>51</v>
      </c>
      <c r="B120" s="9" t="s">
        <v>31</v>
      </c>
      <c r="C120" s="9" t="s">
        <v>181</v>
      </c>
      <c r="D120" s="9" t="s">
        <v>39</v>
      </c>
      <c r="E120" s="9" t="s">
        <v>182</v>
      </c>
      <c r="F120" s="9" t="s">
        <v>147</v>
      </c>
      <c r="G120" s="5">
        <v>110</v>
      </c>
      <c r="H120" s="8"/>
      <c r="I120" s="7">
        <f>ROUND((H120*G120),2)</f>
        <v>0</v>
      </c>
    </row>
    <row r="121" ht="12.75">
      <c r="E121" s="10" t="s">
        <v>183</v>
      </c>
    </row>
    <row r="122" spans="1:9" ht="25.5">
      <c r="A122" s="9">
        <v>52</v>
      </c>
      <c r="B122" s="9" t="s">
        <v>31</v>
      </c>
      <c r="C122" s="9" t="s">
        <v>184</v>
      </c>
      <c r="D122" s="9" t="s">
        <v>39</v>
      </c>
      <c r="E122" s="9" t="s">
        <v>185</v>
      </c>
      <c r="F122" s="9" t="s">
        <v>147</v>
      </c>
      <c r="G122" s="5">
        <v>56.5</v>
      </c>
      <c r="H122" s="8"/>
      <c r="I122" s="7">
        <f>ROUND((H122*G122),2)</f>
        <v>0</v>
      </c>
    </row>
    <row r="123" ht="12.75">
      <c r="E123" s="10" t="s">
        <v>186</v>
      </c>
    </row>
    <row r="124" spans="1:16" ht="12.75" customHeight="1">
      <c r="A124" s="11"/>
      <c r="B124" s="11"/>
      <c r="C124" s="11" t="s">
        <v>28</v>
      </c>
      <c r="D124" s="11"/>
      <c r="E124" s="11" t="s">
        <v>156</v>
      </c>
      <c r="F124" s="11"/>
      <c r="G124" s="11"/>
      <c r="H124" s="11"/>
      <c r="I124" s="11">
        <f>SUM(I105:I123)</f>
        <v>0</v>
      </c>
      <c r="P124">
        <f>SUM(P105:P123)</f>
        <v>0</v>
      </c>
    </row>
    <row r="126" spans="1:16" ht="12.75" customHeight="1">
      <c r="A126" s="11"/>
      <c r="B126" s="11"/>
      <c r="C126" s="11"/>
      <c r="D126" s="11"/>
      <c r="E126" s="11" t="s">
        <v>187</v>
      </c>
      <c r="F126" s="11"/>
      <c r="G126" s="11"/>
      <c r="H126" s="11"/>
      <c r="I126" s="11">
        <f>+I19+I61+I68+I93+I102+I124</f>
        <v>0</v>
      </c>
      <c r="P126">
        <f>+P19+P61+P68+P93+P102+P124</f>
        <v>0</v>
      </c>
    </row>
  </sheetData>
  <sheetProtection formatColumns="0"/>
  <mergeCells count="8">
    <mergeCell ref="G8:G9"/>
    <mergeCell ref="H8:I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P26"/>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1" t="s">
        <v>0</v>
      </c>
      <c r="C1" t="s">
        <v>1</v>
      </c>
    </row>
    <row r="2" ht="12.75" customHeight="1">
      <c r="C2" s="2" t="s">
        <v>2</v>
      </c>
    </row>
    <row r="4" spans="1:5" ht="12.75" customHeight="1">
      <c r="A4" t="s">
        <v>3</v>
      </c>
      <c r="C4" s="1" t="s">
        <v>6</v>
      </c>
      <c r="D4" s="1"/>
      <c r="E4" s="1" t="s">
        <v>7</v>
      </c>
    </row>
    <row r="5" spans="1:5" ht="12.75" customHeight="1">
      <c r="A5" t="s">
        <v>4</v>
      </c>
      <c r="C5" s="1" t="s">
        <v>188</v>
      </c>
      <c r="D5" s="1"/>
      <c r="E5" s="1" t="s">
        <v>189</v>
      </c>
    </row>
    <row r="6" spans="1:5" ht="12.75" customHeight="1">
      <c r="A6" t="s">
        <v>5</v>
      </c>
      <c r="C6" s="1" t="s">
        <v>188</v>
      </c>
      <c r="D6" s="1"/>
      <c r="E6" s="1" t="s">
        <v>189</v>
      </c>
    </row>
    <row r="7" spans="3:5" ht="12.75" customHeight="1">
      <c r="C7" s="1"/>
      <c r="D7" s="1"/>
      <c r="E7" s="1"/>
    </row>
    <row r="8" spans="1:9" ht="12.75" customHeight="1">
      <c r="A8" s="12" t="s">
        <v>10</v>
      </c>
      <c r="B8" s="12" t="s">
        <v>12</v>
      </c>
      <c r="C8" s="12" t="s">
        <v>13</v>
      </c>
      <c r="D8" s="12" t="s">
        <v>14</v>
      </c>
      <c r="E8" s="12" t="s">
        <v>15</v>
      </c>
      <c r="F8" s="12" t="s">
        <v>16</v>
      </c>
      <c r="G8" s="12" t="s">
        <v>17</v>
      </c>
      <c r="H8" s="12" t="s">
        <v>18</v>
      </c>
      <c r="I8" s="12"/>
    </row>
    <row r="9" spans="1:9" ht="14.25">
      <c r="A9" s="12"/>
      <c r="B9" s="12"/>
      <c r="C9" s="12"/>
      <c r="D9" s="12"/>
      <c r="E9" s="12"/>
      <c r="F9" s="12"/>
      <c r="G9" s="12"/>
      <c r="H9" s="3" t="s">
        <v>19</v>
      </c>
      <c r="I9" s="3" t="s">
        <v>20</v>
      </c>
    </row>
    <row r="10" spans="1:9" ht="14.25">
      <c r="A10" s="3" t="s">
        <v>11</v>
      </c>
      <c r="B10" s="3" t="s">
        <v>21</v>
      </c>
      <c r="C10" s="3" t="s">
        <v>22</v>
      </c>
      <c r="D10" s="3" t="s">
        <v>23</v>
      </c>
      <c r="E10" s="3" t="s">
        <v>24</v>
      </c>
      <c r="F10" s="3" t="s">
        <v>25</v>
      </c>
      <c r="G10" s="3" t="s">
        <v>26</v>
      </c>
      <c r="H10" s="3" t="s">
        <v>27</v>
      </c>
      <c r="I10" s="3" t="s">
        <v>28</v>
      </c>
    </row>
    <row r="11" spans="1:9" ht="12.75" customHeight="1">
      <c r="A11" s="4"/>
      <c r="B11" s="4"/>
      <c r="C11" s="4" t="s">
        <v>23</v>
      </c>
      <c r="D11" s="4"/>
      <c r="E11" s="4" t="s">
        <v>190</v>
      </c>
      <c r="F11" s="4"/>
      <c r="G11" s="6"/>
      <c r="H11" s="4"/>
      <c r="I11" s="6"/>
    </row>
    <row r="12" spans="1:9" ht="38.25">
      <c r="A12" s="9">
        <v>1</v>
      </c>
      <c r="B12" s="9" t="s">
        <v>31</v>
      </c>
      <c r="C12" s="9" t="s">
        <v>191</v>
      </c>
      <c r="D12" s="9" t="s">
        <v>39</v>
      </c>
      <c r="E12" s="9" t="s">
        <v>192</v>
      </c>
      <c r="F12" s="9" t="s">
        <v>56</v>
      </c>
      <c r="G12" s="5">
        <v>21.6</v>
      </c>
      <c r="H12" s="8"/>
      <c r="I12" s="7">
        <f>ROUND((H12*G12),2)</f>
        <v>0</v>
      </c>
    </row>
    <row r="13" ht="12.75">
      <c r="E13" s="10" t="s">
        <v>193</v>
      </c>
    </row>
    <row r="14" spans="1:16" ht="12.75" customHeight="1">
      <c r="A14" s="11"/>
      <c r="B14" s="11"/>
      <c r="C14" s="11" t="s">
        <v>23</v>
      </c>
      <c r="D14" s="11"/>
      <c r="E14" s="11" t="s">
        <v>190</v>
      </c>
      <c r="F14" s="11"/>
      <c r="G14" s="11"/>
      <c r="H14" s="11"/>
      <c r="I14" s="11">
        <f>SUM(I12:I13)</f>
        <v>0</v>
      </c>
      <c r="P14">
        <f>SUM(P12:P13)</f>
        <v>0</v>
      </c>
    </row>
    <row r="16" spans="1:9" ht="12.75" customHeight="1">
      <c r="A16" s="4"/>
      <c r="B16" s="4"/>
      <c r="C16" s="4" t="s">
        <v>24</v>
      </c>
      <c r="D16" s="4"/>
      <c r="E16" s="4" t="s">
        <v>114</v>
      </c>
      <c r="F16" s="4"/>
      <c r="G16" s="6"/>
      <c r="H16" s="4"/>
      <c r="I16" s="6"/>
    </row>
    <row r="17" spans="1:9" ht="38.25">
      <c r="A17" s="9">
        <v>2</v>
      </c>
      <c r="B17" s="9" t="s">
        <v>31</v>
      </c>
      <c r="C17" s="9" t="s">
        <v>194</v>
      </c>
      <c r="D17" s="9" t="s">
        <v>39</v>
      </c>
      <c r="E17" s="9" t="s">
        <v>195</v>
      </c>
      <c r="F17" s="9" t="s">
        <v>50</v>
      </c>
      <c r="G17" s="5">
        <v>141.75</v>
      </c>
      <c r="H17" s="8"/>
      <c r="I17" s="7">
        <f>ROUND((H17*G17),2)</f>
        <v>0</v>
      </c>
    </row>
    <row r="18" ht="12.75">
      <c r="E18" s="10" t="s">
        <v>196</v>
      </c>
    </row>
    <row r="19" spans="1:16" ht="12.75" customHeight="1">
      <c r="A19" s="11"/>
      <c r="B19" s="11"/>
      <c r="C19" s="11" t="s">
        <v>24</v>
      </c>
      <c r="D19" s="11"/>
      <c r="E19" s="11" t="s">
        <v>114</v>
      </c>
      <c r="F19" s="11"/>
      <c r="G19" s="11"/>
      <c r="H19" s="11"/>
      <c r="I19" s="11">
        <f>SUM(I17:I18)</f>
        <v>0</v>
      </c>
      <c r="P19">
        <f>SUM(P17:P18)</f>
        <v>0</v>
      </c>
    </row>
    <row r="21" spans="1:9" ht="12.75" customHeight="1">
      <c r="A21" s="4"/>
      <c r="B21" s="4"/>
      <c r="C21" s="4" t="s">
        <v>28</v>
      </c>
      <c r="D21" s="4"/>
      <c r="E21" s="4" t="s">
        <v>156</v>
      </c>
      <c r="F21" s="4"/>
      <c r="G21" s="6"/>
      <c r="H21" s="4"/>
      <c r="I21" s="6"/>
    </row>
    <row r="22" spans="1:9" ht="51">
      <c r="A22" s="9">
        <v>3</v>
      </c>
      <c r="B22" s="9" t="s">
        <v>31</v>
      </c>
      <c r="C22" s="9" t="s">
        <v>175</v>
      </c>
      <c r="D22" s="9" t="s">
        <v>39</v>
      </c>
      <c r="E22" s="9" t="s">
        <v>197</v>
      </c>
      <c r="F22" s="9" t="s">
        <v>50</v>
      </c>
      <c r="G22" s="5">
        <v>822.925</v>
      </c>
      <c r="H22" s="8"/>
      <c r="I22" s="7">
        <f>ROUND((H22*G22),2)</f>
        <v>0</v>
      </c>
    </row>
    <row r="23" ht="12.75">
      <c r="E23" s="10" t="s">
        <v>198</v>
      </c>
    </row>
    <row r="24" spans="1:16" ht="12.75" customHeight="1">
      <c r="A24" s="11"/>
      <c r="B24" s="11"/>
      <c r="C24" s="11" t="s">
        <v>28</v>
      </c>
      <c r="D24" s="11"/>
      <c r="E24" s="11" t="s">
        <v>156</v>
      </c>
      <c r="F24" s="11"/>
      <c r="G24" s="11"/>
      <c r="H24" s="11"/>
      <c r="I24" s="11">
        <f>SUM(I22:I23)</f>
        <v>0</v>
      </c>
      <c r="P24">
        <f>SUM(P22:P23)</f>
        <v>0</v>
      </c>
    </row>
    <row r="26" spans="1:16" ht="12.75" customHeight="1">
      <c r="A26" s="11"/>
      <c r="B26" s="11"/>
      <c r="C26" s="11"/>
      <c r="D26" s="11"/>
      <c r="E26" s="11" t="s">
        <v>187</v>
      </c>
      <c r="F26" s="11"/>
      <c r="G26" s="11"/>
      <c r="H26" s="11"/>
      <c r="I26" s="11">
        <f>+I14+I19+I24</f>
        <v>0</v>
      </c>
      <c r="P26">
        <f>+P14+P19+P24</f>
        <v>0</v>
      </c>
    </row>
  </sheetData>
  <sheetProtection formatColumns="0"/>
  <mergeCells count="8">
    <mergeCell ref="G8:G9"/>
    <mergeCell ref="H8:I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P282"/>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1" t="s">
        <v>0</v>
      </c>
      <c r="C1" t="s">
        <v>1</v>
      </c>
    </row>
    <row r="2" ht="12.75" customHeight="1">
      <c r="C2" s="2" t="s">
        <v>2</v>
      </c>
    </row>
    <row r="4" spans="1:5" ht="12.75" customHeight="1">
      <c r="A4" t="s">
        <v>3</v>
      </c>
      <c r="C4" s="1" t="s">
        <v>6</v>
      </c>
      <c r="D4" s="1"/>
      <c r="E4" s="1" t="s">
        <v>7</v>
      </c>
    </row>
    <row r="5" spans="1:5" ht="12.75" customHeight="1">
      <c r="A5" t="s">
        <v>4</v>
      </c>
      <c r="C5" s="1" t="s">
        <v>199</v>
      </c>
      <c r="D5" s="1"/>
      <c r="E5" s="1" t="s">
        <v>200</v>
      </c>
    </row>
    <row r="6" spans="1:5" ht="12.75" customHeight="1">
      <c r="A6" t="s">
        <v>5</v>
      </c>
      <c r="C6" s="1" t="s">
        <v>199</v>
      </c>
      <c r="D6" s="1"/>
      <c r="E6" s="1" t="s">
        <v>200</v>
      </c>
    </row>
    <row r="7" spans="3:5" ht="12.75" customHeight="1">
      <c r="C7" s="1"/>
      <c r="D7" s="1"/>
      <c r="E7" s="1"/>
    </row>
    <row r="8" spans="1:9" ht="12.75" customHeight="1">
      <c r="A8" s="12" t="s">
        <v>10</v>
      </c>
      <c r="B8" s="12" t="s">
        <v>12</v>
      </c>
      <c r="C8" s="12" t="s">
        <v>13</v>
      </c>
      <c r="D8" s="12" t="s">
        <v>14</v>
      </c>
      <c r="E8" s="12" t="s">
        <v>15</v>
      </c>
      <c r="F8" s="12" t="s">
        <v>16</v>
      </c>
      <c r="G8" s="12" t="s">
        <v>17</v>
      </c>
      <c r="H8" s="12" t="s">
        <v>18</v>
      </c>
      <c r="I8" s="12"/>
    </row>
    <row r="9" spans="1:9" ht="14.25">
      <c r="A9" s="12"/>
      <c r="B9" s="12"/>
      <c r="C9" s="12"/>
      <c r="D9" s="12"/>
      <c r="E9" s="12"/>
      <c r="F9" s="12"/>
      <c r="G9" s="12"/>
      <c r="H9" s="3" t="s">
        <v>19</v>
      </c>
      <c r="I9" s="3" t="s">
        <v>20</v>
      </c>
    </row>
    <row r="10" spans="1:9" ht="14.25">
      <c r="A10" s="3" t="s">
        <v>11</v>
      </c>
      <c r="B10" s="3" t="s">
        <v>21</v>
      </c>
      <c r="C10" s="3" t="s">
        <v>22</v>
      </c>
      <c r="D10" s="3" t="s">
        <v>23</v>
      </c>
      <c r="E10" s="3" t="s">
        <v>24</v>
      </c>
      <c r="F10" s="3" t="s">
        <v>25</v>
      </c>
      <c r="G10" s="3" t="s">
        <v>26</v>
      </c>
      <c r="H10" s="3" t="s">
        <v>27</v>
      </c>
      <c r="I10" s="3" t="s">
        <v>28</v>
      </c>
    </row>
    <row r="11" spans="1:9" ht="12.75" customHeight="1">
      <c r="A11" s="4"/>
      <c r="B11" s="4"/>
      <c r="C11" s="4" t="s">
        <v>30</v>
      </c>
      <c r="D11" s="4"/>
      <c r="E11" s="4" t="s">
        <v>29</v>
      </c>
      <c r="F11" s="4"/>
      <c r="G11" s="6"/>
      <c r="H11" s="4"/>
      <c r="I11" s="6"/>
    </row>
    <row r="12" spans="1:9" ht="25.5">
      <c r="A12" s="9">
        <v>1</v>
      </c>
      <c r="B12" s="9" t="s">
        <v>31</v>
      </c>
      <c r="C12" s="9" t="s">
        <v>32</v>
      </c>
      <c r="D12" s="9" t="s">
        <v>11</v>
      </c>
      <c r="E12" s="9" t="s">
        <v>201</v>
      </c>
      <c r="F12" s="9" t="s">
        <v>34</v>
      </c>
      <c r="G12" s="5">
        <v>2141.624</v>
      </c>
      <c r="H12" s="8"/>
      <c r="I12" s="7">
        <f>ROUND((H12*G12),2)</f>
        <v>0</v>
      </c>
    </row>
    <row r="13" ht="25.5">
      <c r="E13" s="10" t="s">
        <v>202</v>
      </c>
    </row>
    <row r="14" spans="1:9" ht="25.5">
      <c r="A14" s="9">
        <v>2</v>
      </c>
      <c r="B14" s="9" t="s">
        <v>31</v>
      </c>
      <c r="C14" s="9" t="s">
        <v>32</v>
      </c>
      <c r="D14" s="9" t="s">
        <v>21</v>
      </c>
      <c r="E14" s="9" t="s">
        <v>203</v>
      </c>
      <c r="F14" s="9" t="s">
        <v>34</v>
      </c>
      <c r="G14" s="5">
        <v>25.818</v>
      </c>
      <c r="H14" s="8"/>
      <c r="I14" s="7">
        <f>ROUND((H14*G14),2)</f>
        <v>0</v>
      </c>
    </row>
    <row r="15" ht="25.5">
      <c r="E15" s="10" t="s">
        <v>204</v>
      </c>
    </row>
    <row r="16" spans="1:9" ht="25.5">
      <c r="A16" s="9">
        <v>3</v>
      </c>
      <c r="B16" s="9" t="s">
        <v>31</v>
      </c>
      <c r="C16" s="9" t="s">
        <v>32</v>
      </c>
      <c r="D16" s="9" t="s">
        <v>22</v>
      </c>
      <c r="E16" s="9" t="s">
        <v>205</v>
      </c>
      <c r="F16" s="9" t="s">
        <v>34</v>
      </c>
      <c r="G16" s="5">
        <v>927.55</v>
      </c>
      <c r="H16" s="8"/>
      <c r="I16" s="7">
        <f>ROUND((H16*G16),2)</f>
        <v>0</v>
      </c>
    </row>
    <row r="17" ht="25.5">
      <c r="E17" s="10" t="s">
        <v>206</v>
      </c>
    </row>
    <row r="18" spans="1:9" ht="25.5">
      <c r="A18" s="9">
        <v>4</v>
      </c>
      <c r="B18" s="9" t="s">
        <v>31</v>
      </c>
      <c r="C18" s="9" t="s">
        <v>32</v>
      </c>
      <c r="D18" s="9" t="s">
        <v>23</v>
      </c>
      <c r="E18" s="9" t="s">
        <v>207</v>
      </c>
      <c r="F18" s="9" t="s">
        <v>34</v>
      </c>
      <c r="G18" s="5">
        <v>127.44</v>
      </c>
      <c r="H18" s="8"/>
      <c r="I18" s="7">
        <f>ROUND((H18*G18),2)</f>
        <v>0</v>
      </c>
    </row>
    <row r="19" ht="25.5">
      <c r="E19" s="10" t="s">
        <v>208</v>
      </c>
    </row>
    <row r="20" spans="1:9" ht="25.5">
      <c r="A20" s="9">
        <v>5</v>
      </c>
      <c r="B20" s="9" t="s">
        <v>31</v>
      </c>
      <c r="C20" s="9" t="s">
        <v>32</v>
      </c>
      <c r="D20" s="9" t="s">
        <v>24</v>
      </c>
      <c r="E20" s="9" t="s">
        <v>209</v>
      </c>
      <c r="F20" s="9" t="s">
        <v>34</v>
      </c>
      <c r="G20" s="5">
        <v>63.563</v>
      </c>
      <c r="H20" s="8"/>
      <c r="I20" s="7">
        <f>ROUND((H20*G20),2)</f>
        <v>0</v>
      </c>
    </row>
    <row r="21" ht="25.5">
      <c r="E21" s="10" t="s">
        <v>210</v>
      </c>
    </row>
    <row r="22" spans="1:9" ht="25.5">
      <c r="A22" s="9">
        <v>6</v>
      </c>
      <c r="B22" s="9" t="s">
        <v>31</v>
      </c>
      <c r="C22" s="9" t="s">
        <v>211</v>
      </c>
      <c r="D22" s="9" t="s">
        <v>39</v>
      </c>
      <c r="E22" s="9" t="s">
        <v>212</v>
      </c>
      <c r="F22" s="9" t="s">
        <v>50</v>
      </c>
      <c r="G22" s="5">
        <v>400</v>
      </c>
      <c r="H22" s="8"/>
      <c r="I22" s="7">
        <f>ROUND((H22*G22),2)</f>
        <v>0</v>
      </c>
    </row>
    <row r="23" ht="12.75">
      <c r="E23" s="10" t="s">
        <v>213</v>
      </c>
    </row>
    <row r="24" spans="1:9" ht="25.5">
      <c r="A24" s="9">
        <v>7</v>
      </c>
      <c r="B24" s="9" t="s">
        <v>31</v>
      </c>
      <c r="C24" s="9" t="s">
        <v>214</v>
      </c>
      <c r="D24" s="9" t="s">
        <v>39</v>
      </c>
      <c r="E24" s="9" t="s">
        <v>215</v>
      </c>
      <c r="F24" s="9" t="s">
        <v>50</v>
      </c>
      <c r="G24" s="5">
        <v>400</v>
      </c>
      <c r="H24" s="8"/>
      <c r="I24" s="7">
        <f>ROUND((H24*G24),2)</f>
        <v>0</v>
      </c>
    </row>
    <row r="25" ht="12.75">
      <c r="E25" s="10" t="s">
        <v>216</v>
      </c>
    </row>
    <row r="26" spans="1:9" ht="38.25">
      <c r="A26" s="9">
        <v>8</v>
      </c>
      <c r="B26" s="9" t="s">
        <v>31</v>
      </c>
      <c r="C26" s="9" t="s">
        <v>38</v>
      </c>
      <c r="D26" s="9" t="s">
        <v>39</v>
      </c>
      <c r="E26" s="9" t="s">
        <v>40</v>
      </c>
      <c r="F26" s="9" t="s">
        <v>41</v>
      </c>
      <c r="G26" s="5">
        <v>1</v>
      </c>
      <c r="H26" s="8"/>
      <c r="I26" s="7">
        <f aca="true" t="shared" si="0" ref="I26:I34">ROUND((H26*G26),2)</f>
        <v>0</v>
      </c>
    </row>
    <row r="27" spans="1:9" ht="51">
      <c r="A27" s="9">
        <v>9</v>
      </c>
      <c r="B27" s="9" t="s">
        <v>31</v>
      </c>
      <c r="C27" s="9" t="s">
        <v>217</v>
      </c>
      <c r="D27" s="9" t="s">
        <v>39</v>
      </c>
      <c r="E27" s="9" t="s">
        <v>218</v>
      </c>
      <c r="F27" s="9" t="s">
        <v>44</v>
      </c>
      <c r="G27" s="5">
        <v>1</v>
      </c>
      <c r="H27" s="8"/>
      <c r="I27" s="7">
        <f t="shared" si="0"/>
        <v>0</v>
      </c>
    </row>
    <row r="28" spans="1:9" ht="25.5">
      <c r="A28" s="9">
        <v>10</v>
      </c>
      <c r="B28" s="9" t="s">
        <v>31</v>
      </c>
      <c r="C28" s="9" t="s">
        <v>219</v>
      </c>
      <c r="D28" s="9" t="s">
        <v>39</v>
      </c>
      <c r="E28" s="9" t="s">
        <v>220</v>
      </c>
      <c r="F28" s="9" t="s">
        <v>41</v>
      </c>
      <c r="G28" s="5">
        <v>1</v>
      </c>
      <c r="H28" s="8"/>
      <c r="I28" s="7">
        <f t="shared" si="0"/>
        <v>0</v>
      </c>
    </row>
    <row r="29" spans="1:9" ht="25.5">
      <c r="A29" s="9">
        <v>11</v>
      </c>
      <c r="B29" s="9" t="s">
        <v>31</v>
      </c>
      <c r="C29" s="9" t="s">
        <v>42</v>
      </c>
      <c r="D29" s="9" t="s">
        <v>39</v>
      </c>
      <c r="E29" s="9" t="s">
        <v>221</v>
      </c>
      <c r="F29" s="9" t="s">
        <v>44</v>
      </c>
      <c r="G29" s="5">
        <v>1</v>
      </c>
      <c r="H29" s="8"/>
      <c r="I29" s="7">
        <f t="shared" si="0"/>
        <v>0</v>
      </c>
    </row>
    <row r="30" spans="1:9" ht="25.5">
      <c r="A30" s="9">
        <v>12</v>
      </c>
      <c r="B30" s="9" t="s">
        <v>31</v>
      </c>
      <c r="C30" s="9" t="s">
        <v>45</v>
      </c>
      <c r="D30" s="9" t="s">
        <v>39</v>
      </c>
      <c r="E30" s="9" t="s">
        <v>46</v>
      </c>
      <c r="F30" s="9" t="s">
        <v>44</v>
      </c>
      <c r="G30" s="5">
        <v>1</v>
      </c>
      <c r="H30" s="8"/>
      <c r="I30" s="7">
        <f t="shared" si="0"/>
        <v>0</v>
      </c>
    </row>
    <row r="31" spans="1:9" ht="38.25">
      <c r="A31" s="9">
        <v>13</v>
      </c>
      <c r="B31" s="9" t="s">
        <v>31</v>
      </c>
      <c r="C31" s="9" t="s">
        <v>222</v>
      </c>
      <c r="D31" s="9" t="s">
        <v>81</v>
      </c>
      <c r="E31" s="9" t="s">
        <v>223</v>
      </c>
      <c r="F31" s="9" t="s">
        <v>41</v>
      </c>
      <c r="G31" s="5">
        <v>1</v>
      </c>
      <c r="H31" s="8"/>
      <c r="I31" s="7">
        <f t="shared" si="0"/>
        <v>0</v>
      </c>
    </row>
    <row r="32" spans="1:9" ht="38.25">
      <c r="A32" s="9">
        <v>14</v>
      </c>
      <c r="B32" s="9" t="s">
        <v>31</v>
      </c>
      <c r="C32" s="9" t="s">
        <v>224</v>
      </c>
      <c r="D32" s="9" t="s">
        <v>39</v>
      </c>
      <c r="E32" s="9" t="s">
        <v>225</v>
      </c>
      <c r="F32" s="9" t="s">
        <v>44</v>
      </c>
      <c r="G32" s="5">
        <v>1</v>
      </c>
      <c r="H32" s="8"/>
      <c r="I32" s="7">
        <f t="shared" si="0"/>
        <v>0</v>
      </c>
    </row>
    <row r="33" spans="1:9" ht="25.5">
      <c r="A33" s="9">
        <v>15</v>
      </c>
      <c r="B33" s="9" t="s">
        <v>31</v>
      </c>
      <c r="C33" s="9" t="s">
        <v>226</v>
      </c>
      <c r="D33" s="9" t="s">
        <v>39</v>
      </c>
      <c r="E33" s="9" t="s">
        <v>227</v>
      </c>
      <c r="F33" s="9" t="s">
        <v>41</v>
      </c>
      <c r="G33" s="5">
        <v>2</v>
      </c>
      <c r="H33" s="8"/>
      <c r="I33" s="7">
        <f t="shared" si="0"/>
        <v>0</v>
      </c>
    </row>
    <row r="34" spans="1:9" ht="38.25">
      <c r="A34" s="9">
        <v>16</v>
      </c>
      <c r="B34" s="9" t="s">
        <v>31</v>
      </c>
      <c r="C34" s="9" t="s">
        <v>228</v>
      </c>
      <c r="D34" s="9" t="s">
        <v>39</v>
      </c>
      <c r="E34" s="9" t="s">
        <v>229</v>
      </c>
      <c r="F34" s="9" t="s">
        <v>44</v>
      </c>
      <c r="G34" s="5">
        <v>1</v>
      </c>
      <c r="H34" s="8"/>
      <c r="I34" s="7">
        <f t="shared" si="0"/>
        <v>0</v>
      </c>
    </row>
    <row r="35" spans="1:16" ht="12.75" customHeight="1">
      <c r="A35" s="11"/>
      <c r="B35" s="11"/>
      <c r="C35" s="11" t="s">
        <v>30</v>
      </c>
      <c r="D35" s="11"/>
      <c r="E35" s="11" t="s">
        <v>29</v>
      </c>
      <c r="F35" s="11"/>
      <c r="G35" s="11"/>
      <c r="H35" s="11"/>
      <c r="I35" s="11">
        <f>SUM(I12:I34)</f>
        <v>0</v>
      </c>
      <c r="P35">
        <f>SUM(P12:P34)</f>
        <v>0</v>
      </c>
    </row>
    <row r="37" spans="1:9" ht="12.75" customHeight="1">
      <c r="A37" s="4"/>
      <c r="B37" s="4"/>
      <c r="C37" s="4" t="s">
        <v>11</v>
      </c>
      <c r="D37" s="4"/>
      <c r="E37" s="4" t="s">
        <v>47</v>
      </c>
      <c r="F37" s="4"/>
      <c r="G37" s="6"/>
      <c r="H37" s="4"/>
      <c r="I37" s="6"/>
    </row>
    <row r="38" spans="1:9" ht="38.25">
      <c r="A38" s="9">
        <v>17</v>
      </c>
      <c r="B38" s="9" t="s">
        <v>31</v>
      </c>
      <c r="C38" s="9" t="s">
        <v>230</v>
      </c>
      <c r="D38" s="9" t="s">
        <v>39</v>
      </c>
      <c r="E38" s="9" t="s">
        <v>231</v>
      </c>
      <c r="F38" s="9" t="s">
        <v>56</v>
      </c>
      <c r="G38" s="5">
        <v>22.8</v>
      </c>
      <c r="H38" s="8"/>
      <c r="I38" s="7">
        <f>ROUND((H38*G38),2)</f>
        <v>0</v>
      </c>
    </row>
    <row r="39" ht="12.75">
      <c r="E39" s="10" t="s">
        <v>232</v>
      </c>
    </row>
    <row r="40" spans="1:9" ht="51">
      <c r="A40" s="9">
        <v>18</v>
      </c>
      <c r="B40" s="9" t="s">
        <v>31</v>
      </c>
      <c r="C40" s="9" t="s">
        <v>233</v>
      </c>
      <c r="D40" s="9" t="s">
        <v>39</v>
      </c>
      <c r="E40" s="9" t="s">
        <v>234</v>
      </c>
      <c r="F40" s="9" t="s">
        <v>60</v>
      </c>
      <c r="G40" s="5">
        <v>1311</v>
      </c>
      <c r="H40" s="8"/>
      <c r="I40" s="7">
        <f>ROUND((H40*G40),2)</f>
        <v>0</v>
      </c>
    </row>
    <row r="41" ht="12.75">
      <c r="E41" s="10" t="s">
        <v>235</v>
      </c>
    </row>
    <row r="42" spans="1:9" ht="51">
      <c r="A42" s="9">
        <v>19</v>
      </c>
      <c r="B42" s="9" t="s">
        <v>31</v>
      </c>
      <c r="C42" s="9" t="s">
        <v>236</v>
      </c>
      <c r="D42" s="9" t="s">
        <v>39</v>
      </c>
      <c r="E42" s="9" t="s">
        <v>237</v>
      </c>
      <c r="F42" s="9" t="s">
        <v>56</v>
      </c>
      <c r="G42" s="5">
        <v>85.81</v>
      </c>
      <c r="H42" s="8"/>
      <c r="I42" s="7">
        <f>ROUND((H42*G42),2)</f>
        <v>0</v>
      </c>
    </row>
    <row r="43" ht="12.75">
      <c r="E43" s="10" t="s">
        <v>238</v>
      </c>
    </row>
    <row r="44" spans="1:9" ht="51">
      <c r="A44" s="9">
        <v>20</v>
      </c>
      <c r="B44" s="9" t="s">
        <v>31</v>
      </c>
      <c r="C44" s="9" t="s">
        <v>239</v>
      </c>
      <c r="D44" s="9" t="s">
        <v>39</v>
      </c>
      <c r="E44" s="9" t="s">
        <v>240</v>
      </c>
      <c r="F44" s="9" t="s">
        <v>60</v>
      </c>
      <c r="G44" s="5">
        <v>197.363</v>
      </c>
      <c r="H44" s="8"/>
      <c r="I44" s="7">
        <f>ROUND((H44*G44),2)</f>
        <v>0</v>
      </c>
    </row>
    <row r="45" ht="12.75">
      <c r="E45" s="10" t="s">
        <v>241</v>
      </c>
    </row>
    <row r="46" spans="1:9" ht="38.25">
      <c r="A46" s="9">
        <v>21</v>
      </c>
      <c r="B46" s="9" t="s">
        <v>31</v>
      </c>
      <c r="C46" s="9" t="s">
        <v>54</v>
      </c>
      <c r="D46" s="9" t="s">
        <v>11</v>
      </c>
      <c r="E46" s="9" t="s">
        <v>242</v>
      </c>
      <c r="F46" s="9" t="s">
        <v>56</v>
      </c>
      <c r="G46" s="5">
        <v>20.064</v>
      </c>
      <c r="H46" s="8"/>
      <c r="I46" s="7">
        <f>ROUND((H46*G46),2)</f>
        <v>0</v>
      </c>
    </row>
    <row r="47" ht="12.75">
      <c r="E47" s="10" t="s">
        <v>243</v>
      </c>
    </row>
    <row r="48" spans="1:9" ht="38.25">
      <c r="A48" s="9">
        <v>22</v>
      </c>
      <c r="B48" s="9" t="s">
        <v>31</v>
      </c>
      <c r="C48" s="9" t="s">
        <v>54</v>
      </c>
      <c r="D48" s="9" t="s">
        <v>21</v>
      </c>
      <c r="E48" s="9" t="s">
        <v>244</v>
      </c>
      <c r="F48" s="9" t="s">
        <v>56</v>
      </c>
      <c r="G48" s="5">
        <v>14.508</v>
      </c>
      <c r="H48" s="8"/>
      <c r="I48" s="7">
        <f>ROUND((H48*G48),2)</f>
        <v>0</v>
      </c>
    </row>
    <row r="49" ht="12.75">
      <c r="E49" s="10" t="s">
        <v>245</v>
      </c>
    </row>
    <row r="50" spans="1:9" ht="38.25">
      <c r="A50" s="9">
        <v>23</v>
      </c>
      <c r="B50" s="9" t="s">
        <v>31</v>
      </c>
      <c r="C50" s="9" t="s">
        <v>58</v>
      </c>
      <c r="D50" s="9" t="s">
        <v>39</v>
      </c>
      <c r="E50" s="9" t="s">
        <v>246</v>
      </c>
      <c r="F50" s="9" t="s">
        <v>60</v>
      </c>
      <c r="G50" s="5">
        <v>1901.46</v>
      </c>
      <c r="H50" s="8"/>
      <c r="I50" s="7">
        <f>ROUND((H50*G50),2)</f>
        <v>0</v>
      </c>
    </row>
    <row r="51" ht="12.75">
      <c r="E51" s="10" t="s">
        <v>247</v>
      </c>
    </row>
    <row r="52" spans="1:9" ht="38.25">
      <c r="A52" s="9">
        <v>24</v>
      </c>
      <c r="B52" s="9" t="s">
        <v>31</v>
      </c>
      <c r="C52" s="9" t="s">
        <v>62</v>
      </c>
      <c r="D52" s="9" t="s">
        <v>39</v>
      </c>
      <c r="E52" s="9" t="s">
        <v>248</v>
      </c>
      <c r="F52" s="9" t="s">
        <v>56</v>
      </c>
      <c r="G52" s="5">
        <v>4.836</v>
      </c>
      <c r="H52" s="8"/>
      <c r="I52" s="7">
        <f>ROUND((H52*G52),2)</f>
        <v>0</v>
      </c>
    </row>
    <row r="53" ht="12.75">
      <c r="E53" s="10" t="s">
        <v>249</v>
      </c>
    </row>
    <row r="54" spans="1:9" ht="25.5">
      <c r="A54" s="9">
        <v>25</v>
      </c>
      <c r="B54" s="9" t="s">
        <v>31</v>
      </c>
      <c r="C54" s="9" t="s">
        <v>65</v>
      </c>
      <c r="D54" s="9" t="s">
        <v>39</v>
      </c>
      <c r="E54" s="9" t="s">
        <v>250</v>
      </c>
      <c r="F54" s="9" t="s">
        <v>60</v>
      </c>
      <c r="G54" s="5">
        <v>278.07</v>
      </c>
      <c r="H54" s="8"/>
      <c r="I54" s="7">
        <f>ROUND((H54*G54),2)</f>
        <v>0</v>
      </c>
    </row>
    <row r="55" ht="12.75">
      <c r="E55" s="10" t="s">
        <v>251</v>
      </c>
    </row>
    <row r="56" spans="1:9" ht="38.25">
      <c r="A56" s="9">
        <v>26</v>
      </c>
      <c r="B56" s="9" t="s">
        <v>31</v>
      </c>
      <c r="C56" s="9" t="s">
        <v>252</v>
      </c>
      <c r="D56" s="9" t="s">
        <v>39</v>
      </c>
      <c r="E56" s="9" t="s">
        <v>253</v>
      </c>
      <c r="F56" s="9" t="s">
        <v>56</v>
      </c>
      <c r="G56" s="5">
        <v>63.72</v>
      </c>
      <c r="H56" s="8"/>
      <c r="I56" s="7">
        <f>ROUND((H56*G56),2)</f>
        <v>0</v>
      </c>
    </row>
    <row r="57" ht="12.75">
      <c r="E57" s="10" t="s">
        <v>254</v>
      </c>
    </row>
    <row r="58" spans="1:9" ht="25.5">
      <c r="A58" s="9">
        <v>27</v>
      </c>
      <c r="B58" s="9" t="s">
        <v>31</v>
      </c>
      <c r="C58" s="9" t="s">
        <v>255</v>
      </c>
      <c r="D58" s="9" t="s">
        <v>39</v>
      </c>
      <c r="E58" s="9" t="s">
        <v>256</v>
      </c>
      <c r="F58" s="9" t="s">
        <v>60</v>
      </c>
      <c r="G58" s="5">
        <v>3186</v>
      </c>
      <c r="H58" s="8"/>
      <c r="I58" s="7">
        <f>ROUND((H58*G58),2)</f>
        <v>0</v>
      </c>
    </row>
    <row r="59" ht="12.75">
      <c r="E59" s="10" t="s">
        <v>257</v>
      </c>
    </row>
    <row r="60" spans="1:9" ht="25.5">
      <c r="A60" s="9">
        <v>28</v>
      </c>
      <c r="B60" s="9" t="s">
        <v>31</v>
      </c>
      <c r="C60" s="9" t="s">
        <v>258</v>
      </c>
      <c r="D60" s="9" t="s">
        <v>39</v>
      </c>
      <c r="E60" s="9" t="s">
        <v>259</v>
      </c>
      <c r="F60" s="9" t="s">
        <v>147</v>
      </c>
      <c r="G60" s="5">
        <v>228</v>
      </c>
      <c r="H60" s="8"/>
      <c r="I60" s="7">
        <f>ROUND((H60*G60),2)</f>
        <v>0</v>
      </c>
    </row>
    <row r="61" ht="12.75">
      <c r="E61" s="10" t="s">
        <v>260</v>
      </c>
    </row>
    <row r="62" spans="1:9" ht="25.5">
      <c r="A62" s="9">
        <v>29</v>
      </c>
      <c r="B62" s="9" t="s">
        <v>31</v>
      </c>
      <c r="C62" s="9" t="s">
        <v>261</v>
      </c>
      <c r="D62" s="9" t="s">
        <v>39</v>
      </c>
      <c r="E62" s="9" t="s">
        <v>262</v>
      </c>
      <c r="F62" s="9" t="s">
        <v>60</v>
      </c>
      <c r="G62" s="5">
        <v>786.6</v>
      </c>
      <c r="H62" s="8"/>
      <c r="I62" s="7">
        <f>ROUND((H62*G62),2)</f>
        <v>0</v>
      </c>
    </row>
    <row r="63" ht="12.75">
      <c r="E63" s="10" t="s">
        <v>263</v>
      </c>
    </row>
    <row r="64" spans="1:9" ht="25.5">
      <c r="A64" s="9">
        <v>30</v>
      </c>
      <c r="B64" s="9" t="s">
        <v>31</v>
      </c>
      <c r="C64" s="9" t="s">
        <v>68</v>
      </c>
      <c r="D64" s="9" t="s">
        <v>39</v>
      </c>
      <c r="E64" s="9" t="s">
        <v>264</v>
      </c>
      <c r="F64" s="9" t="s">
        <v>56</v>
      </c>
      <c r="G64" s="5">
        <v>61.56</v>
      </c>
      <c r="H64" s="8"/>
      <c r="I64" s="7">
        <f>ROUND((H64*G64),2)</f>
        <v>0</v>
      </c>
    </row>
    <row r="65" ht="12.75">
      <c r="E65" s="10" t="s">
        <v>265</v>
      </c>
    </row>
    <row r="66" spans="1:9" ht="25.5">
      <c r="A66" s="9">
        <v>31</v>
      </c>
      <c r="B66" s="9" t="s">
        <v>31</v>
      </c>
      <c r="C66" s="9" t="s">
        <v>73</v>
      </c>
      <c r="D66" s="9" t="s">
        <v>39</v>
      </c>
      <c r="E66" s="9" t="s">
        <v>266</v>
      </c>
      <c r="F66" s="9" t="s">
        <v>60</v>
      </c>
      <c r="G66" s="5">
        <v>2831.76</v>
      </c>
      <c r="H66" s="8"/>
      <c r="I66" s="7">
        <f>ROUND((H66*G66),2)</f>
        <v>0</v>
      </c>
    </row>
    <row r="67" ht="12.75">
      <c r="E67" s="10" t="s">
        <v>267</v>
      </c>
    </row>
    <row r="68" spans="1:9" ht="25.5">
      <c r="A68" s="9">
        <v>32</v>
      </c>
      <c r="B68" s="9" t="s">
        <v>31</v>
      </c>
      <c r="C68" s="9" t="s">
        <v>77</v>
      </c>
      <c r="D68" s="9" t="s">
        <v>39</v>
      </c>
      <c r="E68" s="9" t="s">
        <v>268</v>
      </c>
      <c r="F68" s="9" t="s">
        <v>56</v>
      </c>
      <c r="G68" s="5">
        <v>291.794</v>
      </c>
      <c r="H68" s="8"/>
      <c r="I68" s="7">
        <f>ROUND((H68*G68),2)</f>
        <v>0</v>
      </c>
    </row>
    <row r="69" ht="12.75">
      <c r="E69" s="10" t="s">
        <v>269</v>
      </c>
    </row>
    <row r="70" spans="1:9" ht="25.5">
      <c r="A70" s="9">
        <v>33</v>
      </c>
      <c r="B70" s="9" t="s">
        <v>31</v>
      </c>
      <c r="C70" s="9" t="s">
        <v>80</v>
      </c>
      <c r="D70" s="9" t="s">
        <v>81</v>
      </c>
      <c r="E70" s="9" t="s">
        <v>270</v>
      </c>
      <c r="F70" s="9" t="s">
        <v>60</v>
      </c>
      <c r="G70" s="5">
        <v>14589.7</v>
      </c>
      <c r="H70" s="8"/>
      <c r="I70" s="7">
        <f>ROUND((H70*G70),2)</f>
        <v>0</v>
      </c>
    </row>
    <row r="71" ht="12.75">
      <c r="E71" s="10" t="s">
        <v>271</v>
      </c>
    </row>
    <row r="72" spans="1:9" ht="89.25">
      <c r="A72" s="9">
        <v>34</v>
      </c>
      <c r="B72" s="9" t="s">
        <v>31</v>
      </c>
      <c r="C72" s="9" t="s">
        <v>272</v>
      </c>
      <c r="D72" s="9" t="s">
        <v>81</v>
      </c>
      <c r="E72" s="9" t="s">
        <v>273</v>
      </c>
      <c r="F72" s="9" t="s">
        <v>50</v>
      </c>
      <c r="G72" s="5">
        <v>840</v>
      </c>
      <c r="H72" s="8"/>
      <c r="I72" s="7">
        <f>ROUND((H72*G72),2)</f>
        <v>0</v>
      </c>
    </row>
    <row r="73" ht="12.75">
      <c r="E73" s="10" t="s">
        <v>274</v>
      </c>
    </row>
    <row r="74" spans="1:9" ht="25.5">
      <c r="A74" s="9">
        <v>35</v>
      </c>
      <c r="B74" s="9" t="s">
        <v>31</v>
      </c>
      <c r="C74" s="9" t="s">
        <v>90</v>
      </c>
      <c r="D74" s="9" t="s">
        <v>39</v>
      </c>
      <c r="E74" s="9" t="s">
        <v>275</v>
      </c>
      <c r="F74" s="9" t="s">
        <v>56</v>
      </c>
      <c r="G74" s="5">
        <v>294.5</v>
      </c>
      <c r="H74" s="8"/>
      <c r="I74" s="7">
        <f>ROUND((H74*G74),2)</f>
        <v>0</v>
      </c>
    </row>
    <row r="75" ht="12.75">
      <c r="E75" s="10" t="s">
        <v>276</v>
      </c>
    </row>
    <row r="76" spans="1:9" ht="25.5">
      <c r="A76" s="9">
        <v>36</v>
      </c>
      <c r="B76" s="9" t="s">
        <v>31</v>
      </c>
      <c r="C76" s="9" t="s">
        <v>93</v>
      </c>
      <c r="D76" s="9" t="s">
        <v>81</v>
      </c>
      <c r="E76" s="9" t="s">
        <v>277</v>
      </c>
      <c r="F76" s="9" t="s">
        <v>60</v>
      </c>
      <c r="G76" s="5">
        <v>14725</v>
      </c>
      <c r="H76" s="8"/>
      <c r="I76" s="7">
        <f>ROUND((H76*G76),2)</f>
        <v>0</v>
      </c>
    </row>
    <row r="77" ht="12.75">
      <c r="E77" s="10" t="s">
        <v>278</v>
      </c>
    </row>
    <row r="78" spans="1:9" ht="38.25">
      <c r="A78" s="9">
        <v>37</v>
      </c>
      <c r="B78" s="9" t="s">
        <v>31</v>
      </c>
      <c r="C78" s="9" t="s">
        <v>279</v>
      </c>
      <c r="D78" s="9" t="s">
        <v>39</v>
      </c>
      <c r="E78" s="9" t="s">
        <v>280</v>
      </c>
      <c r="F78" s="9" t="s">
        <v>56</v>
      </c>
      <c r="G78" s="5">
        <v>450</v>
      </c>
      <c r="H78" s="8"/>
      <c r="I78" s="7">
        <f>ROUND((H78*G78),2)</f>
        <v>0</v>
      </c>
    </row>
    <row r="79" ht="12.75">
      <c r="E79" s="10" t="s">
        <v>281</v>
      </c>
    </row>
    <row r="80" spans="1:9" ht="25.5">
      <c r="A80" s="9">
        <v>38</v>
      </c>
      <c r="B80" s="9" t="s">
        <v>31</v>
      </c>
      <c r="C80" s="9" t="s">
        <v>282</v>
      </c>
      <c r="D80" s="9" t="s">
        <v>81</v>
      </c>
      <c r="E80" s="9" t="s">
        <v>283</v>
      </c>
      <c r="F80" s="9" t="s">
        <v>60</v>
      </c>
      <c r="G80" s="5">
        <v>22500</v>
      </c>
      <c r="H80" s="8"/>
      <c r="I80" s="7">
        <f>ROUND((H80*G80),2)</f>
        <v>0</v>
      </c>
    </row>
    <row r="81" ht="12.75">
      <c r="E81" s="10" t="s">
        <v>284</v>
      </c>
    </row>
    <row r="82" spans="1:9" ht="25.5">
      <c r="A82" s="9">
        <v>39</v>
      </c>
      <c r="B82" s="9" t="s">
        <v>31</v>
      </c>
      <c r="C82" s="9" t="s">
        <v>96</v>
      </c>
      <c r="D82" s="9" t="s">
        <v>39</v>
      </c>
      <c r="E82" s="9" t="s">
        <v>285</v>
      </c>
      <c r="F82" s="9" t="s">
        <v>56</v>
      </c>
      <c r="G82" s="5">
        <v>248.424</v>
      </c>
      <c r="H82" s="8"/>
      <c r="I82" s="7">
        <f>ROUND((H82*G82),2)</f>
        <v>0</v>
      </c>
    </row>
    <row r="83" ht="38.25">
      <c r="E83" s="10" t="s">
        <v>286</v>
      </c>
    </row>
    <row r="84" spans="1:9" ht="51">
      <c r="A84" s="9">
        <v>40</v>
      </c>
      <c r="B84" s="9" t="s">
        <v>31</v>
      </c>
      <c r="C84" s="9" t="s">
        <v>287</v>
      </c>
      <c r="D84" s="9" t="s">
        <v>39</v>
      </c>
      <c r="E84" s="9" t="s">
        <v>288</v>
      </c>
      <c r="F84" s="9" t="s">
        <v>56</v>
      </c>
      <c r="G84" s="5">
        <v>900</v>
      </c>
      <c r="H84" s="8"/>
      <c r="I84" s="7">
        <f>ROUND((H84*G84),2)</f>
        <v>0</v>
      </c>
    </row>
    <row r="85" ht="12.75">
      <c r="E85" s="10" t="s">
        <v>289</v>
      </c>
    </row>
    <row r="86" spans="1:9" ht="38.25">
      <c r="A86" s="9">
        <v>41</v>
      </c>
      <c r="B86" s="9" t="s">
        <v>31</v>
      </c>
      <c r="C86" s="9" t="s">
        <v>290</v>
      </c>
      <c r="D86" s="9" t="s">
        <v>39</v>
      </c>
      <c r="E86" s="9" t="s">
        <v>291</v>
      </c>
      <c r="F86" s="9" t="s">
        <v>56</v>
      </c>
      <c r="G86" s="5">
        <v>209.7</v>
      </c>
      <c r="H86" s="8"/>
      <c r="I86" s="7">
        <f>ROUND((H86*G86),2)</f>
        <v>0</v>
      </c>
    </row>
    <row r="87" ht="12.75">
      <c r="E87" s="10" t="s">
        <v>292</v>
      </c>
    </row>
    <row r="88" spans="1:9" ht="38.25">
      <c r="A88" s="9">
        <v>42</v>
      </c>
      <c r="B88" s="9" t="s">
        <v>31</v>
      </c>
      <c r="C88" s="9" t="s">
        <v>293</v>
      </c>
      <c r="D88" s="9" t="s">
        <v>81</v>
      </c>
      <c r="E88" s="9" t="s">
        <v>294</v>
      </c>
      <c r="F88" s="9" t="s">
        <v>50</v>
      </c>
      <c r="G88" s="5">
        <v>1050</v>
      </c>
      <c r="H88" s="8"/>
      <c r="I88" s="7">
        <f>ROUND((H88*G88),2)</f>
        <v>0</v>
      </c>
    </row>
    <row r="89" ht="12.75">
      <c r="E89" s="10" t="s">
        <v>295</v>
      </c>
    </row>
    <row r="90" spans="1:16" ht="12.75" customHeight="1">
      <c r="A90" s="11"/>
      <c r="B90" s="11"/>
      <c r="C90" s="11" t="s">
        <v>11</v>
      </c>
      <c r="D90" s="11"/>
      <c r="E90" s="11" t="s">
        <v>47</v>
      </c>
      <c r="F90" s="11"/>
      <c r="G90" s="11"/>
      <c r="H90" s="11"/>
      <c r="I90" s="11">
        <f>SUM(I38:I89)</f>
        <v>0</v>
      </c>
      <c r="P90">
        <f>SUM(P38:P89)</f>
        <v>0</v>
      </c>
    </row>
    <row r="92" spans="1:9" ht="12.75" customHeight="1">
      <c r="A92" s="4"/>
      <c r="B92" s="4"/>
      <c r="C92" s="4" t="s">
        <v>21</v>
      </c>
      <c r="D92" s="4"/>
      <c r="E92" s="4" t="s">
        <v>107</v>
      </c>
      <c r="F92" s="4"/>
      <c r="G92" s="6"/>
      <c r="H92" s="4"/>
      <c r="I92" s="6"/>
    </row>
    <row r="93" spans="1:9" ht="25.5">
      <c r="A93" s="9">
        <v>43</v>
      </c>
      <c r="B93" s="9" t="s">
        <v>31</v>
      </c>
      <c r="C93" s="9" t="s">
        <v>296</v>
      </c>
      <c r="D93" s="9" t="s">
        <v>39</v>
      </c>
      <c r="E93" s="9" t="s">
        <v>297</v>
      </c>
      <c r="F93" s="9" t="s">
        <v>147</v>
      </c>
      <c r="G93" s="5">
        <v>11</v>
      </c>
      <c r="H93" s="8"/>
      <c r="I93" s="7">
        <f>ROUND((H93*G93),2)</f>
        <v>0</v>
      </c>
    </row>
    <row r="94" ht="12.75">
      <c r="E94" s="10" t="s">
        <v>298</v>
      </c>
    </row>
    <row r="95" spans="1:9" ht="25.5">
      <c r="A95" s="9">
        <v>44</v>
      </c>
      <c r="B95" s="9" t="s">
        <v>31</v>
      </c>
      <c r="C95" s="9" t="s">
        <v>299</v>
      </c>
      <c r="D95" s="9" t="s">
        <v>39</v>
      </c>
      <c r="E95" s="9" t="s">
        <v>300</v>
      </c>
      <c r="F95" s="9" t="s">
        <v>56</v>
      </c>
      <c r="G95" s="5">
        <v>0.81</v>
      </c>
      <c r="H95" s="8"/>
      <c r="I95" s="7">
        <f>ROUND((H95*G95),2)</f>
        <v>0</v>
      </c>
    </row>
    <row r="96" ht="12.75">
      <c r="E96" s="10" t="s">
        <v>301</v>
      </c>
    </row>
    <row r="97" spans="1:9" ht="38.25">
      <c r="A97" s="9">
        <v>45</v>
      </c>
      <c r="B97" s="9" t="s">
        <v>31</v>
      </c>
      <c r="C97" s="9" t="s">
        <v>302</v>
      </c>
      <c r="D97" s="9" t="s">
        <v>39</v>
      </c>
      <c r="E97" s="9" t="s">
        <v>303</v>
      </c>
      <c r="F97" s="9" t="s">
        <v>56</v>
      </c>
      <c r="G97" s="5">
        <v>2.275</v>
      </c>
      <c r="H97" s="8"/>
      <c r="I97" s="7">
        <f>ROUND((H97*G97),2)</f>
        <v>0</v>
      </c>
    </row>
    <row r="98" ht="25.5">
      <c r="E98" s="10" t="s">
        <v>304</v>
      </c>
    </row>
    <row r="99" spans="1:9" ht="25.5">
      <c r="A99" s="9">
        <v>46</v>
      </c>
      <c r="B99" s="9" t="s">
        <v>31</v>
      </c>
      <c r="C99" s="9" t="s">
        <v>305</v>
      </c>
      <c r="D99" s="9" t="s">
        <v>39</v>
      </c>
      <c r="E99" s="9" t="s">
        <v>306</v>
      </c>
      <c r="F99" s="9" t="s">
        <v>50</v>
      </c>
      <c r="G99" s="5">
        <v>55.8</v>
      </c>
      <c r="H99" s="8"/>
      <c r="I99" s="7">
        <f>ROUND((H99*G99),2)</f>
        <v>0</v>
      </c>
    </row>
    <row r="100" ht="12.75">
      <c r="E100" s="10" t="s">
        <v>307</v>
      </c>
    </row>
    <row r="101" spans="1:9" ht="38.25">
      <c r="A101" s="9">
        <v>47</v>
      </c>
      <c r="B101" s="9" t="s">
        <v>31</v>
      </c>
      <c r="C101" s="9" t="s">
        <v>308</v>
      </c>
      <c r="D101" s="9" t="s">
        <v>81</v>
      </c>
      <c r="E101" s="9" t="s">
        <v>309</v>
      </c>
      <c r="F101" s="9" t="s">
        <v>147</v>
      </c>
      <c r="G101" s="5">
        <v>2.4</v>
      </c>
      <c r="H101" s="8"/>
      <c r="I101" s="7">
        <f>ROUND((H101*G101),2)</f>
        <v>0</v>
      </c>
    </row>
    <row r="102" ht="12.75">
      <c r="E102" s="10" t="s">
        <v>310</v>
      </c>
    </row>
    <row r="103" spans="1:9" ht="38.25">
      <c r="A103" s="9">
        <v>48</v>
      </c>
      <c r="B103" s="9" t="s">
        <v>31</v>
      </c>
      <c r="C103" s="9" t="s">
        <v>311</v>
      </c>
      <c r="D103" s="9" t="s">
        <v>11</v>
      </c>
      <c r="E103" s="9" t="s">
        <v>312</v>
      </c>
      <c r="F103" s="9" t="s">
        <v>41</v>
      </c>
      <c r="G103" s="5">
        <v>312</v>
      </c>
      <c r="H103" s="8"/>
      <c r="I103" s="7">
        <f>ROUND((H103*G103),2)</f>
        <v>0</v>
      </c>
    </row>
    <row r="104" ht="12.75">
      <c r="E104" s="10" t="s">
        <v>313</v>
      </c>
    </row>
    <row r="105" spans="1:9" ht="38.25">
      <c r="A105" s="9">
        <v>49</v>
      </c>
      <c r="B105" s="9" t="s">
        <v>31</v>
      </c>
      <c r="C105" s="9" t="s">
        <v>311</v>
      </c>
      <c r="D105" s="9" t="s">
        <v>21</v>
      </c>
      <c r="E105" s="9" t="s">
        <v>314</v>
      </c>
      <c r="F105" s="9" t="s">
        <v>41</v>
      </c>
      <c r="G105" s="5">
        <v>684</v>
      </c>
      <c r="H105" s="8"/>
      <c r="I105" s="7">
        <f>ROUND((H105*G105),2)</f>
        <v>0</v>
      </c>
    </row>
    <row r="106" ht="51">
      <c r="E106" s="10" t="s">
        <v>315</v>
      </c>
    </row>
    <row r="107" spans="1:16" ht="12.75" customHeight="1">
      <c r="A107" s="11"/>
      <c r="B107" s="11"/>
      <c r="C107" s="11" t="s">
        <v>21</v>
      </c>
      <c r="D107" s="11"/>
      <c r="E107" s="11" t="s">
        <v>107</v>
      </c>
      <c r="F107" s="11"/>
      <c r="G107" s="11"/>
      <c r="H107" s="11"/>
      <c r="I107" s="11">
        <f>SUM(I93:I106)</f>
        <v>0</v>
      </c>
      <c r="P107">
        <f>SUM(P93:P106)</f>
        <v>0</v>
      </c>
    </row>
    <row r="109" spans="1:9" ht="12.75" customHeight="1">
      <c r="A109" s="4"/>
      <c r="B109" s="4"/>
      <c r="C109" s="4" t="s">
        <v>22</v>
      </c>
      <c r="D109" s="4"/>
      <c r="E109" s="4" t="s">
        <v>316</v>
      </c>
      <c r="F109" s="4"/>
      <c r="G109" s="6"/>
      <c r="H109" s="4"/>
      <c r="I109" s="6"/>
    </row>
    <row r="110" spans="1:9" ht="38.25">
      <c r="A110" s="9">
        <v>50</v>
      </c>
      <c r="B110" s="9" t="s">
        <v>31</v>
      </c>
      <c r="C110" s="9" t="s">
        <v>317</v>
      </c>
      <c r="D110" s="9" t="s">
        <v>39</v>
      </c>
      <c r="E110" s="9" t="s">
        <v>318</v>
      </c>
      <c r="F110" s="9" t="s">
        <v>319</v>
      </c>
      <c r="G110" s="5">
        <v>570</v>
      </c>
      <c r="H110" s="8"/>
      <c r="I110" s="7">
        <f>ROUND((H110*G110),2)</f>
        <v>0</v>
      </c>
    </row>
    <row r="111" ht="12.75">
      <c r="E111" s="10" t="s">
        <v>320</v>
      </c>
    </row>
    <row r="112" spans="1:9" ht="38.25">
      <c r="A112" s="9">
        <v>51</v>
      </c>
      <c r="B112" s="9" t="s">
        <v>31</v>
      </c>
      <c r="C112" s="9" t="s">
        <v>321</v>
      </c>
      <c r="D112" s="9" t="s">
        <v>39</v>
      </c>
      <c r="E112" s="9" t="s">
        <v>322</v>
      </c>
      <c r="F112" s="9" t="s">
        <v>56</v>
      </c>
      <c r="G112" s="5">
        <v>123.991</v>
      </c>
      <c r="H112" s="8"/>
      <c r="I112" s="7">
        <f>ROUND((H112*G112),2)</f>
        <v>0</v>
      </c>
    </row>
    <row r="113" ht="38.25">
      <c r="E113" s="10" t="s">
        <v>323</v>
      </c>
    </row>
    <row r="114" spans="1:9" ht="25.5">
      <c r="A114" s="9">
        <v>52</v>
      </c>
      <c r="B114" s="9" t="s">
        <v>31</v>
      </c>
      <c r="C114" s="9" t="s">
        <v>324</v>
      </c>
      <c r="D114" s="9" t="s">
        <v>39</v>
      </c>
      <c r="E114" s="9" t="s">
        <v>325</v>
      </c>
      <c r="F114" s="9" t="s">
        <v>34</v>
      </c>
      <c r="G114" s="5">
        <v>27.898</v>
      </c>
      <c r="H114" s="8"/>
      <c r="I114" s="7">
        <f>ROUND((H114*G114),2)</f>
        <v>0</v>
      </c>
    </row>
    <row r="115" ht="12.75">
      <c r="E115" s="10" t="s">
        <v>326</v>
      </c>
    </row>
    <row r="116" spans="1:9" ht="38.25">
      <c r="A116" s="9">
        <v>53</v>
      </c>
      <c r="B116" s="9" t="s">
        <v>31</v>
      </c>
      <c r="C116" s="9" t="s">
        <v>327</v>
      </c>
      <c r="D116" s="9" t="s">
        <v>39</v>
      </c>
      <c r="E116" s="9" t="s">
        <v>328</v>
      </c>
      <c r="F116" s="9" t="s">
        <v>56</v>
      </c>
      <c r="G116" s="5">
        <v>127.767</v>
      </c>
      <c r="H116" s="8"/>
      <c r="I116" s="7">
        <f>ROUND((H116*G116),2)</f>
        <v>0</v>
      </c>
    </row>
    <row r="117" ht="76.5">
      <c r="E117" s="10" t="s">
        <v>329</v>
      </c>
    </row>
    <row r="118" spans="1:9" ht="25.5">
      <c r="A118" s="9">
        <v>54</v>
      </c>
      <c r="B118" s="9" t="s">
        <v>31</v>
      </c>
      <c r="C118" s="9" t="s">
        <v>330</v>
      </c>
      <c r="D118" s="9" t="s">
        <v>39</v>
      </c>
      <c r="E118" s="9" t="s">
        <v>331</v>
      </c>
      <c r="F118" s="9" t="s">
        <v>34</v>
      </c>
      <c r="G118" s="5">
        <v>21.72</v>
      </c>
      <c r="H118" s="8"/>
      <c r="I118" s="7">
        <f>ROUND((H118*G118),2)</f>
        <v>0</v>
      </c>
    </row>
    <row r="119" ht="12.75">
      <c r="E119" s="10" t="s">
        <v>332</v>
      </c>
    </row>
    <row r="120" spans="1:9" ht="25.5">
      <c r="A120" s="9">
        <v>55</v>
      </c>
      <c r="B120" s="9" t="s">
        <v>31</v>
      </c>
      <c r="C120" s="9" t="s">
        <v>333</v>
      </c>
      <c r="D120" s="9" t="s">
        <v>39</v>
      </c>
      <c r="E120" s="9" t="s">
        <v>334</v>
      </c>
      <c r="F120" s="9" t="s">
        <v>56</v>
      </c>
      <c r="G120" s="5">
        <v>4.888</v>
      </c>
      <c r="H120" s="8"/>
      <c r="I120" s="7">
        <f>ROUND((H120*G120),2)</f>
        <v>0</v>
      </c>
    </row>
    <row r="121" ht="12.75">
      <c r="E121" s="10" t="s">
        <v>335</v>
      </c>
    </row>
    <row r="122" spans="1:9" ht="25.5">
      <c r="A122" s="9">
        <v>56</v>
      </c>
      <c r="B122" s="9" t="s">
        <v>31</v>
      </c>
      <c r="C122" s="9" t="s">
        <v>336</v>
      </c>
      <c r="D122" s="9" t="s">
        <v>39</v>
      </c>
      <c r="E122" s="9" t="s">
        <v>337</v>
      </c>
      <c r="F122" s="9" t="s">
        <v>34</v>
      </c>
      <c r="G122" s="5">
        <v>1.1</v>
      </c>
      <c r="H122" s="8"/>
      <c r="I122" s="7">
        <f>ROUND((H122*G122),2)</f>
        <v>0</v>
      </c>
    </row>
    <row r="123" ht="12.75">
      <c r="E123" s="10" t="s">
        <v>338</v>
      </c>
    </row>
    <row r="124" spans="1:16" ht="12.75" customHeight="1">
      <c r="A124" s="11"/>
      <c r="B124" s="11"/>
      <c r="C124" s="11" t="s">
        <v>22</v>
      </c>
      <c r="D124" s="11"/>
      <c r="E124" s="11" t="s">
        <v>316</v>
      </c>
      <c r="F124" s="11"/>
      <c r="G124" s="11"/>
      <c r="H124" s="11"/>
      <c r="I124" s="11">
        <f>SUM(I110:I123)</f>
        <v>0</v>
      </c>
      <c r="P124">
        <f>SUM(P110:P123)</f>
        <v>0</v>
      </c>
    </row>
    <row r="126" spans="1:9" ht="12.75" customHeight="1">
      <c r="A126" s="4"/>
      <c r="B126" s="4"/>
      <c r="C126" s="4" t="s">
        <v>23</v>
      </c>
      <c r="D126" s="4"/>
      <c r="E126" s="4" t="s">
        <v>190</v>
      </c>
      <c r="F126" s="4"/>
      <c r="G126" s="6"/>
      <c r="H126" s="4"/>
      <c r="I126" s="6"/>
    </row>
    <row r="127" spans="1:9" ht="25.5">
      <c r="A127" s="9">
        <v>57</v>
      </c>
      <c r="B127" s="9" t="s">
        <v>31</v>
      </c>
      <c r="C127" s="9" t="s">
        <v>339</v>
      </c>
      <c r="D127" s="9" t="s">
        <v>39</v>
      </c>
      <c r="E127" s="9" t="s">
        <v>340</v>
      </c>
      <c r="F127" s="9" t="s">
        <v>56</v>
      </c>
      <c r="G127" s="5">
        <v>368.36</v>
      </c>
      <c r="H127" s="8"/>
      <c r="I127" s="7">
        <f>ROUND((H127*G127),2)</f>
        <v>0</v>
      </c>
    </row>
    <row r="128" ht="12.75">
      <c r="E128" s="10" t="s">
        <v>341</v>
      </c>
    </row>
    <row r="129" spans="1:9" ht="25.5">
      <c r="A129" s="9">
        <v>58</v>
      </c>
      <c r="B129" s="9" t="s">
        <v>31</v>
      </c>
      <c r="C129" s="9" t="s">
        <v>342</v>
      </c>
      <c r="D129" s="9" t="s">
        <v>39</v>
      </c>
      <c r="E129" s="9" t="s">
        <v>343</v>
      </c>
      <c r="F129" s="9" t="s">
        <v>34</v>
      </c>
      <c r="G129" s="5">
        <v>73.672</v>
      </c>
      <c r="H129" s="8"/>
      <c r="I129" s="7">
        <f>ROUND((H129*G129),2)</f>
        <v>0</v>
      </c>
    </row>
    <row r="130" ht="12.75">
      <c r="E130" s="10" t="s">
        <v>344</v>
      </c>
    </row>
    <row r="131" spans="1:9" ht="25.5">
      <c r="A131" s="9">
        <v>59</v>
      </c>
      <c r="B131" s="9" t="s">
        <v>31</v>
      </c>
      <c r="C131" s="9" t="s">
        <v>345</v>
      </c>
      <c r="D131" s="9" t="s">
        <v>11</v>
      </c>
      <c r="E131" s="9" t="s">
        <v>346</v>
      </c>
      <c r="F131" s="9" t="s">
        <v>147</v>
      </c>
      <c r="G131" s="5">
        <v>78.6</v>
      </c>
      <c r="H131" s="8"/>
      <c r="I131" s="7">
        <f>ROUND((H131*G131),2)</f>
        <v>0</v>
      </c>
    </row>
    <row r="132" ht="12.75">
      <c r="E132" s="10" t="s">
        <v>347</v>
      </c>
    </row>
    <row r="133" spans="1:9" ht="38.25">
      <c r="A133" s="9">
        <v>60</v>
      </c>
      <c r="B133" s="9" t="s">
        <v>31</v>
      </c>
      <c r="C133" s="9" t="s">
        <v>345</v>
      </c>
      <c r="D133" s="9" t="s">
        <v>21</v>
      </c>
      <c r="E133" s="9" t="s">
        <v>348</v>
      </c>
      <c r="F133" s="9" t="s">
        <v>147</v>
      </c>
      <c r="G133" s="5">
        <v>55.2</v>
      </c>
      <c r="H133" s="8"/>
      <c r="I133" s="7">
        <f>ROUND((H133*G133),2)</f>
        <v>0</v>
      </c>
    </row>
    <row r="134" ht="12.75">
      <c r="E134" s="10" t="s">
        <v>349</v>
      </c>
    </row>
    <row r="135" spans="1:9" ht="51">
      <c r="A135" s="9">
        <v>61</v>
      </c>
      <c r="B135" s="9" t="s">
        <v>31</v>
      </c>
      <c r="C135" s="9" t="s">
        <v>350</v>
      </c>
      <c r="D135" s="9" t="s">
        <v>39</v>
      </c>
      <c r="E135" s="9" t="s">
        <v>351</v>
      </c>
      <c r="F135" s="9" t="s">
        <v>41</v>
      </c>
      <c r="G135" s="5">
        <v>12</v>
      </c>
      <c r="H135" s="8"/>
      <c r="I135" s="7">
        <f>ROUND((H135*G135),2)</f>
        <v>0</v>
      </c>
    </row>
    <row r="136" ht="12.75">
      <c r="E136" s="10" t="s">
        <v>352</v>
      </c>
    </row>
    <row r="137" spans="1:9" ht="25.5">
      <c r="A137" s="9">
        <v>62</v>
      </c>
      <c r="B137" s="9" t="s">
        <v>31</v>
      </c>
      <c r="C137" s="9" t="s">
        <v>353</v>
      </c>
      <c r="D137" s="9" t="s">
        <v>39</v>
      </c>
      <c r="E137" s="9" t="s">
        <v>354</v>
      </c>
      <c r="F137" s="9" t="s">
        <v>56</v>
      </c>
      <c r="G137" s="5">
        <v>20.67</v>
      </c>
      <c r="H137" s="8"/>
      <c r="I137" s="7">
        <f>ROUND((H137*G137),2)</f>
        <v>0</v>
      </c>
    </row>
    <row r="138" ht="51">
      <c r="E138" s="10" t="s">
        <v>355</v>
      </c>
    </row>
    <row r="139" spans="1:9" ht="25.5">
      <c r="A139" s="9">
        <v>63</v>
      </c>
      <c r="B139" s="9" t="s">
        <v>31</v>
      </c>
      <c r="C139" s="9" t="s">
        <v>356</v>
      </c>
      <c r="D139" s="9" t="s">
        <v>39</v>
      </c>
      <c r="E139" s="9" t="s">
        <v>357</v>
      </c>
      <c r="F139" s="9" t="s">
        <v>56</v>
      </c>
      <c r="G139" s="5">
        <v>6.782</v>
      </c>
      <c r="H139" s="8"/>
      <c r="I139" s="7">
        <f>ROUND((H139*G139),2)</f>
        <v>0</v>
      </c>
    </row>
    <row r="140" ht="12.75">
      <c r="E140" s="10" t="s">
        <v>358</v>
      </c>
    </row>
    <row r="141" spans="1:9" ht="38.25">
      <c r="A141" s="9">
        <v>64</v>
      </c>
      <c r="B141" s="9" t="s">
        <v>31</v>
      </c>
      <c r="C141" s="9" t="s">
        <v>359</v>
      </c>
      <c r="D141" s="9" t="s">
        <v>81</v>
      </c>
      <c r="E141" s="9" t="s">
        <v>360</v>
      </c>
      <c r="F141" s="9" t="s">
        <v>56</v>
      </c>
      <c r="G141" s="5">
        <v>0.332</v>
      </c>
      <c r="H141" s="8"/>
      <c r="I141" s="7">
        <f>ROUND((H141*G141),2)</f>
        <v>0</v>
      </c>
    </row>
    <row r="142" ht="12.75">
      <c r="E142" s="10" t="s">
        <v>361</v>
      </c>
    </row>
    <row r="143" spans="1:9" ht="25.5">
      <c r="A143" s="9">
        <v>65</v>
      </c>
      <c r="B143" s="9" t="s">
        <v>31</v>
      </c>
      <c r="C143" s="9" t="s">
        <v>362</v>
      </c>
      <c r="D143" s="9" t="s">
        <v>39</v>
      </c>
      <c r="E143" s="9" t="s">
        <v>363</v>
      </c>
      <c r="F143" s="9" t="s">
        <v>56</v>
      </c>
      <c r="G143" s="5">
        <v>34.18</v>
      </c>
      <c r="H143" s="8"/>
      <c r="I143" s="7">
        <f>ROUND((H143*G143),2)</f>
        <v>0</v>
      </c>
    </row>
    <row r="144" ht="38.25">
      <c r="E144" s="10" t="s">
        <v>364</v>
      </c>
    </row>
    <row r="145" spans="1:9" ht="38.25">
      <c r="A145" s="9">
        <v>66</v>
      </c>
      <c r="B145" s="9" t="s">
        <v>31</v>
      </c>
      <c r="C145" s="9" t="s">
        <v>365</v>
      </c>
      <c r="D145" s="9" t="s">
        <v>39</v>
      </c>
      <c r="E145" s="9" t="s">
        <v>366</v>
      </c>
      <c r="F145" s="9" t="s">
        <v>56</v>
      </c>
      <c r="G145" s="5">
        <v>222.34</v>
      </c>
      <c r="H145" s="8"/>
      <c r="I145" s="7">
        <f>ROUND((H145*G145),2)</f>
        <v>0</v>
      </c>
    </row>
    <row r="146" ht="12.75">
      <c r="E146" s="10" t="s">
        <v>367</v>
      </c>
    </row>
    <row r="147" spans="1:9" ht="51">
      <c r="A147" s="9">
        <v>67</v>
      </c>
      <c r="B147" s="9" t="s">
        <v>31</v>
      </c>
      <c r="C147" s="9" t="s">
        <v>368</v>
      </c>
      <c r="D147" s="9" t="s">
        <v>39</v>
      </c>
      <c r="E147" s="9" t="s">
        <v>369</v>
      </c>
      <c r="F147" s="9" t="s">
        <v>56</v>
      </c>
      <c r="G147" s="5">
        <v>99.483</v>
      </c>
      <c r="H147" s="8"/>
      <c r="I147" s="7">
        <f>ROUND((H147*G147),2)</f>
        <v>0</v>
      </c>
    </row>
    <row r="148" ht="51">
      <c r="E148" s="10" t="s">
        <v>370</v>
      </c>
    </row>
    <row r="149" spans="1:16" ht="12.75" customHeight="1">
      <c r="A149" s="11"/>
      <c r="B149" s="11"/>
      <c r="C149" s="11" t="s">
        <v>23</v>
      </c>
      <c r="D149" s="11"/>
      <c r="E149" s="11" t="s">
        <v>190</v>
      </c>
      <c r="F149" s="11"/>
      <c r="G149" s="11"/>
      <c r="H149" s="11"/>
      <c r="I149" s="11">
        <f>SUM(I127:I148)</f>
        <v>0</v>
      </c>
      <c r="P149">
        <f>SUM(P127:P148)</f>
        <v>0</v>
      </c>
    </row>
    <row r="151" spans="1:9" ht="12.75" customHeight="1">
      <c r="A151" s="4"/>
      <c r="B151" s="4"/>
      <c r="C151" s="4" t="s">
        <v>24</v>
      </c>
      <c r="D151" s="4"/>
      <c r="E151" s="4" t="s">
        <v>114</v>
      </c>
      <c r="F151" s="4"/>
      <c r="G151" s="6"/>
      <c r="H151" s="4"/>
      <c r="I151" s="6"/>
    </row>
    <row r="152" spans="1:9" ht="25.5">
      <c r="A152" s="9">
        <v>68</v>
      </c>
      <c r="B152" s="9" t="s">
        <v>31</v>
      </c>
      <c r="C152" s="9" t="s">
        <v>126</v>
      </c>
      <c r="D152" s="9" t="s">
        <v>39</v>
      </c>
      <c r="E152" s="9" t="s">
        <v>127</v>
      </c>
      <c r="F152" s="9" t="s">
        <v>50</v>
      </c>
      <c r="G152" s="5">
        <v>798</v>
      </c>
      <c r="H152" s="8"/>
      <c r="I152" s="7">
        <f>ROUND((H152*G152),2)</f>
        <v>0</v>
      </c>
    </row>
    <row r="153" ht="12.75">
      <c r="E153" s="10" t="s">
        <v>371</v>
      </c>
    </row>
    <row r="154" spans="1:9" ht="38.25">
      <c r="A154" s="9">
        <v>69</v>
      </c>
      <c r="B154" s="9" t="s">
        <v>31</v>
      </c>
      <c r="C154" s="9" t="s">
        <v>372</v>
      </c>
      <c r="D154" s="9" t="s">
        <v>39</v>
      </c>
      <c r="E154" s="9" t="s">
        <v>373</v>
      </c>
      <c r="F154" s="9" t="s">
        <v>50</v>
      </c>
      <c r="G154" s="5">
        <v>242.35</v>
      </c>
      <c r="H154" s="8"/>
      <c r="I154" s="7">
        <f>ROUND((H154*G154),2)</f>
        <v>0</v>
      </c>
    </row>
    <row r="155" ht="12.75">
      <c r="E155" s="10" t="s">
        <v>374</v>
      </c>
    </row>
    <row r="156" spans="1:9" ht="25.5">
      <c r="A156" s="9">
        <v>70</v>
      </c>
      <c r="B156" s="9" t="s">
        <v>31</v>
      </c>
      <c r="C156" s="9" t="s">
        <v>131</v>
      </c>
      <c r="D156" s="9" t="s">
        <v>39</v>
      </c>
      <c r="E156" s="9" t="s">
        <v>132</v>
      </c>
      <c r="F156" s="9" t="s">
        <v>50</v>
      </c>
      <c r="G156" s="5">
        <v>798</v>
      </c>
      <c r="H156" s="8"/>
      <c r="I156" s="7">
        <f>ROUND((H156*G156),2)</f>
        <v>0</v>
      </c>
    </row>
    <row r="157" ht="12.75">
      <c r="E157" s="10" t="s">
        <v>371</v>
      </c>
    </row>
    <row r="158" spans="1:9" ht="25.5">
      <c r="A158" s="9">
        <v>71</v>
      </c>
      <c r="B158" s="9" t="s">
        <v>31</v>
      </c>
      <c r="C158" s="9" t="s">
        <v>375</v>
      </c>
      <c r="D158" s="9" t="s">
        <v>39</v>
      </c>
      <c r="E158" s="9" t="s">
        <v>376</v>
      </c>
      <c r="F158" s="9" t="s">
        <v>50</v>
      </c>
      <c r="G158" s="5">
        <v>798</v>
      </c>
      <c r="H158" s="8"/>
      <c r="I158" s="7">
        <f>ROUND((H158*G158),2)</f>
        <v>0</v>
      </c>
    </row>
    <row r="159" ht="12.75">
      <c r="E159" s="10" t="s">
        <v>371</v>
      </c>
    </row>
    <row r="160" spans="1:9" ht="25.5">
      <c r="A160" s="9">
        <v>72</v>
      </c>
      <c r="B160" s="9" t="s">
        <v>31</v>
      </c>
      <c r="C160" s="9" t="s">
        <v>377</v>
      </c>
      <c r="D160" s="9" t="s">
        <v>39</v>
      </c>
      <c r="E160" s="9" t="s">
        <v>378</v>
      </c>
      <c r="F160" s="9" t="s">
        <v>50</v>
      </c>
      <c r="G160" s="5">
        <v>798</v>
      </c>
      <c r="H160" s="8"/>
      <c r="I160" s="7">
        <f>ROUND((H160*G160),2)</f>
        <v>0</v>
      </c>
    </row>
    <row r="161" ht="12.75">
      <c r="E161" s="10" t="s">
        <v>371</v>
      </c>
    </row>
    <row r="162" spans="1:16" ht="12.75" customHeight="1">
      <c r="A162" s="11"/>
      <c r="B162" s="11"/>
      <c r="C162" s="11" t="s">
        <v>24</v>
      </c>
      <c r="D162" s="11"/>
      <c r="E162" s="11" t="s">
        <v>114</v>
      </c>
      <c r="F162" s="11"/>
      <c r="G162" s="11"/>
      <c r="H162" s="11"/>
      <c r="I162" s="11">
        <f>SUM(I152:I161)</f>
        <v>0</v>
      </c>
      <c r="P162">
        <f>SUM(P152:P161)</f>
        <v>0</v>
      </c>
    </row>
    <row r="164" spans="1:9" ht="12.75" customHeight="1">
      <c r="A164" s="4"/>
      <c r="B164" s="4"/>
      <c r="C164" s="4" t="s">
        <v>25</v>
      </c>
      <c r="D164" s="4"/>
      <c r="E164" s="4" t="s">
        <v>379</v>
      </c>
      <c r="F164" s="4"/>
      <c r="G164" s="6"/>
      <c r="H164" s="4"/>
      <c r="I164" s="6"/>
    </row>
    <row r="165" spans="1:9" ht="63.75">
      <c r="A165" s="9">
        <v>73</v>
      </c>
      <c r="B165" s="9" t="s">
        <v>31</v>
      </c>
      <c r="C165" s="9" t="s">
        <v>380</v>
      </c>
      <c r="D165" s="9" t="s">
        <v>39</v>
      </c>
      <c r="E165" s="9" t="s">
        <v>381</v>
      </c>
      <c r="F165" s="9" t="s">
        <v>50</v>
      </c>
      <c r="G165" s="5">
        <v>629.385</v>
      </c>
      <c r="H165" s="8"/>
      <c r="I165" s="7">
        <f>ROUND((H165*G165),2)</f>
        <v>0</v>
      </c>
    </row>
    <row r="166" ht="12.75">
      <c r="E166" s="10" t="s">
        <v>382</v>
      </c>
    </row>
    <row r="167" spans="1:9" ht="89.25">
      <c r="A167" s="9">
        <v>74</v>
      </c>
      <c r="B167" s="9" t="s">
        <v>31</v>
      </c>
      <c r="C167" s="9" t="s">
        <v>383</v>
      </c>
      <c r="D167" s="9" t="s">
        <v>11</v>
      </c>
      <c r="E167" s="9" t="s">
        <v>384</v>
      </c>
      <c r="F167" s="9" t="s">
        <v>50</v>
      </c>
      <c r="G167" s="5">
        <v>817.726</v>
      </c>
      <c r="H167" s="8"/>
      <c r="I167" s="7">
        <f>ROUND((H167*G167),2)</f>
        <v>0</v>
      </c>
    </row>
    <row r="168" ht="127.5">
      <c r="E168" s="10" t="s">
        <v>385</v>
      </c>
    </row>
    <row r="169" spans="1:9" ht="38.25">
      <c r="A169" s="9">
        <v>75</v>
      </c>
      <c r="B169" s="9" t="s">
        <v>31</v>
      </c>
      <c r="C169" s="9" t="s">
        <v>383</v>
      </c>
      <c r="D169" s="9" t="s">
        <v>21</v>
      </c>
      <c r="E169" s="9" t="s">
        <v>386</v>
      </c>
      <c r="F169" s="9" t="s">
        <v>50</v>
      </c>
      <c r="G169" s="5">
        <v>655.135</v>
      </c>
      <c r="H169" s="8"/>
      <c r="I169" s="7">
        <f>ROUND((H169*G169),2)</f>
        <v>0</v>
      </c>
    </row>
    <row r="170" ht="12.75">
      <c r="E170" s="10" t="s">
        <v>387</v>
      </c>
    </row>
    <row r="171" spans="1:9" ht="38.25">
      <c r="A171" s="9">
        <v>76</v>
      </c>
      <c r="B171" s="9" t="s">
        <v>31</v>
      </c>
      <c r="C171" s="9" t="s">
        <v>388</v>
      </c>
      <c r="D171" s="9" t="s">
        <v>39</v>
      </c>
      <c r="E171" s="9" t="s">
        <v>389</v>
      </c>
      <c r="F171" s="9" t="s">
        <v>50</v>
      </c>
      <c r="G171" s="5">
        <v>225.479</v>
      </c>
      <c r="H171" s="8"/>
      <c r="I171" s="7">
        <f>ROUND((H171*G171),2)</f>
        <v>0</v>
      </c>
    </row>
    <row r="172" ht="114.75">
      <c r="E172" s="10" t="s">
        <v>390</v>
      </c>
    </row>
    <row r="173" spans="1:9" ht="38.25">
      <c r="A173" s="9">
        <v>77</v>
      </c>
      <c r="B173" s="9" t="s">
        <v>31</v>
      </c>
      <c r="C173" s="9" t="s">
        <v>391</v>
      </c>
      <c r="D173" s="9" t="s">
        <v>39</v>
      </c>
      <c r="E173" s="9" t="s">
        <v>392</v>
      </c>
      <c r="F173" s="9" t="s">
        <v>50</v>
      </c>
      <c r="G173" s="5">
        <v>112.741</v>
      </c>
      <c r="H173" s="8"/>
      <c r="I173" s="7">
        <f>ROUND((H173*G173),2)</f>
        <v>0</v>
      </c>
    </row>
    <row r="174" ht="114.75">
      <c r="E174" s="10" t="s">
        <v>393</v>
      </c>
    </row>
    <row r="175" spans="1:9" ht="25.5">
      <c r="A175" s="9">
        <v>78</v>
      </c>
      <c r="B175" s="9" t="s">
        <v>31</v>
      </c>
      <c r="C175" s="9" t="s">
        <v>394</v>
      </c>
      <c r="D175" s="9" t="s">
        <v>39</v>
      </c>
      <c r="E175" s="9" t="s">
        <v>395</v>
      </c>
      <c r="F175" s="9" t="s">
        <v>50</v>
      </c>
      <c r="G175" s="5">
        <v>2440.466</v>
      </c>
      <c r="H175" s="8"/>
      <c r="I175" s="7">
        <f>ROUND((H175*G175),2)</f>
        <v>0</v>
      </c>
    </row>
    <row r="176" ht="76.5">
      <c r="E176" s="10" t="s">
        <v>396</v>
      </c>
    </row>
    <row r="177" spans="1:9" ht="38.25">
      <c r="A177" s="9">
        <v>79</v>
      </c>
      <c r="B177" s="9" t="s">
        <v>31</v>
      </c>
      <c r="C177" s="9" t="s">
        <v>397</v>
      </c>
      <c r="D177" s="9" t="s">
        <v>39</v>
      </c>
      <c r="E177" s="9" t="s">
        <v>398</v>
      </c>
      <c r="F177" s="9" t="s">
        <v>50</v>
      </c>
      <c r="G177" s="5">
        <v>1270.965</v>
      </c>
      <c r="H177" s="8"/>
      <c r="I177" s="7">
        <f>ROUND((H177*G177),2)</f>
        <v>0</v>
      </c>
    </row>
    <row r="178" ht="63.75">
      <c r="E178" s="10" t="s">
        <v>399</v>
      </c>
    </row>
    <row r="179" spans="1:9" ht="38.25">
      <c r="A179" s="9">
        <v>80</v>
      </c>
      <c r="B179" s="9" t="s">
        <v>31</v>
      </c>
      <c r="C179" s="9" t="s">
        <v>400</v>
      </c>
      <c r="D179" s="9" t="s">
        <v>39</v>
      </c>
      <c r="E179" s="9" t="s">
        <v>401</v>
      </c>
      <c r="F179" s="9" t="s">
        <v>50</v>
      </c>
      <c r="G179" s="5">
        <v>113.941</v>
      </c>
      <c r="H179" s="8"/>
      <c r="I179" s="7">
        <f>ROUND((H179*G179),2)</f>
        <v>0</v>
      </c>
    </row>
    <row r="180" ht="12.75">
      <c r="E180" s="10" t="s">
        <v>402</v>
      </c>
    </row>
    <row r="181" spans="1:9" ht="51">
      <c r="A181" s="9">
        <v>81</v>
      </c>
      <c r="B181" s="9" t="s">
        <v>31</v>
      </c>
      <c r="C181" s="9" t="s">
        <v>403</v>
      </c>
      <c r="D181" s="9" t="s">
        <v>39</v>
      </c>
      <c r="E181" s="9" t="s">
        <v>404</v>
      </c>
      <c r="F181" s="9" t="s">
        <v>147</v>
      </c>
      <c r="G181" s="5">
        <v>72</v>
      </c>
      <c r="H181" s="8"/>
      <c r="I181" s="7">
        <f>ROUND((H181*G181),2)</f>
        <v>0</v>
      </c>
    </row>
    <row r="182" ht="12.75">
      <c r="E182" s="10" t="s">
        <v>405</v>
      </c>
    </row>
    <row r="183" spans="1:9" ht="38.25">
      <c r="A183" s="9">
        <v>82</v>
      </c>
      <c r="B183" s="9" t="s">
        <v>31</v>
      </c>
      <c r="C183" s="9" t="s">
        <v>406</v>
      </c>
      <c r="D183" s="9" t="s">
        <v>39</v>
      </c>
      <c r="E183" s="9" t="s">
        <v>407</v>
      </c>
      <c r="F183" s="9" t="s">
        <v>50</v>
      </c>
      <c r="G183" s="5">
        <v>124.55</v>
      </c>
      <c r="H183" s="8"/>
      <c r="I183" s="7">
        <f>ROUND((H183*G183),2)</f>
        <v>0</v>
      </c>
    </row>
    <row r="184" ht="12.75">
      <c r="E184" s="10" t="s">
        <v>408</v>
      </c>
    </row>
    <row r="185" spans="1:16" ht="12.75" customHeight="1">
      <c r="A185" s="11"/>
      <c r="B185" s="11"/>
      <c r="C185" s="11" t="s">
        <v>25</v>
      </c>
      <c r="D185" s="11"/>
      <c r="E185" s="11" t="s">
        <v>379</v>
      </c>
      <c r="F185" s="11"/>
      <c r="G185" s="11"/>
      <c r="H185" s="11"/>
      <c r="I185" s="11">
        <f>SUM(I165:I184)</f>
        <v>0</v>
      </c>
      <c r="P185">
        <f>SUM(P165:P184)</f>
        <v>0</v>
      </c>
    </row>
    <row r="187" spans="1:9" ht="12.75" customHeight="1">
      <c r="A187" s="4"/>
      <c r="B187" s="4"/>
      <c r="C187" s="4" t="s">
        <v>26</v>
      </c>
      <c r="D187" s="4"/>
      <c r="E187" s="4" t="s">
        <v>409</v>
      </c>
      <c r="F187" s="4"/>
      <c r="G187" s="6"/>
      <c r="H187" s="4"/>
      <c r="I187" s="6"/>
    </row>
    <row r="188" spans="1:9" ht="38.25">
      <c r="A188" s="9">
        <v>83</v>
      </c>
      <c r="B188" s="9" t="s">
        <v>31</v>
      </c>
      <c r="C188" s="9" t="s">
        <v>410</v>
      </c>
      <c r="D188" s="9" t="s">
        <v>39</v>
      </c>
      <c r="E188" s="9" t="s">
        <v>411</v>
      </c>
      <c r="F188" s="9" t="s">
        <v>50</v>
      </c>
      <c r="G188" s="5">
        <v>281.6</v>
      </c>
      <c r="H188" s="8"/>
      <c r="I188" s="7">
        <f>ROUND((H188*G188),2)</f>
        <v>0</v>
      </c>
    </row>
    <row r="189" ht="38.25">
      <c r="E189" s="10" t="s">
        <v>412</v>
      </c>
    </row>
    <row r="190" spans="1:9" ht="25.5">
      <c r="A190" s="9">
        <v>84</v>
      </c>
      <c r="B190" s="9" t="s">
        <v>31</v>
      </c>
      <c r="C190" s="9" t="s">
        <v>413</v>
      </c>
      <c r="D190" s="9" t="s">
        <v>39</v>
      </c>
      <c r="E190" s="9" t="s">
        <v>414</v>
      </c>
      <c r="F190" s="9" t="s">
        <v>50</v>
      </c>
      <c r="G190" s="5">
        <v>65.7</v>
      </c>
      <c r="H190" s="8"/>
      <c r="I190" s="7">
        <f>ROUND((H190*G190),2)</f>
        <v>0</v>
      </c>
    </row>
    <row r="191" ht="12.75">
      <c r="E191" s="10" t="s">
        <v>415</v>
      </c>
    </row>
    <row r="192" spans="1:9" ht="38.25">
      <c r="A192" s="9">
        <v>85</v>
      </c>
      <c r="B192" s="9" t="s">
        <v>31</v>
      </c>
      <c r="C192" s="9" t="s">
        <v>416</v>
      </c>
      <c r="D192" s="9" t="s">
        <v>39</v>
      </c>
      <c r="E192" s="9" t="s">
        <v>417</v>
      </c>
      <c r="F192" s="9" t="s">
        <v>50</v>
      </c>
      <c r="G192" s="5">
        <v>1167.68</v>
      </c>
      <c r="H192" s="8"/>
      <c r="I192" s="7">
        <f>ROUND((H192*G192),2)</f>
        <v>0</v>
      </c>
    </row>
    <row r="193" ht="38.25">
      <c r="E193" s="10" t="s">
        <v>418</v>
      </c>
    </row>
    <row r="194" spans="1:9" ht="25.5">
      <c r="A194" s="9">
        <v>86</v>
      </c>
      <c r="B194" s="9" t="s">
        <v>31</v>
      </c>
      <c r="C194" s="9" t="s">
        <v>419</v>
      </c>
      <c r="D194" s="9" t="s">
        <v>39</v>
      </c>
      <c r="E194" s="9" t="s">
        <v>420</v>
      </c>
      <c r="F194" s="9" t="s">
        <v>50</v>
      </c>
      <c r="G194" s="5">
        <v>387.6</v>
      </c>
      <c r="H194" s="8"/>
      <c r="I194" s="7">
        <f>ROUND((H194*G194),2)</f>
        <v>0</v>
      </c>
    </row>
    <row r="195" ht="12.75">
      <c r="E195" s="10" t="s">
        <v>421</v>
      </c>
    </row>
    <row r="196" spans="1:9" ht="38.25">
      <c r="A196" s="9">
        <v>87</v>
      </c>
      <c r="B196" s="9" t="s">
        <v>31</v>
      </c>
      <c r="C196" s="9" t="s">
        <v>422</v>
      </c>
      <c r="D196" s="9" t="s">
        <v>11</v>
      </c>
      <c r="E196" s="9" t="s">
        <v>423</v>
      </c>
      <c r="F196" s="9" t="s">
        <v>50</v>
      </c>
      <c r="G196" s="5">
        <v>125.4</v>
      </c>
      <c r="H196" s="8"/>
      <c r="I196" s="7">
        <f>ROUND((H196*G196),2)</f>
        <v>0</v>
      </c>
    </row>
    <row r="197" ht="12.75">
      <c r="E197" s="10" t="s">
        <v>424</v>
      </c>
    </row>
    <row r="198" spans="1:9" ht="38.25">
      <c r="A198" s="9">
        <v>88</v>
      </c>
      <c r="B198" s="9" t="s">
        <v>31</v>
      </c>
      <c r="C198" s="9" t="s">
        <v>422</v>
      </c>
      <c r="D198" s="9" t="s">
        <v>21</v>
      </c>
      <c r="E198" s="9" t="s">
        <v>425</v>
      </c>
      <c r="F198" s="9" t="s">
        <v>50</v>
      </c>
      <c r="G198" s="5">
        <v>1270.965</v>
      </c>
      <c r="H198" s="8"/>
      <c r="I198" s="7">
        <f>ROUND((H198*G198),2)</f>
        <v>0</v>
      </c>
    </row>
    <row r="199" ht="12.75">
      <c r="E199" s="10" t="s">
        <v>426</v>
      </c>
    </row>
    <row r="200" spans="1:16" ht="12.75" customHeight="1">
      <c r="A200" s="11"/>
      <c r="B200" s="11"/>
      <c r="C200" s="11" t="s">
        <v>26</v>
      </c>
      <c r="D200" s="11"/>
      <c r="E200" s="11" t="s">
        <v>409</v>
      </c>
      <c r="F200" s="11"/>
      <c r="G200" s="11"/>
      <c r="H200" s="11"/>
      <c r="I200" s="11">
        <f>SUM(I188:I199)</f>
        <v>0</v>
      </c>
      <c r="P200">
        <f>SUM(P188:P199)</f>
        <v>0</v>
      </c>
    </row>
    <row r="202" spans="1:9" ht="12.75" customHeight="1">
      <c r="A202" s="4"/>
      <c r="B202" s="4"/>
      <c r="C202" s="4" t="s">
        <v>27</v>
      </c>
      <c r="D202" s="4"/>
      <c r="E202" s="4" t="s">
        <v>144</v>
      </c>
      <c r="F202" s="4"/>
      <c r="G202" s="6"/>
      <c r="H202" s="4"/>
      <c r="I202" s="6"/>
    </row>
    <row r="203" spans="1:9" ht="25.5">
      <c r="A203" s="9">
        <v>89</v>
      </c>
      <c r="B203" s="9" t="s">
        <v>31</v>
      </c>
      <c r="C203" s="9" t="s">
        <v>427</v>
      </c>
      <c r="D203" s="9" t="s">
        <v>39</v>
      </c>
      <c r="E203" s="9" t="s">
        <v>428</v>
      </c>
      <c r="F203" s="9" t="s">
        <v>147</v>
      </c>
      <c r="G203" s="5">
        <v>60</v>
      </c>
      <c r="H203" s="8"/>
      <c r="I203" s="7">
        <f>ROUND((H203*G203),2)</f>
        <v>0</v>
      </c>
    </row>
    <row r="204" ht="12.75">
      <c r="E204" s="10" t="s">
        <v>429</v>
      </c>
    </row>
    <row r="205" spans="1:9" ht="38.25">
      <c r="A205" s="9">
        <v>90</v>
      </c>
      <c r="B205" s="9" t="s">
        <v>31</v>
      </c>
      <c r="C205" s="9" t="s">
        <v>149</v>
      </c>
      <c r="D205" s="9" t="s">
        <v>81</v>
      </c>
      <c r="E205" s="9" t="s">
        <v>150</v>
      </c>
      <c r="F205" s="9" t="s">
        <v>41</v>
      </c>
      <c r="G205" s="5">
        <v>2</v>
      </c>
      <c r="H205" s="8"/>
      <c r="I205" s="7">
        <f>ROUND((H205*G205),2)</f>
        <v>0</v>
      </c>
    </row>
    <row r="206" spans="1:16" ht="12.75" customHeight="1">
      <c r="A206" s="11"/>
      <c r="B206" s="11"/>
      <c r="C206" s="11" t="s">
        <v>27</v>
      </c>
      <c r="D206" s="11"/>
      <c r="E206" s="11" t="s">
        <v>155</v>
      </c>
      <c r="F206" s="11"/>
      <c r="G206" s="11"/>
      <c r="H206" s="11"/>
      <c r="I206" s="11">
        <f>SUM(I203:I205)</f>
        <v>0</v>
      </c>
      <c r="P206">
        <f>SUM(P203:P205)</f>
        <v>0</v>
      </c>
    </row>
    <row r="208" spans="1:9" ht="12.75" customHeight="1">
      <c r="A208" s="4"/>
      <c r="B208" s="4"/>
      <c r="C208" s="4" t="s">
        <v>28</v>
      </c>
      <c r="D208" s="4"/>
      <c r="E208" s="4" t="s">
        <v>156</v>
      </c>
      <c r="F208" s="4"/>
      <c r="G208" s="6"/>
      <c r="H208" s="4"/>
      <c r="I208" s="6"/>
    </row>
    <row r="209" spans="1:9" ht="25.5">
      <c r="A209" s="9">
        <v>91</v>
      </c>
      <c r="B209" s="9" t="s">
        <v>31</v>
      </c>
      <c r="C209" s="9" t="s">
        <v>430</v>
      </c>
      <c r="D209" s="9" t="s">
        <v>39</v>
      </c>
      <c r="E209" s="9" t="s">
        <v>431</v>
      </c>
      <c r="F209" s="9" t="s">
        <v>147</v>
      </c>
      <c r="G209" s="5">
        <v>201.3</v>
      </c>
      <c r="H209" s="8"/>
      <c r="I209" s="7">
        <f>ROUND((H209*G209),2)</f>
        <v>0</v>
      </c>
    </row>
    <row r="210" ht="12.75">
      <c r="E210" s="10" t="s">
        <v>432</v>
      </c>
    </row>
    <row r="211" spans="1:9" ht="25.5">
      <c r="A211" s="9">
        <v>92</v>
      </c>
      <c r="B211" s="9" t="s">
        <v>31</v>
      </c>
      <c r="C211" s="9" t="s">
        <v>433</v>
      </c>
      <c r="D211" s="9" t="s">
        <v>39</v>
      </c>
      <c r="E211" s="9" t="s">
        <v>434</v>
      </c>
      <c r="F211" s="9" t="s">
        <v>147</v>
      </c>
      <c r="G211" s="5">
        <v>210.6</v>
      </c>
      <c r="H211" s="8"/>
      <c r="I211" s="7">
        <f>ROUND((H211*G211),2)</f>
        <v>0</v>
      </c>
    </row>
    <row r="212" ht="12.75">
      <c r="E212" s="10" t="s">
        <v>435</v>
      </c>
    </row>
    <row r="213" spans="1:9" ht="25.5">
      <c r="A213" s="9">
        <v>93</v>
      </c>
      <c r="B213" s="9" t="s">
        <v>31</v>
      </c>
      <c r="C213" s="9" t="s">
        <v>436</v>
      </c>
      <c r="D213" s="9" t="s">
        <v>39</v>
      </c>
      <c r="E213" s="9" t="s">
        <v>437</v>
      </c>
      <c r="F213" s="9" t="s">
        <v>147</v>
      </c>
      <c r="G213" s="5">
        <v>228</v>
      </c>
      <c r="H213" s="8"/>
      <c r="I213" s="7">
        <f>ROUND((H213*G213),2)</f>
        <v>0</v>
      </c>
    </row>
    <row r="214" ht="12.75">
      <c r="E214" s="10" t="s">
        <v>260</v>
      </c>
    </row>
    <row r="215" spans="1:9" ht="25.5">
      <c r="A215" s="9">
        <v>94</v>
      </c>
      <c r="B215" s="9" t="s">
        <v>31</v>
      </c>
      <c r="C215" s="9" t="s">
        <v>166</v>
      </c>
      <c r="D215" s="9" t="s">
        <v>39</v>
      </c>
      <c r="E215" s="9" t="s">
        <v>167</v>
      </c>
      <c r="F215" s="9" t="s">
        <v>41</v>
      </c>
      <c r="G215" s="5">
        <v>10</v>
      </c>
      <c r="H215" s="8"/>
      <c r="I215" s="7">
        <f>ROUND((H215*G215),2)</f>
        <v>0</v>
      </c>
    </row>
    <row r="216" ht="12.75">
      <c r="E216" s="10" t="s">
        <v>438</v>
      </c>
    </row>
    <row r="217" spans="1:9" ht="25.5">
      <c r="A217" s="9">
        <v>95</v>
      </c>
      <c r="B217" s="9" t="s">
        <v>31</v>
      </c>
      <c r="C217" s="9" t="s">
        <v>439</v>
      </c>
      <c r="D217" s="9" t="s">
        <v>39</v>
      </c>
      <c r="E217" s="9" t="s">
        <v>440</v>
      </c>
      <c r="F217" s="9" t="s">
        <v>41</v>
      </c>
      <c r="G217" s="5">
        <v>2</v>
      </c>
      <c r="H217" s="8"/>
      <c r="I217" s="7">
        <f>ROUND((H217*G217),2)</f>
        <v>0</v>
      </c>
    </row>
    <row r="218" spans="1:9" ht="38.25">
      <c r="A218" s="9">
        <v>96</v>
      </c>
      <c r="B218" s="9" t="s">
        <v>31</v>
      </c>
      <c r="C218" s="9" t="s">
        <v>441</v>
      </c>
      <c r="D218" s="9" t="s">
        <v>39</v>
      </c>
      <c r="E218" s="9" t="s">
        <v>442</v>
      </c>
      <c r="F218" s="9" t="s">
        <v>147</v>
      </c>
      <c r="G218" s="5">
        <v>7</v>
      </c>
      <c r="H218" s="8"/>
      <c r="I218" s="7">
        <f>ROUND((H218*G218),2)</f>
        <v>0</v>
      </c>
    </row>
    <row r="219" ht="12.75">
      <c r="E219" s="10" t="s">
        <v>443</v>
      </c>
    </row>
    <row r="220" spans="1:9" ht="38.25">
      <c r="A220" s="9">
        <v>97</v>
      </c>
      <c r="B220" s="9" t="s">
        <v>31</v>
      </c>
      <c r="C220" s="9" t="s">
        <v>178</v>
      </c>
      <c r="D220" s="9" t="s">
        <v>39</v>
      </c>
      <c r="E220" s="9" t="s">
        <v>444</v>
      </c>
      <c r="F220" s="9" t="s">
        <v>147</v>
      </c>
      <c r="G220" s="5">
        <v>5</v>
      </c>
      <c r="H220" s="8"/>
      <c r="I220" s="7">
        <f>ROUND((H220*G220),2)</f>
        <v>0</v>
      </c>
    </row>
    <row r="221" ht="12.75">
      <c r="E221" s="10" t="s">
        <v>445</v>
      </c>
    </row>
    <row r="222" spans="1:9" ht="25.5">
      <c r="A222" s="9">
        <v>98</v>
      </c>
      <c r="B222" s="9" t="s">
        <v>31</v>
      </c>
      <c r="C222" s="9" t="s">
        <v>446</v>
      </c>
      <c r="D222" s="9" t="s">
        <v>39</v>
      </c>
      <c r="E222" s="9" t="s">
        <v>447</v>
      </c>
      <c r="F222" s="9" t="s">
        <v>147</v>
      </c>
      <c r="G222" s="5">
        <v>284</v>
      </c>
      <c r="H222" s="8"/>
      <c r="I222" s="7">
        <f>ROUND((H222*G222),2)</f>
        <v>0</v>
      </c>
    </row>
    <row r="223" ht="12.75">
      <c r="E223" s="10" t="s">
        <v>448</v>
      </c>
    </row>
    <row r="224" spans="1:9" ht="38.25">
      <c r="A224" s="9">
        <v>99</v>
      </c>
      <c r="B224" s="9" t="s">
        <v>31</v>
      </c>
      <c r="C224" s="9" t="s">
        <v>449</v>
      </c>
      <c r="D224" s="9" t="s">
        <v>39</v>
      </c>
      <c r="E224" s="9" t="s">
        <v>450</v>
      </c>
      <c r="F224" s="9" t="s">
        <v>147</v>
      </c>
      <c r="G224" s="5">
        <v>490</v>
      </c>
      <c r="H224" s="8"/>
      <c r="I224" s="7">
        <f>ROUND((H224*G224),2)</f>
        <v>0</v>
      </c>
    </row>
    <row r="225" ht="38.25">
      <c r="E225" s="10" t="s">
        <v>451</v>
      </c>
    </row>
    <row r="226" spans="1:9" ht="25.5">
      <c r="A226" s="9">
        <v>100</v>
      </c>
      <c r="B226" s="9" t="s">
        <v>31</v>
      </c>
      <c r="C226" s="9" t="s">
        <v>452</v>
      </c>
      <c r="D226" s="9" t="s">
        <v>39</v>
      </c>
      <c r="E226" s="9" t="s">
        <v>453</v>
      </c>
      <c r="F226" s="9" t="s">
        <v>147</v>
      </c>
      <c r="G226" s="5">
        <v>39.8</v>
      </c>
      <c r="H226" s="8"/>
      <c r="I226" s="7">
        <f>ROUND((H226*G226),2)</f>
        <v>0</v>
      </c>
    </row>
    <row r="227" ht="38.25">
      <c r="E227" s="10" t="s">
        <v>454</v>
      </c>
    </row>
    <row r="228" spans="1:9" ht="25.5">
      <c r="A228" s="9">
        <v>101</v>
      </c>
      <c r="B228" s="9" t="s">
        <v>31</v>
      </c>
      <c r="C228" s="9" t="s">
        <v>455</v>
      </c>
      <c r="D228" s="9" t="s">
        <v>39</v>
      </c>
      <c r="E228" s="9" t="s">
        <v>456</v>
      </c>
      <c r="F228" s="9" t="s">
        <v>50</v>
      </c>
      <c r="G228" s="5">
        <v>3.94</v>
      </c>
      <c r="H228" s="8"/>
      <c r="I228" s="7">
        <f>ROUND((H228*G228),2)</f>
        <v>0</v>
      </c>
    </row>
    <row r="229" ht="38.25">
      <c r="E229" s="10" t="s">
        <v>457</v>
      </c>
    </row>
    <row r="230" spans="1:9" ht="38.25">
      <c r="A230" s="9">
        <v>102</v>
      </c>
      <c r="B230" s="9" t="s">
        <v>31</v>
      </c>
      <c r="C230" s="9" t="s">
        <v>458</v>
      </c>
      <c r="D230" s="9" t="s">
        <v>39</v>
      </c>
      <c r="E230" s="9" t="s">
        <v>459</v>
      </c>
      <c r="F230" s="9" t="s">
        <v>147</v>
      </c>
      <c r="G230" s="5">
        <v>228</v>
      </c>
      <c r="H230" s="8"/>
      <c r="I230" s="7">
        <f>ROUND((H230*G230),2)</f>
        <v>0</v>
      </c>
    </row>
    <row r="231" ht="12.75">
      <c r="E231" s="10" t="s">
        <v>260</v>
      </c>
    </row>
    <row r="232" spans="1:9" ht="38.25">
      <c r="A232" s="9">
        <v>103</v>
      </c>
      <c r="B232" s="9" t="s">
        <v>31</v>
      </c>
      <c r="C232" s="9" t="s">
        <v>460</v>
      </c>
      <c r="D232" s="9" t="s">
        <v>39</v>
      </c>
      <c r="E232" s="9" t="s">
        <v>461</v>
      </c>
      <c r="F232" s="9" t="s">
        <v>147</v>
      </c>
      <c r="G232" s="5">
        <v>188</v>
      </c>
      <c r="H232" s="8"/>
      <c r="I232" s="7">
        <f>ROUND((H232*G232),2)</f>
        <v>0</v>
      </c>
    </row>
    <row r="233" ht="12.75">
      <c r="E233" s="10" t="s">
        <v>462</v>
      </c>
    </row>
    <row r="234" spans="1:9" ht="25.5">
      <c r="A234" s="9">
        <v>104</v>
      </c>
      <c r="B234" s="9" t="s">
        <v>31</v>
      </c>
      <c r="C234" s="9" t="s">
        <v>463</v>
      </c>
      <c r="D234" s="9" t="s">
        <v>39</v>
      </c>
      <c r="E234" s="9" t="s">
        <v>464</v>
      </c>
      <c r="F234" s="9" t="s">
        <v>147</v>
      </c>
      <c r="G234" s="5">
        <v>33.4</v>
      </c>
      <c r="H234" s="8"/>
      <c r="I234" s="7">
        <f>ROUND((H234*G234),2)</f>
        <v>0</v>
      </c>
    </row>
    <row r="235" ht="12.75">
      <c r="E235" s="10" t="s">
        <v>465</v>
      </c>
    </row>
    <row r="236" spans="1:9" ht="38.25">
      <c r="A236" s="9">
        <v>105</v>
      </c>
      <c r="B236" s="9" t="s">
        <v>31</v>
      </c>
      <c r="C236" s="9" t="s">
        <v>466</v>
      </c>
      <c r="D236" s="9" t="s">
        <v>39</v>
      </c>
      <c r="E236" s="9" t="s">
        <v>467</v>
      </c>
      <c r="F236" s="9" t="s">
        <v>147</v>
      </c>
      <c r="G236" s="5">
        <v>41</v>
      </c>
      <c r="H236" s="8"/>
      <c r="I236" s="7">
        <f>ROUND((H236*G236),2)</f>
        <v>0</v>
      </c>
    </row>
    <row r="237" ht="12.75">
      <c r="E237" s="10" t="s">
        <v>468</v>
      </c>
    </row>
    <row r="238" spans="1:9" ht="25.5">
      <c r="A238" s="9">
        <v>106</v>
      </c>
      <c r="B238" s="9" t="s">
        <v>31</v>
      </c>
      <c r="C238" s="9" t="s">
        <v>184</v>
      </c>
      <c r="D238" s="9" t="s">
        <v>39</v>
      </c>
      <c r="E238" s="9" t="s">
        <v>469</v>
      </c>
      <c r="F238" s="9" t="s">
        <v>147</v>
      </c>
      <c r="G238" s="5">
        <v>10</v>
      </c>
      <c r="H238" s="8"/>
      <c r="I238" s="7">
        <f>ROUND((H238*G238),2)</f>
        <v>0</v>
      </c>
    </row>
    <row r="239" ht="12.75">
      <c r="E239" s="10" t="s">
        <v>470</v>
      </c>
    </row>
    <row r="240" spans="1:9" ht="63.75">
      <c r="A240" s="9">
        <v>107</v>
      </c>
      <c r="B240" s="9" t="s">
        <v>31</v>
      </c>
      <c r="C240" s="9" t="s">
        <v>471</v>
      </c>
      <c r="D240" s="9" t="s">
        <v>81</v>
      </c>
      <c r="E240" s="9" t="s">
        <v>472</v>
      </c>
      <c r="F240" s="9" t="s">
        <v>147</v>
      </c>
      <c r="G240" s="5">
        <v>188</v>
      </c>
      <c r="H240" s="8"/>
      <c r="I240" s="7">
        <f>ROUND((H240*G240),2)</f>
        <v>0</v>
      </c>
    </row>
    <row r="241" ht="12.75">
      <c r="E241" s="10" t="s">
        <v>462</v>
      </c>
    </row>
    <row r="242" spans="1:9" ht="25.5">
      <c r="A242" s="9">
        <v>108</v>
      </c>
      <c r="B242" s="9" t="s">
        <v>31</v>
      </c>
      <c r="C242" s="9" t="s">
        <v>473</v>
      </c>
      <c r="D242" s="9" t="s">
        <v>39</v>
      </c>
      <c r="E242" s="9" t="s">
        <v>474</v>
      </c>
      <c r="F242" s="9" t="s">
        <v>41</v>
      </c>
      <c r="G242" s="5">
        <v>32</v>
      </c>
      <c r="H242" s="8"/>
      <c r="I242" s="7">
        <f>ROUND((H242*G242),2)</f>
        <v>0</v>
      </c>
    </row>
    <row r="243" ht="12.75">
      <c r="E243" s="10" t="s">
        <v>475</v>
      </c>
    </row>
    <row r="244" spans="1:9" ht="38.25">
      <c r="A244" s="9">
        <v>109</v>
      </c>
      <c r="B244" s="9" t="s">
        <v>31</v>
      </c>
      <c r="C244" s="9" t="s">
        <v>476</v>
      </c>
      <c r="D244" s="9" t="s">
        <v>39</v>
      </c>
      <c r="E244" s="9" t="s">
        <v>477</v>
      </c>
      <c r="F244" s="9" t="s">
        <v>50</v>
      </c>
      <c r="G244" s="5">
        <v>124.55</v>
      </c>
      <c r="H244" s="8"/>
      <c r="I244" s="7">
        <f>ROUND((H244*G244),2)</f>
        <v>0</v>
      </c>
    </row>
    <row r="245" ht="38.25">
      <c r="E245" s="10" t="s">
        <v>478</v>
      </c>
    </row>
    <row r="246" spans="1:9" ht="25.5">
      <c r="A246" s="9">
        <v>110</v>
      </c>
      <c r="B246" s="9" t="s">
        <v>31</v>
      </c>
      <c r="C246" s="9" t="s">
        <v>479</v>
      </c>
      <c r="D246" s="9" t="s">
        <v>39</v>
      </c>
      <c r="E246" s="9" t="s">
        <v>480</v>
      </c>
      <c r="F246" s="9" t="s">
        <v>50</v>
      </c>
      <c r="G246" s="5">
        <v>2254.79</v>
      </c>
      <c r="H246" s="8"/>
      <c r="I246" s="7">
        <f>ROUND((H246*G246),2)</f>
        <v>0</v>
      </c>
    </row>
    <row r="247" ht="114.75">
      <c r="E247" s="10" t="s">
        <v>481</v>
      </c>
    </row>
    <row r="248" spans="1:9" ht="25.5">
      <c r="A248" s="9">
        <v>111</v>
      </c>
      <c r="B248" s="9" t="s">
        <v>31</v>
      </c>
      <c r="C248" s="9" t="s">
        <v>482</v>
      </c>
      <c r="D248" s="9" t="s">
        <v>39</v>
      </c>
      <c r="E248" s="9" t="s">
        <v>483</v>
      </c>
      <c r="F248" s="9" t="s">
        <v>50</v>
      </c>
      <c r="G248" s="5">
        <v>1167.68</v>
      </c>
      <c r="H248" s="8"/>
      <c r="I248" s="7">
        <f>ROUND((H248*G248),2)</f>
        <v>0</v>
      </c>
    </row>
    <row r="249" ht="12.75">
      <c r="E249" s="10" t="s">
        <v>484</v>
      </c>
    </row>
    <row r="250" spans="1:9" ht="25.5">
      <c r="A250" s="9">
        <v>112</v>
      </c>
      <c r="B250" s="9" t="s">
        <v>31</v>
      </c>
      <c r="C250" s="9" t="s">
        <v>485</v>
      </c>
      <c r="D250" s="9" t="s">
        <v>39</v>
      </c>
      <c r="E250" s="9" t="s">
        <v>486</v>
      </c>
      <c r="F250" s="9" t="s">
        <v>487</v>
      </c>
      <c r="G250" s="5">
        <v>1600</v>
      </c>
      <c r="H250" s="8"/>
      <c r="I250" s="7">
        <f>ROUND((H250*G250),2)</f>
        <v>0</v>
      </c>
    </row>
    <row r="251" ht="12.75">
      <c r="E251" s="10" t="s">
        <v>488</v>
      </c>
    </row>
    <row r="252" spans="1:9" ht="38.25">
      <c r="A252" s="9">
        <v>113</v>
      </c>
      <c r="B252" s="9" t="s">
        <v>31</v>
      </c>
      <c r="C252" s="9" t="s">
        <v>489</v>
      </c>
      <c r="D252" s="9" t="s">
        <v>39</v>
      </c>
      <c r="E252" s="9" t="s">
        <v>490</v>
      </c>
      <c r="F252" s="9" t="s">
        <v>487</v>
      </c>
      <c r="G252" s="5">
        <v>1920</v>
      </c>
      <c r="H252" s="8"/>
      <c r="I252" s="7">
        <f>ROUND((H252*G252),2)</f>
        <v>0</v>
      </c>
    </row>
    <row r="253" ht="12.75">
      <c r="E253" s="10" t="s">
        <v>491</v>
      </c>
    </row>
    <row r="254" spans="1:9" ht="25.5">
      <c r="A254" s="9">
        <v>114</v>
      </c>
      <c r="B254" s="9" t="s">
        <v>31</v>
      </c>
      <c r="C254" s="9" t="s">
        <v>492</v>
      </c>
      <c r="D254" s="9" t="s">
        <v>39</v>
      </c>
      <c r="E254" s="9" t="s">
        <v>493</v>
      </c>
      <c r="F254" s="9" t="s">
        <v>50</v>
      </c>
      <c r="G254" s="5">
        <v>540</v>
      </c>
      <c r="H254" s="8"/>
      <c r="I254" s="7">
        <f>ROUND((H254*G254),2)</f>
        <v>0</v>
      </c>
    </row>
    <row r="255" ht="12.75">
      <c r="E255" s="10" t="s">
        <v>494</v>
      </c>
    </row>
    <row r="256" spans="1:9" ht="25.5">
      <c r="A256" s="9">
        <v>115</v>
      </c>
      <c r="B256" s="9" t="s">
        <v>31</v>
      </c>
      <c r="C256" s="9" t="s">
        <v>495</v>
      </c>
      <c r="D256" s="9" t="s">
        <v>39</v>
      </c>
      <c r="E256" s="9" t="s">
        <v>496</v>
      </c>
      <c r="F256" s="9" t="s">
        <v>56</v>
      </c>
      <c r="G256" s="5">
        <v>11.225</v>
      </c>
      <c r="H256" s="8"/>
      <c r="I256" s="7">
        <f>ROUND((H256*G256),2)</f>
        <v>0</v>
      </c>
    </row>
    <row r="257" ht="12.75">
      <c r="E257" s="10" t="s">
        <v>497</v>
      </c>
    </row>
    <row r="258" spans="1:9" ht="38.25">
      <c r="A258" s="9">
        <v>116</v>
      </c>
      <c r="B258" s="9" t="s">
        <v>31</v>
      </c>
      <c r="C258" s="9" t="s">
        <v>498</v>
      </c>
      <c r="D258" s="9" t="s">
        <v>39</v>
      </c>
      <c r="E258" s="9" t="s">
        <v>499</v>
      </c>
      <c r="F258" s="9" t="s">
        <v>60</v>
      </c>
      <c r="G258" s="5">
        <v>645.438</v>
      </c>
      <c r="H258" s="8"/>
      <c r="I258" s="7">
        <f>ROUND((H258*G258),2)</f>
        <v>0</v>
      </c>
    </row>
    <row r="259" ht="12.75">
      <c r="E259" s="10" t="s">
        <v>500</v>
      </c>
    </row>
    <row r="260" spans="1:9" ht="25.5">
      <c r="A260" s="9">
        <v>117</v>
      </c>
      <c r="B260" s="9" t="s">
        <v>31</v>
      </c>
      <c r="C260" s="9" t="s">
        <v>501</v>
      </c>
      <c r="D260" s="9" t="s">
        <v>11</v>
      </c>
      <c r="E260" s="9" t="s">
        <v>502</v>
      </c>
      <c r="F260" s="9" t="s">
        <v>56</v>
      </c>
      <c r="G260" s="5">
        <v>36.039</v>
      </c>
      <c r="H260" s="8"/>
      <c r="I260" s="7">
        <f>ROUND((H260*G260),2)</f>
        <v>0</v>
      </c>
    </row>
    <row r="261" ht="51">
      <c r="E261" s="10" t="s">
        <v>503</v>
      </c>
    </row>
    <row r="262" spans="1:9" ht="38.25">
      <c r="A262" s="9">
        <v>118</v>
      </c>
      <c r="B262" s="9" t="s">
        <v>31</v>
      </c>
      <c r="C262" s="9" t="s">
        <v>501</v>
      </c>
      <c r="D262" s="9" t="s">
        <v>21</v>
      </c>
      <c r="E262" s="9" t="s">
        <v>504</v>
      </c>
      <c r="F262" s="9" t="s">
        <v>56</v>
      </c>
      <c r="G262" s="5">
        <v>58.667</v>
      </c>
      <c r="H262" s="8"/>
      <c r="I262" s="7">
        <f>ROUND((H262*G262),2)</f>
        <v>0</v>
      </c>
    </row>
    <row r="263" ht="12.75">
      <c r="E263" s="10" t="s">
        <v>505</v>
      </c>
    </row>
    <row r="264" spans="1:9" ht="25.5">
      <c r="A264" s="9">
        <v>119</v>
      </c>
      <c r="B264" s="9" t="s">
        <v>31</v>
      </c>
      <c r="C264" s="9" t="s">
        <v>501</v>
      </c>
      <c r="D264" s="9" t="s">
        <v>22</v>
      </c>
      <c r="E264" s="9" t="s">
        <v>506</v>
      </c>
      <c r="F264" s="9" t="s">
        <v>56</v>
      </c>
      <c r="G264" s="5">
        <v>131.232</v>
      </c>
      <c r="H264" s="8"/>
      <c r="I264" s="7">
        <f>ROUND((H264*G264),2)</f>
        <v>0</v>
      </c>
    </row>
    <row r="265" ht="12.75">
      <c r="E265" s="10" t="s">
        <v>507</v>
      </c>
    </row>
    <row r="266" spans="1:9" ht="38.25">
      <c r="A266" s="9">
        <v>120</v>
      </c>
      <c r="B266" s="9" t="s">
        <v>31</v>
      </c>
      <c r="C266" s="9" t="s">
        <v>508</v>
      </c>
      <c r="D266" s="9" t="s">
        <v>39</v>
      </c>
      <c r="E266" s="9" t="s">
        <v>509</v>
      </c>
      <c r="F266" s="9" t="s">
        <v>60</v>
      </c>
      <c r="G266" s="5">
        <v>14121.125</v>
      </c>
      <c r="H266" s="8"/>
      <c r="I266" s="7">
        <f>ROUND((H266*G266),2)</f>
        <v>0</v>
      </c>
    </row>
    <row r="267" ht="12.75">
      <c r="E267" s="10" t="s">
        <v>510</v>
      </c>
    </row>
    <row r="268" spans="1:9" ht="38.25">
      <c r="A268" s="9">
        <v>121</v>
      </c>
      <c r="B268" s="9" t="s">
        <v>31</v>
      </c>
      <c r="C268" s="9" t="s">
        <v>511</v>
      </c>
      <c r="D268" s="9" t="s">
        <v>39</v>
      </c>
      <c r="E268" s="9" t="s">
        <v>512</v>
      </c>
      <c r="F268" s="9" t="s">
        <v>56</v>
      </c>
      <c r="G268" s="5">
        <v>145.082</v>
      </c>
      <c r="H268" s="8"/>
      <c r="I268" s="7">
        <f>ROUND((H268*G268),2)</f>
        <v>0</v>
      </c>
    </row>
    <row r="269" ht="76.5">
      <c r="E269" s="10" t="s">
        <v>513</v>
      </c>
    </row>
    <row r="270" spans="1:9" ht="38.25">
      <c r="A270" s="9">
        <v>122</v>
      </c>
      <c r="B270" s="9" t="s">
        <v>31</v>
      </c>
      <c r="C270" s="9" t="s">
        <v>514</v>
      </c>
      <c r="D270" s="9" t="s">
        <v>39</v>
      </c>
      <c r="E270" s="9" t="s">
        <v>515</v>
      </c>
      <c r="F270" s="9" t="s">
        <v>60</v>
      </c>
      <c r="G270" s="5">
        <v>9067.625</v>
      </c>
      <c r="H270" s="8"/>
      <c r="I270" s="7">
        <f>ROUND((H270*G270),2)</f>
        <v>0</v>
      </c>
    </row>
    <row r="271" ht="12.75">
      <c r="E271" s="10" t="s">
        <v>516</v>
      </c>
    </row>
    <row r="272" spans="1:9" ht="25.5">
      <c r="A272" s="9">
        <v>123</v>
      </c>
      <c r="B272" s="9" t="s">
        <v>31</v>
      </c>
      <c r="C272" s="9" t="s">
        <v>517</v>
      </c>
      <c r="D272" s="9" t="s">
        <v>39</v>
      </c>
      <c r="E272" s="9" t="s">
        <v>518</v>
      </c>
      <c r="F272" s="9" t="s">
        <v>41</v>
      </c>
      <c r="G272" s="5">
        <v>12</v>
      </c>
      <c r="H272" s="8"/>
      <c r="I272" s="7">
        <f>ROUND((H272*G272),2)</f>
        <v>0</v>
      </c>
    </row>
    <row r="273" ht="12.75">
      <c r="E273" s="10" t="s">
        <v>519</v>
      </c>
    </row>
    <row r="274" spans="1:9" ht="51">
      <c r="A274" s="9">
        <v>124</v>
      </c>
      <c r="B274" s="9" t="s">
        <v>31</v>
      </c>
      <c r="C274" s="9" t="s">
        <v>520</v>
      </c>
      <c r="D274" s="9" t="s">
        <v>11</v>
      </c>
      <c r="E274" s="9" t="s">
        <v>521</v>
      </c>
      <c r="F274" s="9" t="s">
        <v>50</v>
      </c>
      <c r="G274" s="5">
        <v>655.135</v>
      </c>
      <c r="H274" s="8"/>
      <c r="I274" s="7">
        <f>ROUND((H274*G274),2)</f>
        <v>0</v>
      </c>
    </row>
    <row r="275" ht="63.75">
      <c r="E275" s="10" t="s">
        <v>522</v>
      </c>
    </row>
    <row r="276" spans="1:9" ht="38.25">
      <c r="A276" s="9">
        <v>125</v>
      </c>
      <c r="B276" s="9" t="s">
        <v>31</v>
      </c>
      <c r="C276" s="9" t="s">
        <v>520</v>
      </c>
      <c r="D276" s="9" t="s">
        <v>523</v>
      </c>
      <c r="E276" s="9" t="s">
        <v>524</v>
      </c>
      <c r="F276" s="9" t="s">
        <v>50</v>
      </c>
      <c r="G276" s="5">
        <v>629.385</v>
      </c>
      <c r="H276" s="8"/>
      <c r="I276" s="7">
        <f>ROUND((H276*G276),2)</f>
        <v>0</v>
      </c>
    </row>
    <row r="277" ht="63.75">
      <c r="E277" s="10" t="s">
        <v>525</v>
      </c>
    </row>
    <row r="278" spans="1:9" ht="25.5">
      <c r="A278" s="9">
        <v>126</v>
      </c>
      <c r="B278" s="9" t="s">
        <v>31</v>
      </c>
      <c r="C278" s="9" t="s">
        <v>526</v>
      </c>
      <c r="D278" s="9" t="s">
        <v>39</v>
      </c>
      <c r="E278" s="9" t="s">
        <v>527</v>
      </c>
      <c r="F278" s="9" t="s">
        <v>50</v>
      </c>
      <c r="G278" s="5">
        <v>786.01</v>
      </c>
      <c r="H278" s="8"/>
      <c r="I278" s="7">
        <f>ROUND((H278*G278),2)</f>
        <v>0</v>
      </c>
    </row>
    <row r="279" ht="12.75">
      <c r="E279" s="10" t="s">
        <v>528</v>
      </c>
    </row>
    <row r="280" spans="1:16" ht="12.75" customHeight="1">
      <c r="A280" s="11"/>
      <c r="B280" s="11"/>
      <c r="C280" s="11" t="s">
        <v>28</v>
      </c>
      <c r="D280" s="11"/>
      <c r="E280" s="11" t="s">
        <v>156</v>
      </c>
      <c r="F280" s="11"/>
      <c r="G280" s="11"/>
      <c r="H280" s="11"/>
      <c r="I280" s="11">
        <f>SUM(I209:I279)</f>
        <v>0</v>
      </c>
      <c r="P280">
        <f>SUM(P209:P279)</f>
        <v>0</v>
      </c>
    </row>
    <row r="282" spans="1:16" ht="12.75" customHeight="1">
      <c r="A282" s="11"/>
      <c r="B282" s="11"/>
      <c r="C282" s="11"/>
      <c r="D282" s="11"/>
      <c r="E282" s="11" t="s">
        <v>187</v>
      </c>
      <c r="F282" s="11"/>
      <c r="G282" s="11"/>
      <c r="H282" s="11"/>
      <c r="I282" s="11">
        <f>+I35+I90+I107+I124+I149+I162+I185+I200+I206+I280</f>
        <v>0</v>
      </c>
      <c r="P282">
        <f>+P35+P90+P107+P124+P149+P162+P185+P200+P206+P280</f>
        <v>0</v>
      </c>
    </row>
  </sheetData>
  <sheetProtection formatColumns="0"/>
  <mergeCells count="8">
    <mergeCell ref="G8:G9"/>
    <mergeCell ref="H8:I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P60"/>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1" t="s">
        <v>0</v>
      </c>
      <c r="C1" t="s">
        <v>1</v>
      </c>
    </row>
    <row r="2" ht="12.75" customHeight="1">
      <c r="C2" s="2" t="s">
        <v>2</v>
      </c>
    </row>
    <row r="4" spans="1:5" ht="12.75" customHeight="1">
      <c r="A4" t="s">
        <v>3</v>
      </c>
      <c r="C4" s="1" t="s">
        <v>6</v>
      </c>
      <c r="D4" s="1"/>
      <c r="E4" s="1" t="s">
        <v>7</v>
      </c>
    </row>
    <row r="5" spans="1:5" ht="12.75" customHeight="1">
      <c r="A5" t="s">
        <v>4</v>
      </c>
      <c r="C5" s="1" t="s">
        <v>529</v>
      </c>
      <c r="D5" s="1"/>
      <c r="E5" s="1" t="s">
        <v>530</v>
      </c>
    </row>
    <row r="6" spans="1:5" ht="12.75" customHeight="1">
      <c r="A6" t="s">
        <v>5</v>
      </c>
      <c r="C6" s="1" t="s">
        <v>529</v>
      </c>
      <c r="D6" s="1"/>
      <c r="E6" s="1" t="s">
        <v>530</v>
      </c>
    </row>
    <row r="7" spans="3:5" ht="12.75" customHeight="1">
      <c r="C7" s="1"/>
      <c r="D7" s="1"/>
      <c r="E7" s="1"/>
    </row>
    <row r="8" spans="1:9" ht="12.75" customHeight="1">
      <c r="A8" s="12" t="s">
        <v>10</v>
      </c>
      <c r="B8" s="12" t="s">
        <v>12</v>
      </c>
      <c r="C8" s="12" t="s">
        <v>13</v>
      </c>
      <c r="D8" s="12" t="s">
        <v>14</v>
      </c>
      <c r="E8" s="12" t="s">
        <v>15</v>
      </c>
      <c r="F8" s="12" t="s">
        <v>16</v>
      </c>
      <c r="G8" s="12" t="s">
        <v>17</v>
      </c>
      <c r="H8" s="12" t="s">
        <v>18</v>
      </c>
      <c r="I8" s="12"/>
    </row>
    <row r="9" spans="1:9" ht="14.25">
      <c r="A9" s="12"/>
      <c r="B9" s="12"/>
      <c r="C9" s="12"/>
      <c r="D9" s="12"/>
      <c r="E9" s="12"/>
      <c r="F9" s="12"/>
      <c r="G9" s="12"/>
      <c r="H9" s="3" t="s">
        <v>19</v>
      </c>
      <c r="I9" s="3" t="s">
        <v>20</v>
      </c>
    </row>
    <row r="10" spans="1:9" ht="14.25">
      <c r="A10" s="3" t="s">
        <v>11</v>
      </c>
      <c r="B10" s="3" t="s">
        <v>21</v>
      </c>
      <c r="C10" s="3" t="s">
        <v>22</v>
      </c>
      <c r="D10" s="3" t="s">
        <v>23</v>
      </c>
      <c r="E10" s="3" t="s">
        <v>24</v>
      </c>
      <c r="F10" s="3" t="s">
        <v>25</v>
      </c>
      <c r="G10" s="3" t="s">
        <v>26</v>
      </c>
      <c r="H10" s="3" t="s">
        <v>27</v>
      </c>
      <c r="I10" s="3" t="s">
        <v>28</v>
      </c>
    </row>
    <row r="11" spans="1:9" ht="12.75" customHeight="1">
      <c r="A11" s="4"/>
      <c r="B11" s="4"/>
      <c r="C11" s="4" t="s">
        <v>30</v>
      </c>
      <c r="D11" s="4"/>
      <c r="E11" s="4" t="s">
        <v>29</v>
      </c>
      <c r="F11" s="4"/>
      <c r="G11" s="6"/>
      <c r="H11" s="4"/>
      <c r="I11" s="6"/>
    </row>
    <row r="12" spans="1:9" ht="25.5">
      <c r="A12" s="9">
        <v>1</v>
      </c>
      <c r="B12" s="9" t="s">
        <v>31</v>
      </c>
      <c r="C12" s="9" t="s">
        <v>32</v>
      </c>
      <c r="D12" s="9" t="s">
        <v>11</v>
      </c>
      <c r="E12" s="9" t="s">
        <v>531</v>
      </c>
      <c r="F12" s="9" t="s">
        <v>34</v>
      </c>
      <c r="G12" s="5">
        <v>402.746</v>
      </c>
      <c r="H12" s="8"/>
      <c r="I12" s="7">
        <f>ROUND((H12*G12),2)</f>
        <v>0</v>
      </c>
    </row>
    <row r="13" ht="25.5">
      <c r="E13" s="10" t="s">
        <v>532</v>
      </c>
    </row>
    <row r="14" spans="1:9" ht="38.25">
      <c r="A14" s="9">
        <v>2</v>
      </c>
      <c r="B14" s="9" t="s">
        <v>31</v>
      </c>
      <c r="C14" s="9" t="s">
        <v>38</v>
      </c>
      <c r="D14" s="9" t="s">
        <v>39</v>
      </c>
      <c r="E14" s="9" t="s">
        <v>40</v>
      </c>
      <c r="F14" s="9" t="s">
        <v>41</v>
      </c>
      <c r="G14" s="5">
        <v>1</v>
      </c>
      <c r="H14" s="8"/>
      <c r="I14" s="7">
        <f>ROUND((H14*G14),2)</f>
        <v>0</v>
      </c>
    </row>
    <row r="15" spans="1:9" ht="25.5">
      <c r="A15" s="9">
        <v>3</v>
      </c>
      <c r="B15" s="9" t="s">
        <v>31</v>
      </c>
      <c r="C15" s="9" t="s">
        <v>42</v>
      </c>
      <c r="D15" s="9" t="s">
        <v>39</v>
      </c>
      <c r="E15" s="9" t="s">
        <v>221</v>
      </c>
      <c r="F15" s="9" t="s">
        <v>44</v>
      </c>
      <c r="G15" s="5">
        <v>1</v>
      </c>
      <c r="H15" s="8"/>
      <c r="I15" s="7">
        <f>ROUND((H15*G15),2)</f>
        <v>0</v>
      </c>
    </row>
    <row r="16" spans="1:9" ht="25.5">
      <c r="A16" s="9">
        <v>4</v>
      </c>
      <c r="B16" s="9" t="s">
        <v>31</v>
      </c>
      <c r="C16" s="9" t="s">
        <v>45</v>
      </c>
      <c r="D16" s="9" t="s">
        <v>39</v>
      </c>
      <c r="E16" s="9" t="s">
        <v>46</v>
      </c>
      <c r="F16" s="9" t="s">
        <v>44</v>
      </c>
      <c r="G16" s="5">
        <v>1</v>
      </c>
      <c r="H16" s="8"/>
      <c r="I16" s="7">
        <f>ROUND((H16*G16),2)</f>
        <v>0</v>
      </c>
    </row>
    <row r="17" spans="1:16" ht="12.75" customHeight="1">
      <c r="A17" s="11"/>
      <c r="B17" s="11"/>
      <c r="C17" s="11" t="s">
        <v>30</v>
      </c>
      <c r="D17" s="11"/>
      <c r="E17" s="11" t="s">
        <v>29</v>
      </c>
      <c r="F17" s="11"/>
      <c r="G17" s="11"/>
      <c r="H17" s="11"/>
      <c r="I17" s="11">
        <f>SUM(I12:I16)</f>
        <v>0</v>
      </c>
      <c r="P17">
        <f>SUM(P12:P16)</f>
        <v>0</v>
      </c>
    </row>
    <row r="19" spans="1:9" ht="12.75" customHeight="1">
      <c r="A19" s="4"/>
      <c r="B19" s="4"/>
      <c r="C19" s="4" t="s">
        <v>11</v>
      </c>
      <c r="D19" s="4"/>
      <c r="E19" s="4" t="s">
        <v>47</v>
      </c>
      <c r="F19" s="4"/>
      <c r="G19" s="6"/>
      <c r="H19" s="4"/>
      <c r="I19" s="6"/>
    </row>
    <row r="20" spans="1:9" ht="38.25">
      <c r="A20" s="9">
        <v>5</v>
      </c>
      <c r="B20" s="9" t="s">
        <v>31</v>
      </c>
      <c r="C20" s="9" t="s">
        <v>84</v>
      </c>
      <c r="D20" s="9" t="s">
        <v>39</v>
      </c>
      <c r="E20" s="9" t="s">
        <v>533</v>
      </c>
      <c r="F20" s="9" t="s">
        <v>56</v>
      </c>
      <c r="G20" s="5">
        <v>230.423</v>
      </c>
      <c r="H20" s="8"/>
      <c r="I20" s="7">
        <f>ROUND((H20*G20),2)</f>
        <v>0</v>
      </c>
    </row>
    <row r="21" ht="140.25">
      <c r="E21" s="10" t="s">
        <v>534</v>
      </c>
    </row>
    <row r="22" spans="1:9" ht="25.5">
      <c r="A22" s="9">
        <v>6</v>
      </c>
      <c r="B22" s="9" t="s">
        <v>31</v>
      </c>
      <c r="C22" s="9" t="s">
        <v>87</v>
      </c>
      <c r="D22" s="9" t="s">
        <v>81</v>
      </c>
      <c r="E22" s="9" t="s">
        <v>535</v>
      </c>
      <c r="F22" s="9" t="s">
        <v>60</v>
      </c>
      <c r="G22" s="5">
        <v>8054.92</v>
      </c>
      <c r="H22" s="8"/>
      <c r="I22" s="7">
        <f>ROUND((H22*G22),2)</f>
        <v>0</v>
      </c>
    </row>
    <row r="23" ht="25.5">
      <c r="E23" s="10" t="s">
        <v>536</v>
      </c>
    </row>
    <row r="24" spans="1:9" ht="38.25">
      <c r="A24" s="9">
        <v>7</v>
      </c>
      <c r="B24" s="9" t="s">
        <v>31</v>
      </c>
      <c r="C24" s="9" t="s">
        <v>537</v>
      </c>
      <c r="D24" s="9" t="s">
        <v>39</v>
      </c>
      <c r="E24" s="9" t="s">
        <v>538</v>
      </c>
      <c r="F24" s="9" t="s">
        <v>56</v>
      </c>
      <c r="G24" s="5">
        <v>29.05</v>
      </c>
      <c r="H24" s="8"/>
      <c r="I24" s="7">
        <f>ROUND((H24*G24),2)</f>
        <v>0</v>
      </c>
    </row>
    <row r="25" ht="140.25">
      <c r="E25" s="10" t="s">
        <v>539</v>
      </c>
    </row>
    <row r="26" spans="1:9" ht="38.25">
      <c r="A26" s="9">
        <v>8</v>
      </c>
      <c r="B26" s="9" t="s">
        <v>31</v>
      </c>
      <c r="C26" s="9" t="s">
        <v>290</v>
      </c>
      <c r="D26" s="9" t="s">
        <v>39</v>
      </c>
      <c r="E26" s="9" t="s">
        <v>540</v>
      </c>
      <c r="F26" s="9" t="s">
        <v>56</v>
      </c>
      <c r="G26" s="5">
        <v>97.034</v>
      </c>
      <c r="H26" s="8"/>
      <c r="I26" s="7">
        <f>ROUND((H26*G26),2)</f>
        <v>0</v>
      </c>
    </row>
    <row r="27" ht="153">
      <c r="E27" s="10" t="s">
        <v>541</v>
      </c>
    </row>
    <row r="28" spans="1:9" ht="25.5">
      <c r="A28" s="9">
        <v>9</v>
      </c>
      <c r="B28" s="9" t="s">
        <v>31</v>
      </c>
      <c r="C28" s="9" t="s">
        <v>542</v>
      </c>
      <c r="D28" s="9" t="s">
        <v>81</v>
      </c>
      <c r="E28" s="9" t="s">
        <v>543</v>
      </c>
      <c r="F28" s="9" t="s">
        <v>50</v>
      </c>
      <c r="G28" s="5">
        <v>157.5</v>
      </c>
      <c r="H28" s="8"/>
      <c r="I28" s="7">
        <f>ROUND((H28*G28),2)</f>
        <v>0</v>
      </c>
    </row>
    <row r="29" ht="12.75">
      <c r="E29" s="10" t="s">
        <v>544</v>
      </c>
    </row>
    <row r="30" spans="1:9" ht="25.5">
      <c r="A30" s="9">
        <v>10</v>
      </c>
      <c r="B30" s="9" t="s">
        <v>31</v>
      </c>
      <c r="C30" s="9" t="s">
        <v>545</v>
      </c>
      <c r="D30" s="9" t="s">
        <v>39</v>
      </c>
      <c r="E30" s="9" t="s">
        <v>546</v>
      </c>
      <c r="F30" s="9" t="s">
        <v>50</v>
      </c>
      <c r="G30" s="5">
        <v>157.5</v>
      </c>
      <c r="H30" s="8"/>
      <c r="I30" s="7">
        <f>ROUND((H30*G30),2)</f>
        <v>0</v>
      </c>
    </row>
    <row r="31" ht="12.75">
      <c r="E31" s="10" t="s">
        <v>547</v>
      </c>
    </row>
    <row r="32" spans="1:16" ht="12.75" customHeight="1">
      <c r="A32" s="11"/>
      <c r="B32" s="11"/>
      <c r="C32" s="11" t="s">
        <v>11</v>
      </c>
      <c r="D32" s="11"/>
      <c r="E32" s="11" t="s">
        <v>47</v>
      </c>
      <c r="F32" s="11"/>
      <c r="G32" s="11"/>
      <c r="H32" s="11"/>
      <c r="I32" s="11">
        <f>SUM(I20:I31)</f>
        <v>0</v>
      </c>
      <c r="P32">
        <f>SUM(P20:P31)</f>
        <v>0</v>
      </c>
    </row>
    <row r="34" spans="1:9" ht="12.75" customHeight="1">
      <c r="A34" s="4"/>
      <c r="B34" s="4"/>
      <c r="C34" s="4" t="s">
        <v>21</v>
      </c>
      <c r="D34" s="4"/>
      <c r="E34" s="4" t="s">
        <v>107</v>
      </c>
      <c r="F34" s="4"/>
      <c r="G34" s="6"/>
      <c r="H34" s="4"/>
      <c r="I34" s="6"/>
    </row>
    <row r="35" spans="1:9" ht="25.5">
      <c r="A35" s="9">
        <v>11</v>
      </c>
      <c r="B35" s="9" t="s">
        <v>31</v>
      </c>
      <c r="C35" s="9" t="s">
        <v>548</v>
      </c>
      <c r="D35" s="9" t="s">
        <v>39</v>
      </c>
      <c r="E35" s="9" t="s">
        <v>549</v>
      </c>
      <c r="F35" s="9" t="s">
        <v>50</v>
      </c>
      <c r="G35" s="5">
        <v>173.8</v>
      </c>
      <c r="H35" s="8"/>
      <c r="I35" s="7">
        <f>ROUND((H35*G35),2)</f>
        <v>0</v>
      </c>
    </row>
    <row r="36" ht="25.5">
      <c r="E36" s="10" t="s">
        <v>550</v>
      </c>
    </row>
    <row r="37" spans="1:16" ht="12.75" customHeight="1">
      <c r="A37" s="11"/>
      <c r="B37" s="11"/>
      <c r="C37" s="11" t="s">
        <v>21</v>
      </c>
      <c r="D37" s="11"/>
      <c r="E37" s="11" t="s">
        <v>107</v>
      </c>
      <c r="F37" s="11"/>
      <c r="G37" s="11"/>
      <c r="H37" s="11"/>
      <c r="I37" s="11">
        <f>SUM(I35:I36)</f>
        <v>0</v>
      </c>
      <c r="P37">
        <f>SUM(P35:P36)</f>
        <v>0</v>
      </c>
    </row>
    <row r="39" spans="1:9" ht="12.75" customHeight="1">
      <c r="A39" s="4"/>
      <c r="B39" s="4"/>
      <c r="C39" s="4" t="s">
        <v>22</v>
      </c>
      <c r="D39" s="4"/>
      <c r="E39" s="4" t="s">
        <v>316</v>
      </c>
      <c r="F39" s="4"/>
      <c r="G39" s="6"/>
      <c r="H39" s="4"/>
      <c r="I39" s="6"/>
    </row>
    <row r="40" spans="1:9" ht="51">
      <c r="A40" s="9">
        <v>12</v>
      </c>
      <c r="B40" s="9" t="s">
        <v>31</v>
      </c>
      <c r="C40" s="9" t="s">
        <v>317</v>
      </c>
      <c r="D40" s="9" t="s">
        <v>39</v>
      </c>
      <c r="E40" s="9" t="s">
        <v>551</v>
      </c>
      <c r="F40" s="9" t="s">
        <v>319</v>
      </c>
      <c r="G40" s="5">
        <v>840</v>
      </c>
      <c r="H40" s="8"/>
      <c r="I40" s="7">
        <f>ROUND((H40*G40),2)</f>
        <v>0</v>
      </c>
    </row>
    <row r="41" ht="12.75">
      <c r="E41" s="10" t="s">
        <v>552</v>
      </c>
    </row>
    <row r="42" spans="1:9" ht="25.5">
      <c r="A42" s="9">
        <v>13</v>
      </c>
      <c r="B42" s="9" t="s">
        <v>31</v>
      </c>
      <c r="C42" s="9" t="s">
        <v>321</v>
      </c>
      <c r="D42" s="9" t="s">
        <v>39</v>
      </c>
      <c r="E42" s="9" t="s">
        <v>553</v>
      </c>
      <c r="F42" s="9" t="s">
        <v>56</v>
      </c>
      <c r="G42" s="5">
        <v>35.525</v>
      </c>
      <c r="H42" s="8"/>
      <c r="I42" s="7">
        <f>ROUND((H42*G42),2)</f>
        <v>0</v>
      </c>
    </row>
    <row r="43" ht="12.75">
      <c r="E43" s="10" t="s">
        <v>554</v>
      </c>
    </row>
    <row r="44" spans="1:9" ht="25.5">
      <c r="A44" s="9">
        <v>14</v>
      </c>
      <c r="B44" s="9" t="s">
        <v>31</v>
      </c>
      <c r="C44" s="9" t="s">
        <v>324</v>
      </c>
      <c r="D44" s="9" t="s">
        <v>39</v>
      </c>
      <c r="E44" s="9" t="s">
        <v>555</v>
      </c>
      <c r="F44" s="9" t="s">
        <v>34</v>
      </c>
      <c r="G44" s="5">
        <v>7.926</v>
      </c>
      <c r="H44" s="8"/>
      <c r="I44" s="7">
        <f>ROUND((H44*G44),2)</f>
        <v>0</v>
      </c>
    </row>
    <row r="45" ht="12.75">
      <c r="E45" s="10" t="s">
        <v>556</v>
      </c>
    </row>
    <row r="46" spans="1:9" ht="25.5">
      <c r="A46" s="9">
        <v>15</v>
      </c>
      <c r="B46" s="9" t="s">
        <v>31</v>
      </c>
      <c r="C46" s="9" t="s">
        <v>557</v>
      </c>
      <c r="D46" s="9" t="s">
        <v>39</v>
      </c>
      <c r="E46" s="9" t="s">
        <v>558</v>
      </c>
      <c r="F46" s="9" t="s">
        <v>56</v>
      </c>
      <c r="G46" s="5">
        <v>131.11</v>
      </c>
      <c r="H46" s="8"/>
      <c r="I46" s="7">
        <f>ROUND((H46*G46),2)</f>
        <v>0</v>
      </c>
    </row>
    <row r="47" ht="25.5">
      <c r="E47" s="10" t="s">
        <v>559</v>
      </c>
    </row>
    <row r="48" spans="1:16" ht="12.75" customHeight="1">
      <c r="A48" s="11"/>
      <c r="B48" s="11"/>
      <c r="C48" s="11" t="s">
        <v>22</v>
      </c>
      <c r="D48" s="11"/>
      <c r="E48" s="11" t="s">
        <v>316</v>
      </c>
      <c r="F48" s="11"/>
      <c r="G48" s="11"/>
      <c r="H48" s="11"/>
      <c r="I48" s="11">
        <f>SUM(I40:I47)</f>
        <v>0</v>
      </c>
      <c r="P48">
        <f>SUM(P40:P47)</f>
        <v>0</v>
      </c>
    </row>
    <row r="50" spans="1:9" ht="12.75" customHeight="1">
      <c r="A50" s="4"/>
      <c r="B50" s="4"/>
      <c r="C50" s="4" t="s">
        <v>23</v>
      </c>
      <c r="D50" s="4"/>
      <c r="E50" s="4" t="s">
        <v>190</v>
      </c>
      <c r="F50" s="4"/>
      <c r="G50" s="6"/>
      <c r="H50" s="4"/>
      <c r="I50" s="6"/>
    </row>
    <row r="51" spans="1:9" ht="25.5">
      <c r="A51" s="9">
        <v>16</v>
      </c>
      <c r="B51" s="9" t="s">
        <v>31</v>
      </c>
      <c r="C51" s="9" t="s">
        <v>353</v>
      </c>
      <c r="D51" s="9" t="s">
        <v>39</v>
      </c>
      <c r="E51" s="9" t="s">
        <v>560</v>
      </c>
      <c r="F51" s="9" t="s">
        <v>56</v>
      </c>
      <c r="G51" s="5">
        <v>20.475</v>
      </c>
      <c r="H51" s="8"/>
      <c r="I51" s="7">
        <f>ROUND((H51*G51),2)</f>
        <v>0</v>
      </c>
    </row>
    <row r="52" ht="12.75">
      <c r="E52" s="10" t="s">
        <v>561</v>
      </c>
    </row>
    <row r="53" spans="1:16" ht="12.75" customHeight="1">
      <c r="A53" s="11"/>
      <c r="B53" s="11"/>
      <c r="C53" s="11" t="s">
        <v>23</v>
      </c>
      <c r="D53" s="11"/>
      <c r="E53" s="11" t="s">
        <v>190</v>
      </c>
      <c r="F53" s="11"/>
      <c r="G53" s="11"/>
      <c r="H53" s="11"/>
      <c r="I53" s="11">
        <f>SUM(I51:I52)</f>
        <v>0</v>
      </c>
      <c r="P53">
        <f>SUM(P51:P52)</f>
        <v>0</v>
      </c>
    </row>
    <row r="55" spans="1:9" ht="12.75" customHeight="1">
      <c r="A55" s="4"/>
      <c r="B55" s="4"/>
      <c r="C55" s="4" t="s">
        <v>28</v>
      </c>
      <c r="D55" s="4"/>
      <c r="E55" s="4" t="s">
        <v>156</v>
      </c>
      <c r="F55" s="4"/>
      <c r="G55" s="6"/>
      <c r="H55" s="4"/>
      <c r="I55" s="6"/>
    </row>
    <row r="56" spans="1:9" ht="25.5">
      <c r="A56" s="9">
        <v>17</v>
      </c>
      <c r="B56" s="9" t="s">
        <v>31</v>
      </c>
      <c r="C56" s="9" t="s">
        <v>433</v>
      </c>
      <c r="D56" s="9" t="s">
        <v>39</v>
      </c>
      <c r="E56" s="9" t="s">
        <v>434</v>
      </c>
      <c r="F56" s="9" t="s">
        <v>147</v>
      </c>
      <c r="G56" s="5">
        <v>105</v>
      </c>
      <c r="H56" s="8"/>
      <c r="I56" s="7">
        <f>ROUND((H56*G56),2)</f>
        <v>0</v>
      </c>
    </row>
    <row r="57" ht="12.75">
      <c r="E57" s="10" t="s">
        <v>180</v>
      </c>
    </row>
    <row r="58" spans="1:16" ht="12.75" customHeight="1">
      <c r="A58" s="11"/>
      <c r="B58" s="11"/>
      <c r="C58" s="11" t="s">
        <v>28</v>
      </c>
      <c r="D58" s="11"/>
      <c r="E58" s="11" t="s">
        <v>156</v>
      </c>
      <c r="F58" s="11"/>
      <c r="G58" s="11"/>
      <c r="H58" s="11"/>
      <c r="I58" s="11">
        <f>SUM(I56:I57)</f>
        <v>0</v>
      </c>
      <c r="P58">
        <f>SUM(P56:P57)</f>
        <v>0</v>
      </c>
    </row>
    <row r="60" spans="1:16" ht="12.75" customHeight="1">
      <c r="A60" s="11"/>
      <c r="B60" s="11"/>
      <c r="C60" s="11"/>
      <c r="D60" s="11"/>
      <c r="E60" s="11" t="s">
        <v>187</v>
      </c>
      <c r="F60" s="11"/>
      <c r="G60" s="11"/>
      <c r="H60" s="11"/>
      <c r="I60" s="11">
        <f>+I17+I32+I37+I48+I53+I58</f>
        <v>0</v>
      </c>
      <c r="P60">
        <f>+P17+P32+P37+P48+P53+P58</f>
        <v>0</v>
      </c>
    </row>
  </sheetData>
  <sheetProtection formatColumns="0"/>
  <mergeCells count="8">
    <mergeCell ref="G8:G9"/>
    <mergeCell ref="H8:I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P62"/>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1" t="s">
        <v>0</v>
      </c>
      <c r="C1" t="s">
        <v>1</v>
      </c>
    </row>
    <row r="2" ht="12.75" customHeight="1">
      <c r="C2" s="2" t="s">
        <v>2</v>
      </c>
    </row>
    <row r="4" spans="1:5" ht="12.75" customHeight="1">
      <c r="A4" t="s">
        <v>3</v>
      </c>
      <c r="C4" s="1" t="s">
        <v>6</v>
      </c>
      <c r="D4" s="1"/>
      <c r="E4" s="1" t="s">
        <v>7</v>
      </c>
    </row>
    <row r="5" spans="1:5" ht="12.75" customHeight="1">
      <c r="A5" t="s">
        <v>4</v>
      </c>
      <c r="C5" s="1" t="s">
        <v>562</v>
      </c>
      <c r="D5" s="1"/>
      <c r="E5" s="1" t="s">
        <v>563</v>
      </c>
    </row>
    <row r="6" spans="1:5" ht="12.75" customHeight="1">
      <c r="A6" t="s">
        <v>5</v>
      </c>
      <c r="C6" s="1" t="s">
        <v>562</v>
      </c>
      <c r="D6" s="1"/>
      <c r="E6" s="1" t="s">
        <v>563</v>
      </c>
    </row>
    <row r="7" spans="3:5" ht="12.75" customHeight="1">
      <c r="C7" s="1"/>
      <c r="D7" s="1"/>
      <c r="E7" s="1"/>
    </row>
    <row r="8" spans="1:9" ht="12.75" customHeight="1">
      <c r="A8" s="12" t="s">
        <v>10</v>
      </c>
      <c r="B8" s="12" t="s">
        <v>12</v>
      </c>
      <c r="C8" s="12" t="s">
        <v>13</v>
      </c>
      <c r="D8" s="12" t="s">
        <v>14</v>
      </c>
      <c r="E8" s="12" t="s">
        <v>15</v>
      </c>
      <c r="F8" s="12" t="s">
        <v>16</v>
      </c>
      <c r="G8" s="12" t="s">
        <v>17</v>
      </c>
      <c r="H8" s="12" t="s">
        <v>18</v>
      </c>
      <c r="I8" s="12"/>
    </row>
    <row r="9" spans="1:9" ht="14.25">
      <c r="A9" s="12"/>
      <c r="B9" s="12"/>
      <c r="C9" s="12"/>
      <c r="D9" s="12"/>
      <c r="E9" s="12"/>
      <c r="F9" s="12"/>
      <c r="G9" s="12"/>
      <c r="H9" s="3" t="s">
        <v>19</v>
      </c>
      <c r="I9" s="3" t="s">
        <v>20</v>
      </c>
    </row>
    <row r="10" spans="1:9" ht="14.25">
      <c r="A10" s="3" t="s">
        <v>11</v>
      </c>
      <c r="B10" s="3" t="s">
        <v>21</v>
      </c>
      <c r="C10" s="3" t="s">
        <v>22</v>
      </c>
      <c r="D10" s="3" t="s">
        <v>23</v>
      </c>
      <c r="E10" s="3" t="s">
        <v>24</v>
      </c>
      <c r="F10" s="3" t="s">
        <v>25</v>
      </c>
      <c r="G10" s="3" t="s">
        <v>26</v>
      </c>
      <c r="H10" s="3" t="s">
        <v>27</v>
      </c>
      <c r="I10" s="3" t="s">
        <v>28</v>
      </c>
    </row>
    <row r="11" spans="1:9" ht="12.75" customHeight="1">
      <c r="A11" s="4"/>
      <c r="B11" s="4"/>
      <c r="C11" s="4" t="s">
        <v>11</v>
      </c>
      <c r="D11" s="4"/>
      <c r="E11" s="4" t="s">
        <v>47</v>
      </c>
      <c r="F11" s="4"/>
      <c r="G11" s="6"/>
      <c r="H11" s="4"/>
      <c r="I11" s="6"/>
    </row>
    <row r="12" spans="1:9" ht="38.25">
      <c r="A12" s="9">
        <v>1</v>
      </c>
      <c r="B12" s="9" t="s">
        <v>31</v>
      </c>
      <c r="C12" s="9" t="s">
        <v>73</v>
      </c>
      <c r="D12" s="9" t="s">
        <v>39</v>
      </c>
      <c r="E12" s="9" t="s">
        <v>564</v>
      </c>
      <c r="F12" s="9" t="s">
        <v>60</v>
      </c>
      <c r="G12" s="5">
        <v>7245</v>
      </c>
      <c r="H12" s="8"/>
      <c r="I12" s="7">
        <f>ROUND((H12*G12),2)</f>
        <v>0</v>
      </c>
    </row>
    <row r="13" ht="12.75">
      <c r="E13" s="10" t="s">
        <v>565</v>
      </c>
    </row>
    <row r="14" spans="1:9" ht="63.75">
      <c r="A14" s="9">
        <v>2</v>
      </c>
      <c r="B14" s="9" t="s">
        <v>31</v>
      </c>
      <c r="C14" s="9" t="s">
        <v>566</v>
      </c>
      <c r="D14" s="9" t="s">
        <v>39</v>
      </c>
      <c r="E14" s="9" t="s">
        <v>567</v>
      </c>
      <c r="F14" s="9" t="s">
        <v>56</v>
      </c>
      <c r="G14" s="5">
        <v>150</v>
      </c>
      <c r="H14" s="8"/>
      <c r="I14" s="7">
        <f>ROUND((H14*G14),2)</f>
        <v>0</v>
      </c>
    </row>
    <row r="15" ht="25.5">
      <c r="E15" s="10" t="s">
        <v>568</v>
      </c>
    </row>
    <row r="16" spans="1:16" ht="12.75" customHeight="1">
      <c r="A16" s="11"/>
      <c r="B16" s="11"/>
      <c r="C16" s="11" t="s">
        <v>11</v>
      </c>
      <c r="D16" s="11"/>
      <c r="E16" s="11" t="s">
        <v>47</v>
      </c>
      <c r="F16" s="11"/>
      <c r="G16" s="11"/>
      <c r="H16" s="11"/>
      <c r="I16" s="11">
        <f>SUM(I12:I15)</f>
        <v>0</v>
      </c>
      <c r="P16">
        <f>SUM(P12:P15)</f>
        <v>0</v>
      </c>
    </row>
    <row r="18" spans="1:9" ht="12.75" customHeight="1">
      <c r="A18" s="4"/>
      <c r="B18" s="4"/>
      <c r="C18" s="4" t="s">
        <v>24</v>
      </c>
      <c r="D18" s="4"/>
      <c r="E18" s="4" t="s">
        <v>114</v>
      </c>
      <c r="F18" s="4"/>
      <c r="G18" s="6"/>
      <c r="H18" s="4"/>
      <c r="I18" s="6"/>
    </row>
    <row r="19" spans="1:9" ht="38.25">
      <c r="A19" s="9">
        <v>3</v>
      </c>
      <c r="B19" s="9" t="s">
        <v>31</v>
      </c>
      <c r="C19" s="9" t="s">
        <v>569</v>
      </c>
      <c r="D19" s="9" t="s">
        <v>39</v>
      </c>
      <c r="E19" s="9" t="s">
        <v>570</v>
      </c>
      <c r="F19" s="9" t="s">
        <v>50</v>
      </c>
      <c r="G19" s="5">
        <v>3000</v>
      </c>
      <c r="H19" s="8"/>
      <c r="I19" s="7">
        <f>ROUND((H19*G19),2)</f>
        <v>0</v>
      </c>
    </row>
    <row r="20" ht="25.5">
      <c r="E20" s="10" t="s">
        <v>571</v>
      </c>
    </row>
    <row r="21" spans="1:9" ht="38.25">
      <c r="A21" s="9">
        <v>4</v>
      </c>
      <c r="B21" s="9" t="s">
        <v>31</v>
      </c>
      <c r="C21" s="9" t="s">
        <v>572</v>
      </c>
      <c r="D21" s="9" t="s">
        <v>39</v>
      </c>
      <c r="E21" s="9" t="s">
        <v>573</v>
      </c>
      <c r="F21" s="9" t="s">
        <v>56</v>
      </c>
      <c r="G21" s="5">
        <v>150</v>
      </c>
      <c r="H21" s="8"/>
      <c r="I21" s="7">
        <f>ROUND((H21*G21),2)</f>
        <v>0</v>
      </c>
    </row>
    <row r="22" ht="25.5">
      <c r="E22" s="10" t="s">
        <v>574</v>
      </c>
    </row>
    <row r="23" spans="1:9" ht="51">
      <c r="A23" s="9">
        <v>5</v>
      </c>
      <c r="B23" s="9" t="s">
        <v>31</v>
      </c>
      <c r="C23" s="9" t="s">
        <v>575</v>
      </c>
      <c r="D23" s="9" t="s">
        <v>39</v>
      </c>
      <c r="E23" s="9" t="s">
        <v>576</v>
      </c>
      <c r="F23" s="9" t="s">
        <v>56</v>
      </c>
      <c r="G23" s="5">
        <v>15</v>
      </c>
      <c r="H23" s="8"/>
      <c r="I23" s="7">
        <f>ROUND((H23*G23),2)</f>
        <v>0</v>
      </c>
    </row>
    <row r="24" ht="12.75">
      <c r="E24" s="10" t="s">
        <v>577</v>
      </c>
    </row>
    <row r="25" spans="1:16" ht="12.75" customHeight="1">
      <c r="A25" s="11"/>
      <c r="B25" s="11"/>
      <c r="C25" s="11" t="s">
        <v>24</v>
      </c>
      <c r="D25" s="11"/>
      <c r="E25" s="11" t="s">
        <v>114</v>
      </c>
      <c r="F25" s="11"/>
      <c r="G25" s="11"/>
      <c r="H25" s="11"/>
      <c r="I25" s="11">
        <f>SUM(I19:I24)</f>
        <v>0</v>
      </c>
      <c r="P25">
        <f>SUM(P19:P24)</f>
        <v>0</v>
      </c>
    </row>
    <row r="27" spans="1:9" ht="12.75" customHeight="1">
      <c r="A27" s="4"/>
      <c r="B27" s="4"/>
      <c r="C27" s="4" t="s">
        <v>28</v>
      </c>
      <c r="D27" s="4"/>
      <c r="E27" s="4" t="s">
        <v>156</v>
      </c>
      <c r="F27" s="4"/>
      <c r="G27" s="6"/>
      <c r="H27" s="4"/>
      <c r="I27" s="6"/>
    </row>
    <row r="28" spans="1:9" ht="38.25">
      <c r="A28" s="9">
        <v>6</v>
      </c>
      <c r="B28" s="9" t="s">
        <v>31</v>
      </c>
      <c r="C28" s="9" t="s">
        <v>578</v>
      </c>
      <c r="D28" s="9" t="s">
        <v>39</v>
      </c>
      <c r="E28" s="9" t="s">
        <v>579</v>
      </c>
      <c r="F28" s="9" t="s">
        <v>41</v>
      </c>
      <c r="G28" s="5">
        <v>11</v>
      </c>
      <c r="H28" s="8"/>
      <c r="I28" s="7">
        <f>ROUND((H28*G28),2)</f>
        <v>0</v>
      </c>
    </row>
    <row r="29" ht="12.75">
      <c r="E29" s="10" t="s">
        <v>580</v>
      </c>
    </row>
    <row r="30" spans="1:9" ht="25.5">
      <c r="A30" s="9">
        <v>7</v>
      </c>
      <c r="B30" s="9" t="s">
        <v>31</v>
      </c>
      <c r="C30" s="9" t="s">
        <v>171</v>
      </c>
      <c r="D30" s="9" t="s">
        <v>39</v>
      </c>
      <c r="E30" s="9" t="s">
        <v>581</v>
      </c>
      <c r="F30" s="9" t="s">
        <v>41</v>
      </c>
      <c r="G30" s="5">
        <v>11</v>
      </c>
      <c r="H30" s="8"/>
      <c r="I30" s="7">
        <f>ROUND((H30*G30),2)</f>
        <v>0</v>
      </c>
    </row>
    <row r="31" ht="12.75">
      <c r="E31" s="10" t="s">
        <v>582</v>
      </c>
    </row>
    <row r="32" spans="1:9" ht="25.5">
      <c r="A32" s="9">
        <v>8</v>
      </c>
      <c r="B32" s="9" t="s">
        <v>31</v>
      </c>
      <c r="C32" s="9" t="s">
        <v>583</v>
      </c>
      <c r="D32" s="9" t="s">
        <v>39</v>
      </c>
      <c r="E32" s="9" t="s">
        <v>584</v>
      </c>
      <c r="F32" s="9" t="s">
        <v>585</v>
      </c>
      <c r="G32" s="5">
        <v>2156</v>
      </c>
      <c r="H32" s="8"/>
      <c r="I32" s="7">
        <f>ROUND((H32*G32),2)</f>
        <v>0</v>
      </c>
    </row>
    <row r="33" ht="12.75">
      <c r="E33" s="10" t="s">
        <v>586</v>
      </c>
    </row>
    <row r="34" spans="1:9" ht="25.5">
      <c r="A34" s="9">
        <v>9</v>
      </c>
      <c r="B34" s="9" t="s">
        <v>31</v>
      </c>
      <c r="C34" s="9" t="s">
        <v>587</v>
      </c>
      <c r="D34" s="9" t="s">
        <v>39</v>
      </c>
      <c r="E34" s="9" t="s">
        <v>588</v>
      </c>
      <c r="F34" s="9" t="s">
        <v>41</v>
      </c>
      <c r="G34" s="5">
        <v>37</v>
      </c>
      <c r="H34" s="8"/>
      <c r="I34" s="7">
        <f>ROUND((H34*G34),2)</f>
        <v>0</v>
      </c>
    </row>
    <row r="35" ht="12.75">
      <c r="E35" s="10" t="s">
        <v>589</v>
      </c>
    </row>
    <row r="36" spans="1:9" ht="25.5">
      <c r="A36" s="9">
        <v>10</v>
      </c>
      <c r="B36" s="9" t="s">
        <v>31</v>
      </c>
      <c r="C36" s="9" t="s">
        <v>590</v>
      </c>
      <c r="D36" s="9" t="s">
        <v>39</v>
      </c>
      <c r="E36" s="9" t="s">
        <v>591</v>
      </c>
      <c r="F36" s="9" t="s">
        <v>41</v>
      </c>
      <c r="G36" s="5">
        <v>37</v>
      </c>
      <c r="H36" s="8"/>
      <c r="I36" s="7">
        <f>ROUND((H36*G36),2)</f>
        <v>0</v>
      </c>
    </row>
    <row r="37" ht="12.75">
      <c r="E37" s="10" t="s">
        <v>592</v>
      </c>
    </row>
    <row r="38" spans="1:9" ht="25.5">
      <c r="A38" s="9">
        <v>11</v>
      </c>
      <c r="B38" s="9" t="s">
        <v>31</v>
      </c>
      <c r="C38" s="9" t="s">
        <v>593</v>
      </c>
      <c r="D38" s="9" t="s">
        <v>39</v>
      </c>
      <c r="E38" s="9" t="s">
        <v>594</v>
      </c>
      <c r="F38" s="9" t="s">
        <v>585</v>
      </c>
      <c r="G38" s="5">
        <v>7252</v>
      </c>
      <c r="H38" s="8"/>
      <c r="I38" s="7">
        <f>ROUND((H38*G38),2)</f>
        <v>0</v>
      </c>
    </row>
    <row r="39" ht="12.75">
      <c r="E39" s="10" t="s">
        <v>595</v>
      </c>
    </row>
    <row r="40" spans="1:9" ht="25.5">
      <c r="A40" s="9">
        <v>12</v>
      </c>
      <c r="B40" s="9" t="s">
        <v>31</v>
      </c>
      <c r="C40" s="9" t="s">
        <v>596</v>
      </c>
      <c r="D40" s="9" t="s">
        <v>39</v>
      </c>
      <c r="E40" s="9" t="s">
        <v>597</v>
      </c>
      <c r="F40" s="9" t="s">
        <v>41</v>
      </c>
      <c r="G40" s="5">
        <v>19</v>
      </c>
      <c r="H40" s="8"/>
      <c r="I40" s="7">
        <f>ROUND((H40*G40),2)</f>
        <v>0</v>
      </c>
    </row>
    <row r="41" ht="12.75">
      <c r="E41" s="10" t="s">
        <v>598</v>
      </c>
    </row>
    <row r="42" spans="1:9" ht="25.5">
      <c r="A42" s="9">
        <v>13</v>
      </c>
      <c r="B42" s="9" t="s">
        <v>31</v>
      </c>
      <c r="C42" s="9" t="s">
        <v>599</v>
      </c>
      <c r="D42" s="9" t="s">
        <v>39</v>
      </c>
      <c r="E42" s="9" t="s">
        <v>600</v>
      </c>
      <c r="F42" s="9" t="s">
        <v>41</v>
      </c>
      <c r="G42" s="5">
        <v>19</v>
      </c>
      <c r="H42" s="8"/>
      <c r="I42" s="7">
        <f>ROUND((H42*G42),2)</f>
        <v>0</v>
      </c>
    </row>
    <row r="43" ht="12.75">
      <c r="E43" s="10" t="s">
        <v>601</v>
      </c>
    </row>
    <row r="44" spans="1:9" ht="25.5">
      <c r="A44" s="9">
        <v>14</v>
      </c>
      <c r="B44" s="9" t="s">
        <v>31</v>
      </c>
      <c r="C44" s="9" t="s">
        <v>602</v>
      </c>
      <c r="D44" s="9" t="s">
        <v>39</v>
      </c>
      <c r="E44" s="9" t="s">
        <v>603</v>
      </c>
      <c r="F44" s="9" t="s">
        <v>41</v>
      </c>
      <c r="G44" s="5">
        <v>53</v>
      </c>
      <c r="H44" s="8"/>
      <c r="I44" s="7">
        <f>ROUND((H44*G44),2)</f>
        <v>0</v>
      </c>
    </row>
    <row r="45" spans="1:9" ht="25.5">
      <c r="A45" s="9">
        <v>15</v>
      </c>
      <c r="B45" s="9" t="s">
        <v>31</v>
      </c>
      <c r="C45" s="9" t="s">
        <v>604</v>
      </c>
      <c r="D45" s="9" t="s">
        <v>39</v>
      </c>
      <c r="E45" s="9" t="s">
        <v>605</v>
      </c>
      <c r="F45" s="9" t="s">
        <v>41</v>
      </c>
      <c r="G45" s="5">
        <v>53</v>
      </c>
      <c r="H45" s="8"/>
      <c r="I45" s="7">
        <f>ROUND((H45*G45),2)</f>
        <v>0</v>
      </c>
    </row>
    <row r="46" spans="1:9" ht="25.5">
      <c r="A46" s="9">
        <v>16</v>
      </c>
      <c r="B46" s="9" t="s">
        <v>31</v>
      </c>
      <c r="C46" s="9" t="s">
        <v>606</v>
      </c>
      <c r="D46" s="9" t="s">
        <v>39</v>
      </c>
      <c r="E46" s="9" t="s">
        <v>607</v>
      </c>
      <c r="F46" s="9" t="s">
        <v>585</v>
      </c>
      <c r="G46" s="5">
        <v>1484</v>
      </c>
      <c r="H46" s="8"/>
      <c r="I46" s="7">
        <f>ROUND((H46*G46),2)</f>
        <v>0</v>
      </c>
    </row>
    <row r="47" ht="12.75">
      <c r="E47" s="10" t="s">
        <v>608</v>
      </c>
    </row>
    <row r="48" spans="1:9" ht="25.5">
      <c r="A48" s="9">
        <v>17</v>
      </c>
      <c r="B48" s="9" t="s">
        <v>31</v>
      </c>
      <c r="C48" s="9" t="s">
        <v>609</v>
      </c>
      <c r="D48" s="9" t="s">
        <v>39</v>
      </c>
      <c r="E48" s="9" t="s">
        <v>610</v>
      </c>
      <c r="F48" s="9" t="s">
        <v>41</v>
      </c>
      <c r="G48" s="5">
        <v>2</v>
      </c>
      <c r="H48" s="8"/>
      <c r="I48" s="7">
        <f>ROUND((H48*G48),2)</f>
        <v>0</v>
      </c>
    </row>
    <row r="49" spans="1:9" ht="25.5">
      <c r="A49" s="9">
        <v>18</v>
      </c>
      <c r="B49" s="9" t="s">
        <v>31</v>
      </c>
      <c r="C49" s="9" t="s">
        <v>611</v>
      </c>
      <c r="D49" s="9" t="s">
        <v>39</v>
      </c>
      <c r="E49" s="9" t="s">
        <v>612</v>
      </c>
      <c r="F49" s="9" t="s">
        <v>41</v>
      </c>
      <c r="G49" s="5">
        <v>2</v>
      </c>
      <c r="H49" s="8"/>
      <c r="I49" s="7">
        <f>ROUND((H49*G49),2)</f>
        <v>0</v>
      </c>
    </row>
    <row r="50" spans="1:9" ht="25.5">
      <c r="A50" s="9">
        <v>19</v>
      </c>
      <c r="B50" s="9" t="s">
        <v>31</v>
      </c>
      <c r="C50" s="9" t="s">
        <v>613</v>
      </c>
      <c r="D50" s="9" t="s">
        <v>39</v>
      </c>
      <c r="E50" s="9" t="s">
        <v>614</v>
      </c>
      <c r="F50" s="9" t="s">
        <v>585</v>
      </c>
      <c r="G50" s="5">
        <v>392</v>
      </c>
      <c r="H50" s="8"/>
      <c r="I50" s="7">
        <f>ROUND((H50*G50),2)</f>
        <v>0</v>
      </c>
    </row>
    <row r="51" ht="12.75">
      <c r="E51" s="10" t="s">
        <v>615</v>
      </c>
    </row>
    <row r="52" spans="1:9" ht="25.5">
      <c r="A52" s="9">
        <v>20</v>
      </c>
      <c r="B52" s="9" t="s">
        <v>31</v>
      </c>
      <c r="C52" s="9" t="s">
        <v>616</v>
      </c>
      <c r="D52" s="9" t="s">
        <v>39</v>
      </c>
      <c r="E52" s="9" t="s">
        <v>617</v>
      </c>
      <c r="F52" s="9" t="s">
        <v>41</v>
      </c>
      <c r="G52" s="5">
        <v>2</v>
      </c>
      <c r="H52" s="8"/>
      <c r="I52" s="7">
        <f>ROUND((H52*G52),2)</f>
        <v>0</v>
      </c>
    </row>
    <row r="53" spans="1:9" ht="25.5">
      <c r="A53" s="9">
        <v>21</v>
      </c>
      <c r="B53" s="9" t="s">
        <v>31</v>
      </c>
      <c r="C53" s="9" t="s">
        <v>618</v>
      </c>
      <c r="D53" s="9" t="s">
        <v>39</v>
      </c>
      <c r="E53" s="9" t="s">
        <v>619</v>
      </c>
      <c r="F53" s="9" t="s">
        <v>41</v>
      </c>
      <c r="G53" s="5">
        <v>2</v>
      </c>
      <c r="H53" s="8"/>
      <c r="I53" s="7">
        <f>ROUND((H53*G53),2)</f>
        <v>0</v>
      </c>
    </row>
    <row r="54" spans="1:9" ht="25.5">
      <c r="A54" s="9">
        <v>22</v>
      </c>
      <c r="B54" s="9" t="s">
        <v>31</v>
      </c>
      <c r="C54" s="9" t="s">
        <v>620</v>
      </c>
      <c r="D54" s="9" t="s">
        <v>39</v>
      </c>
      <c r="E54" s="9" t="s">
        <v>621</v>
      </c>
      <c r="F54" s="9" t="s">
        <v>585</v>
      </c>
      <c r="G54" s="5">
        <v>392</v>
      </c>
      <c r="H54" s="8"/>
      <c r="I54" s="7">
        <f>ROUND((H54*G54),2)</f>
        <v>0</v>
      </c>
    </row>
    <row r="55" ht="12.75">
      <c r="E55" s="10" t="s">
        <v>615</v>
      </c>
    </row>
    <row r="56" spans="1:9" ht="25.5">
      <c r="A56" s="9">
        <v>23</v>
      </c>
      <c r="B56" s="9" t="s">
        <v>31</v>
      </c>
      <c r="C56" s="9" t="s">
        <v>622</v>
      </c>
      <c r="D56" s="9" t="s">
        <v>39</v>
      </c>
      <c r="E56" s="9" t="s">
        <v>623</v>
      </c>
      <c r="F56" s="9" t="s">
        <v>41</v>
      </c>
      <c r="G56" s="5">
        <v>53</v>
      </c>
      <c r="H56" s="8"/>
      <c r="I56" s="7">
        <f>ROUND((H56*G56),2)</f>
        <v>0</v>
      </c>
    </row>
    <row r="57" spans="1:9" ht="25.5">
      <c r="A57" s="9">
        <v>24</v>
      </c>
      <c r="B57" s="9" t="s">
        <v>31</v>
      </c>
      <c r="C57" s="9" t="s">
        <v>624</v>
      </c>
      <c r="D57" s="9" t="s">
        <v>39</v>
      </c>
      <c r="E57" s="9" t="s">
        <v>625</v>
      </c>
      <c r="F57" s="9" t="s">
        <v>41</v>
      </c>
      <c r="G57" s="5">
        <v>53</v>
      </c>
      <c r="H57" s="8"/>
      <c r="I57" s="7">
        <f>ROUND((H57*G57),2)</f>
        <v>0</v>
      </c>
    </row>
    <row r="58" spans="1:9" ht="25.5">
      <c r="A58" s="9">
        <v>25</v>
      </c>
      <c r="B58" s="9" t="s">
        <v>31</v>
      </c>
      <c r="C58" s="9" t="s">
        <v>626</v>
      </c>
      <c r="D58" s="9" t="s">
        <v>39</v>
      </c>
      <c r="E58" s="9" t="s">
        <v>627</v>
      </c>
      <c r="F58" s="9" t="s">
        <v>585</v>
      </c>
      <c r="G58" s="5">
        <v>10388</v>
      </c>
      <c r="H58" s="8"/>
      <c r="I58" s="7">
        <f>ROUND((H58*G58),2)</f>
        <v>0</v>
      </c>
    </row>
    <row r="59" ht="12.75">
      <c r="E59" s="10" t="s">
        <v>628</v>
      </c>
    </row>
    <row r="60" spans="1:16" ht="12.75" customHeight="1">
      <c r="A60" s="11"/>
      <c r="B60" s="11"/>
      <c r="C60" s="11" t="s">
        <v>28</v>
      </c>
      <c r="D60" s="11"/>
      <c r="E60" s="11" t="s">
        <v>156</v>
      </c>
      <c r="F60" s="11"/>
      <c r="G60" s="11"/>
      <c r="H60" s="11"/>
      <c r="I60" s="11">
        <f>SUM(I28:I59)</f>
        <v>0</v>
      </c>
      <c r="P60">
        <f>SUM(P28:P59)</f>
        <v>0</v>
      </c>
    </row>
    <row r="62" spans="1:16" ht="12.75" customHeight="1">
      <c r="A62" s="11"/>
      <c r="B62" s="11"/>
      <c r="C62" s="11"/>
      <c r="D62" s="11"/>
      <c r="E62" s="11" t="s">
        <v>187</v>
      </c>
      <c r="F62" s="11"/>
      <c r="G62" s="11"/>
      <c r="H62" s="11"/>
      <c r="I62" s="11">
        <f>+I16+I25+I60</f>
        <v>0</v>
      </c>
      <c r="P62">
        <f>+P16+P25+P60</f>
        <v>0</v>
      </c>
    </row>
  </sheetData>
  <sheetProtection formatColumns="0"/>
  <mergeCells count="8">
    <mergeCell ref="G8:G9"/>
    <mergeCell ref="H8:I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Ing. Vít Najvárek</cp:lastModifiedBy>
  <dcterms:modified xsi:type="dcterms:W3CDTF">2018-02-27T15:00:35Z</dcterms:modified>
  <cp:category/>
  <cp:version/>
  <cp:contentType/>
  <cp:contentStatus/>
</cp:coreProperties>
</file>