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202" sheetId="1" r:id="rId1"/>
  </sheets>
  <definedNames/>
  <calcPr fullCalcOnLoad="1"/>
</workbook>
</file>

<file path=xl/sharedStrings.xml><?xml version="1.0" encoding="utf-8"?>
<sst xmlns="http://schemas.openxmlformats.org/spreadsheetml/2006/main" count="208" uniqueCount="118">
  <si>
    <t>Stavba</t>
  </si>
  <si>
    <t>číslo a název SO</t>
  </si>
  <si>
    <t>číslo a název rozpočtu: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</si>
  <si>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</si>
  <si>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</si>
  <si>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</si>
  <si>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</si>
  <si>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</si>
  <si>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</si>
  <si>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</si>
  <si>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</si>
  <si>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</si>
  <si>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</si>
  <si>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</si>
  <si>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</si>
  <si>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</si>
  <si>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</si>
  <si>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</si>
  <si>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</si>
  <si>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</si>
  <si>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</si>
  <si>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</si>
  <si>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</si>
  <si>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Zemní práce</t>
  </si>
  <si>
    <t>113328</t>
  </si>
  <si>
    <t/>
  </si>
  <si>
    <t xml:space="preserve">ODSTRAN PODKL ZPEVNĚNÝCH PLOCH Z KAMENIVA NESTMEL, ODVOZ DO 20KM
podkl. vrstvy vozovky, včetně odvozu </t>
  </si>
  <si>
    <t xml:space="preserve">M3        </t>
  </si>
  <si>
    <t>113338</t>
  </si>
  <si>
    <t>ODSTRAN PODKL ZPEVNĚNÝCH PLOCH S ASFALT POJIVEM, ODVOZ DO 20KM</t>
  </si>
  <si>
    <t>113728</t>
  </si>
  <si>
    <t xml:space="preserve">M         </t>
  </si>
  <si>
    <t>131838</t>
  </si>
  <si>
    <t>17481</t>
  </si>
  <si>
    <t>18110</t>
  </si>
  <si>
    <t xml:space="preserve">M2        </t>
  </si>
  <si>
    <t xml:space="preserve">T         </t>
  </si>
  <si>
    <t>Svislé konstrukce</t>
  </si>
  <si>
    <t>311212</t>
  </si>
  <si>
    <t>31731</t>
  </si>
  <si>
    <t>317325</t>
  </si>
  <si>
    <t>317365</t>
  </si>
  <si>
    <t>VÝZTUŽ ŘÍMS Z OCELI 10505
výztuž říms, parametrická spotřeba 140 kg/m3</t>
  </si>
  <si>
    <t>Vodorovné konstrukce</t>
  </si>
  <si>
    <t>465512</t>
  </si>
  <si>
    <t>Komunikace</t>
  </si>
  <si>
    <t>56333</t>
  </si>
  <si>
    <t>VOZOVKOVÉ VRSTVY ZE ŠTĚRKODRTI TL. DO 150MM</t>
  </si>
  <si>
    <t>56334</t>
  </si>
  <si>
    <t>VOZOVKOVÉ VRSTVY ZE ŠTĚRKODRTI TL. DO 200MM</t>
  </si>
  <si>
    <t>56962</t>
  </si>
  <si>
    <t>ZPEVNĚNÍ KRAJNIC Z RECYKLOVANÉHO MATERIÁLU TL DO 100MM</t>
  </si>
  <si>
    <t>572123</t>
  </si>
  <si>
    <t>INFILTRAČNÍ POSTŘIK Z EMULZE DO 1,0KG/M2</t>
  </si>
  <si>
    <t>572214</t>
  </si>
  <si>
    <t>SPOJOVACÍ POSTŘIK Z MODIFIK EMULZE DO 0,5KG/M2
0,3 kg/m2</t>
  </si>
  <si>
    <t>574B34</t>
  </si>
  <si>
    <t>ASFALTOVÝ BETON PRO OBRUSNÉ VRSTVY MODIFIK ACO 11+, 11S TL. 40MM
obrusná vrstva</t>
  </si>
  <si>
    <t>574C56</t>
  </si>
  <si>
    <t>ASFALTOVÝ BETON PRO LOŽNÍ VRSTVY ACL 16+, 16S TL. 60MM
ložná vrstva ACL 16+  tl. 60 mm</t>
  </si>
  <si>
    <t>574E88</t>
  </si>
  <si>
    <t>ASFALTOVÝ BETON PRO PODKLADNÍ VRSTVY ACP 22+, 22S TL. 90MM</t>
  </si>
  <si>
    <t>58920</t>
  </si>
  <si>
    <t>VÝPLŇ SPAR MODIFIKOVANÝM ASFALTEM
výplň spáry vozovka - římsa s předtěsněním</t>
  </si>
  <si>
    <t>Přidružená stavební výroba</t>
  </si>
  <si>
    <t>711509</t>
  </si>
  <si>
    <t>78383</t>
  </si>
  <si>
    <t>NÁTĚRY BETON KONSTR TYP S4 (OS-C)
nátěr obrubníku + horní povrch říms</t>
  </si>
  <si>
    <t>Ostatní konstrukce a práce</t>
  </si>
  <si>
    <t>9</t>
  </si>
  <si>
    <t>9113B1</t>
  </si>
  <si>
    <t>SVODIDLO OCEL SILNIČ JEDNOSTR, ÚROVEŇ ZADRŽ H1 -DODÁVKA A MONTÁŽ
včetně kotvení a modrých odrazek</t>
  </si>
  <si>
    <t>9117C1</t>
  </si>
  <si>
    <t>SVOD OCEL ZÁBRADEL ÚROVEŇ ZADRŽ H2 - DODÁVKA A MONTÁŽ
ocelové zábradelní svodidlo se svislou výplní, úroveň zadržení H2</t>
  </si>
  <si>
    <t>917223</t>
  </si>
  <si>
    <t>SILNIČNÍ A CHODNÍKOVÉ OBRUBY Z BETONOVÝCH OBRUBNÍKŮ ŠÍŘ 100MM
celkem betonové obrubníky 100/200mm</t>
  </si>
  <si>
    <t>91732</t>
  </si>
  <si>
    <t>CHODNÍK OBRUBY BETON MONOLIT
celkem betonové obrubníky 150/250mm</t>
  </si>
  <si>
    <t>919112</t>
  </si>
  <si>
    <t>931325</t>
  </si>
  <si>
    <t>TĚSNĚNÍ DILATAČ SPAR ASF ZÁLIVKOU MODIFIK PRŮŘ DO 600MM2
utěsnění řezaného krytu 40 x 20 mm</t>
  </si>
  <si>
    <t>93135</t>
  </si>
  <si>
    <t>TĚSNĚNÍ DILATAČ SPAR PRYŽ PÁSKOU NEBO KRUH PROFILEM</t>
  </si>
  <si>
    <t>966138</t>
  </si>
  <si>
    <t>BOURÁNÍ KONSTRUKCÍ Z KAMENE NA MC S ODVOZEM DO 20KM</t>
  </si>
  <si>
    <t>C e l k e m</t>
  </si>
  <si>
    <t>Celkem</t>
  </si>
  <si>
    <t>SO 202 - Římsa na opěrné zdi</t>
  </si>
  <si>
    <t>FRÉZOVÁNÍ ZPEVNĚNÝCH PLOCH ASFALTOVÝCH, ODVOZ DO 20KM
frézování pravé poloviny vozovky v tloušťce cca 15 cm, včetně odvozu na skládku SÚS</t>
  </si>
  <si>
    <t>122738</t>
  </si>
  <si>
    <t>ODKOPÁVKY A PROKOPÁVKY OBECNÉ TŘ. I, ODVOZ DO 20KM
odkop terénu na kamenné zdi</t>
  </si>
  <si>
    <t>HLOUBENÍ JAM ZAPAŽ I NEPAŽ TŘ. II, ODVOZ DO 20KM
výkopy pro přitěžovací desku</t>
  </si>
  <si>
    <t>ZÁSYP JAM A RÝH Z NAKUPOVANÝCH MATERIÁLŮ
zásypy přitěžovací desky se zhut., vč. dovozu</t>
  </si>
  <si>
    <t>ÚPRAVA PLÁNĚ SE ZHUTNĚNÍM V HORNINĚ TŘ. I
úprava povrchu základové spáry</t>
  </si>
  <si>
    <t>ZDI A STĚNY PODPĚR A VOLNÉ Z KAMENE A LOM VÝROBKŮ NA MC
dozdění kamenné opěrné zdi, vč. dodání kamene</t>
  </si>
  <si>
    <t>ŘÍMSY Z PROST BETONU
přechodový klín,výběhové bloky betonu před a za římsou do nezámrzné hloubky</t>
  </si>
  <si>
    <t>a</t>
  </si>
  <si>
    <t>ŘÍMSY ZE ŽELEZOBETONU DO C30/37 (B37)
římsa včetně bednění, a pracovních spár</t>
  </si>
  <si>
    <t>b</t>
  </si>
  <si>
    <t>ŘÍMSY ZE ŽELEZOBETONU DO C30/37 (B37)
přitěžovací deska včetně bednění a pracovních spár</t>
  </si>
  <si>
    <t>VÝZTUŽ ŘÍMS Z OCELI 10505
výztuž přitěžovacích desek, parametrická spotřeba 140 kg/m3</t>
  </si>
  <si>
    <t>451312</t>
  </si>
  <si>
    <t>PODKLADNÍ A VÝPLŇOVÉ VRSTVY Z PROSTÉHO BETONU C12/15
podkaldní beton pod přitěžovací deskou</t>
  </si>
  <si>
    <t xml:space="preserve">DLAŽBY Z LOMOVÉHO KAMENE NA MC
zpevnění z lom. kam. tl. 200 mm, beton tl. 150 mm
vč. spárování
</t>
  </si>
  <si>
    <t>OCHRANA IZOLACE NA POVRCHU TEXTILIÍ
ochrana izolace, vykázáno bez přesahů, 1x300 g/m2</t>
  </si>
  <si>
    <t>78382</t>
  </si>
  <si>
    <t>NÁTĚRY BETON KONSTR TYP S2 (OS-B)
Nátěr líce přitěžovací desky</t>
  </si>
  <si>
    <t>9113A3</t>
  </si>
  <si>
    <t>SVODIDLO OCEL SILNIČ JEDNOSTR, ÚROVEŇ ZADRŽ N1, N2 - DEMONTÁŽ S PŘESUNEM</t>
  </si>
  <si>
    <t>ŘEZÁNÍ ASFALTOVÉHO KRYTU VOZOVEK TL DO 100MM
napojení vozovky v místě napojení vozovkya v ose komunikace</t>
  </si>
  <si>
    <t>966158</t>
  </si>
  <si>
    <t>BOURÁNÍ KONSTRUKCÍ Z PROST BETONU S ODVOZEM DO 20KM
vybourání sloupků svodidel</t>
  </si>
  <si>
    <t>Soupis prací</t>
  </si>
  <si>
    <t>II/233 Stupno - opěrná zeď</t>
  </si>
  <si>
    <t>Všeobecné náklady</t>
  </si>
  <si>
    <t>Dopravně inženýrské opatření</t>
  </si>
  <si>
    <t>Realizační dokumentace stavby</t>
  </si>
  <si>
    <t>soubor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</si>
</sst>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5" fontId="2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165" fontId="2" fillId="34" borderId="13" xfId="0" applyNumberFormat="1" applyFont="1" applyFill="1" applyBorder="1" applyAlignment="1" applyProtection="1">
      <alignment vertical="center"/>
      <protection/>
    </xf>
    <xf numFmtId="165" fontId="2" fillId="34" borderId="14" xfId="0" applyNumberFormat="1" applyFont="1" applyFill="1" applyBorder="1" applyAlignment="1" applyProtection="1">
      <alignment vertical="center"/>
      <protection/>
    </xf>
    <xf numFmtId="165" fontId="2" fillId="34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165" fontId="2" fillId="33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2" fillId="0" borderId="16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/>
    </xf>
    <xf numFmtId="165" fontId="2" fillId="33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65" fontId="2" fillId="35" borderId="16" xfId="0" applyNumberFormat="1" applyFont="1" applyFill="1" applyBorder="1" applyAlignment="1" applyProtection="1">
      <alignment vertical="center"/>
      <protection/>
    </xf>
    <xf numFmtId="165" fontId="2" fillId="35" borderId="10" xfId="0" applyNumberFormat="1" applyFont="1" applyFill="1" applyBorder="1" applyAlignment="1" applyProtection="1">
      <alignment vertical="center"/>
      <protection/>
    </xf>
    <xf numFmtId="165" fontId="2" fillId="35" borderId="17" xfId="0" applyNumberFormat="1" applyFont="1" applyFill="1" applyBorder="1" applyAlignment="1" applyProtection="1">
      <alignment vertical="center"/>
      <protection/>
    </xf>
    <xf numFmtId="1" fontId="2" fillId="35" borderId="16" xfId="0" applyNumberFormat="1" applyFont="1" applyFill="1" applyBorder="1" applyAlignment="1" applyProtection="1">
      <alignment vertical="center"/>
      <protection/>
    </xf>
    <xf numFmtId="165" fontId="2" fillId="35" borderId="10" xfId="0" applyNumberFormat="1" applyFont="1" applyFill="1" applyBorder="1" applyAlignment="1" applyProtection="1">
      <alignment vertical="center"/>
      <protection/>
    </xf>
    <xf numFmtId="1" fontId="2" fillId="36" borderId="16" xfId="0" applyNumberFormat="1" applyFont="1" applyFill="1" applyBorder="1" applyAlignment="1" applyProtection="1">
      <alignment vertical="center"/>
      <protection/>
    </xf>
    <xf numFmtId="165" fontId="2" fillId="36" borderId="10" xfId="0" applyNumberFormat="1" applyFont="1" applyFill="1" applyBorder="1" applyAlignment="1" applyProtection="1">
      <alignment vertical="center"/>
      <protection/>
    </xf>
    <xf numFmtId="165" fontId="0" fillId="36" borderId="17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"/>
  <sheetViews>
    <sheetView tabSelected="1" zoomScalePageLayoutView="0" workbookViewId="0" topLeftCell="A28">
      <selection activeCell="D66" sqref="D66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2" spans="2:3" ht="12.75" customHeight="1">
      <c r="B2" s="31" t="s">
        <v>112</v>
      </c>
      <c r="C2" s="1"/>
    </row>
    <row r="4" spans="1:3" ht="12.75" customHeight="1">
      <c r="A4" t="s">
        <v>0</v>
      </c>
      <c r="C4" s="2" t="s">
        <v>113</v>
      </c>
    </row>
    <row r="5" spans="1:3" ht="12.75" customHeight="1">
      <c r="A5" t="s">
        <v>1</v>
      </c>
      <c r="C5" s="2" t="s">
        <v>87</v>
      </c>
    </row>
    <row r="6" spans="1:3" ht="12.75" customHeight="1">
      <c r="A6" t="s">
        <v>2</v>
      </c>
      <c r="C6" s="2" t="s">
        <v>87</v>
      </c>
    </row>
    <row r="7" spans="1:8" ht="12.75" customHeight="1">
      <c r="A7" s="10" t="s">
        <v>3</v>
      </c>
      <c r="B7" s="11" t="s">
        <v>6</v>
      </c>
      <c r="C7" s="11" t="s">
        <v>9</v>
      </c>
      <c r="D7" s="11" t="s">
        <v>11</v>
      </c>
      <c r="E7" s="11" t="s">
        <v>13</v>
      </c>
      <c r="F7" s="11" t="s">
        <v>15</v>
      </c>
      <c r="G7" s="32" t="s">
        <v>18</v>
      </c>
      <c r="H7" s="33"/>
    </row>
    <row r="8" spans="1:8" ht="12.75" customHeight="1">
      <c r="A8" s="15" t="s">
        <v>4</v>
      </c>
      <c r="B8" s="5" t="s">
        <v>7</v>
      </c>
      <c r="C8" s="5" t="s">
        <v>7</v>
      </c>
      <c r="D8" s="5"/>
      <c r="E8" s="5"/>
      <c r="F8" s="5" t="s">
        <v>16</v>
      </c>
      <c r="G8" s="5" t="s">
        <v>19</v>
      </c>
      <c r="H8" s="16" t="s">
        <v>20</v>
      </c>
    </row>
    <row r="9" spans="1:8" ht="12.75" customHeight="1">
      <c r="A9" s="12" t="s">
        <v>5</v>
      </c>
      <c r="B9" s="13" t="s">
        <v>8</v>
      </c>
      <c r="C9" s="13" t="s">
        <v>10</v>
      </c>
      <c r="D9" s="13" t="s">
        <v>12</v>
      </c>
      <c r="E9" s="13" t="s">
        <v>14</v>
      </c>
      <c r="F9" s="13" t="s">
        <v>17</v>
      </c>
      <c r="G9" s="13" t="s">
        <v>21</v>
      </c>
      <c r="H9" s="14" t="s">
        <v>22</v>
      </c>
    </row>
    <row r="10" spans="1:8" ht="12.75" customHeight="1">
      <c r="A10" s="17"/>
      <c r="B10" s="18" t="s">
        <v>5</v>
      </c>
      <c r="C10" s="18"/>
      <c r="D10" s="18" t="s">
        <v>23</v>
      </c>
      <c r="E10" s="18"/>
      <c r="F10" s="18"/>
      <c r="G10" s="18"/>
      <c r="H10" s="19"/>
    </row>
    <row r="11" spans="1:8" ht="12.75" customHeight="1">
      <c r="A11" s="23">
        <v>1</v>
      </c>
      <c r="B11" s="7" t="s">
        <v>24</v>
      </c>
      <c r="C11" s="7" t="s">
        <v>25</v>
      </c>
      <c r="D11" s="7" t="s">
        <v>26</v>
      </c>
      <c r="E11" s="7" t="s">
        <v>27</v>
      </c>
      <c r="F11" s="3">
        <v>22.2</v>
      </c>
      <c r="G11" s="4"/>
      <c r="H11" s="27">
        <f aca="true" t="shared" si="0" ref="H11:H17">ROUND((F11*G11),2)</f>
        <v>0</v>
      </c>
    </row>
    <row r="12" spans="1:8" ht="12.75" customHeight="1">
      <c r="A12" s="23">
        <v>2</v>
      </c>
      <c r="B12" s="7" t="s">
        <v>28</v>
      </c>
      <c r="C12" s="7" t="s">
        <v>25</v>
      </c>
      <c r="D12" s="7" t="s">
        <v>29</v>
      </c>
      <c r="E12" s="7" t="s">
        <v>27</v>
      </c>
      <c r="F12" s="3">
        <v>16.65</v>
      </c>
      <c r="G12" s="4"/>
      <c r="H12" s="27">
        <f t="shared" si="0"/>
        <v>0</v>
      </c>
    </row>
    <row r="13" spans="1:8" ht="12.75" customHeight="1">
      <c r="A13" s="23">
        <v>3</v>
      </c>
      <c r="B13" s="7" t="s">
        <v>30</v>
      </c>
      <c r="C13" s="7" t="s">
        <v>25</v>
      </c>
      <c r="D13" s="7" t="s">
        <v>88</v>
      </c>
      <c r="E13" s="7" t="s">
        <v>27</v>
      </c>
      <c r="F13" s="3">
        <v>18.6</v>
      </c>
      <c r="G13" s="4"/>
      <c r="H13" s="27">
        <f t="shared" si="0"/>
        <v>0</v>
      </c>
    </row>
    <row r="14" spans="1:8" ht="12.75" customHeight="1">
      <c r="A14" s="23">
        <v>4</v>
      </c>
      <c r="B14" s="7" t="s">
        <v>89</v>
      </c>
      <c r="C14" s="7" t="s">
        <v>25</v>
      </c>
      <c r="D14" s="7" t="s">
        <v>90</v>
      </c>
      <c r="E14" s="7" t="s">
        <v>27</v>
      </c>
      <c r="F14" s="3">
        <v>17.46</v>
      </c>
      <c r="G14" s="4"/>
      <c r="H14" s="27">
        <f t="shared" si="0"/>
        <v>0</v>
      </c>
    </row>
    <row r="15" spans="1:8" ht="12.75" customHeight="1">
      <c r="A15" s="23">
        <v>5</v>
      </c>
      <c r="B15" s="7" t="s">
        <v>32</v>
      </c>
      <c r="C15" s="7" t="s">
        <v>25</v>
      </c>
      <c r="D15" s="7" t="s">
        <v>91</v>
      </c>
      <c r="E15" s="7" t="s">
        <v>27</v>
      </c>
      <c r="F15" s="3">
        <v>29.82</v>
      </c>
      <c r="G15" s="4"/>
      <c r="H15" s="27">
        <f t="shared" si="0"/>
        <v>0</v>
      </c>
    </row>
    <row r="16" spans="1:8" ht="12.75" customHeight="1">
      <c r="A16" s="23">
        <v>6</v>
      </c>
      <c r="B16" s="7" t="s">
        <v>33</v>
      </c>
      <c r="C16" s="7" t="s">
        <v>25</v>
      </c>
      <c r="D16" s="7" t="s">
        <v>92</v>
      </c>
      <c r="E16" s="7" t="s">
        <v>27</v>
      </c>
      <c r="F16" s="3">
        <v>5.964</v>
      </c>
      <c r="G16" s="4"/>
      <c r="H16" s="27">
        <f t="shared" si="0"/>
        <v>0</v>
      </c>
    </row>
    <row r="17" spans="1:8" ht="12.75" customHeight="1">
      <c r="A17" s="23">
        <v>7</v>
      </c>
      <c r="B17" s="7" t="s">
        <v>34</v>
      </c>
      <c r="C17" s="7" t="s">
        <v>25</v>
      </c>
      <c r="D17" s="7" t="s">
        <v>93</v>
      </c>
      <c r="E17" s="7" t="s">
        <v>35</v>
      </c>
      <c r="F17" s="3">
        <v>75.582</v>
      </c>
      <c r="G17" s="4"/>
      <c r="H17" s="27">
        <f t="shared" si="0"/>
        <v>0</v>
      </c>
    </row>
    <row r="18" spans="1:16" ht="12.75" customHeight="1">
      <c r="A18" s="24"/>
      <c r="B18" s="8" t="s">
        <v>5</v>
      </c>
      <c r="C18" s="8"/>
      <c r="D18" s="8" t="s">
        <v>23</v>
      </c>
      <c r="E18" s="8"/>
      <c r="F18" s="8"/>
      <c r="G18" s="8"/>
      <c r="H18" s="28">
        <f>SUM(H11:H17)</f>
        <v>0</v>
      </c>
      <c r="P18">
        <f>SUM(P11:P17)</f>
        <v>0</v>
      </c>
    </row>
    <row r="19" spans="1:8" ht="12.75" customHeight="1">
      <c r="A19" s="25"/>
      <c r="B19" s="9"/>
      <c r="C19" s="9"/>
      <c r="D19" s="9"/>
      <c r="E19" s="9"/>
      <c r="F19" s="9"/>
      <c r="G19" s="9"/>
      <c r="H19" s="29"/>
    </row>
    <row r="20" spans="1:8" ht="12.75" customHeight="1">
      <c r="A20" s="26"/>
      <c r="B20" s="6" t="s">
        <v>10</v>
      </c>
      <c r="C20" s="6"/>
      <c r="D20" s="6" t="s">
        <v>37</v>
      </c>
      <c r="E20" s="6"/>
      <c r="F20" s="6"/>
      <c r="G20" s="6"/>
      <c r="H20" s="30"/>
    </row>
    <row r="21" spans="1:8" ht="12.75" customHeight="1">
      <c r="A21" s="23">
        <v>8</v>
      </c>
      <c r="B21" s="7" t="s">
        <v>38</v>
      </c>
      <c r="C21" s="7" t="s">
        <v>25</v>
      </c>
      <c r="D21" s="7" t="s">
        <v>94</v>
      </c>
      <c r="E21" s="7" t="s">
        <v>27</v>
      </c>
      <c r="F21" s="3">
        <v>9.88</v>
      </c>
      <c r="G21" s="4"/>
      <c r="H21" s="27">
        <f aca="true" t="shared" si="1" ref="H21:H26">ROUND((F21*G21),2)</f>
        <v>0</v>
      </c>
    </row>
    <row r="22" spans="1:8" ht="12.75" customHeight="1">
      <c r="A22" s="23">
        <v>9</v>
      </c>
      <c r="B22" s="7" t="s">
        <v>39</v>
      </c>
      <c r="C22" s="7" t="s">
        <v>25</v>
      </c>
      <c r="D22" s="7" t="s">
        <v>95</v>
      </c>
      <c r="E22" s="7" t="s">
        <v>27</v>
      </c>
      <c r="F22" s="3">
        <v>0.44</v>
      </c>
      <c r="G22" s="4"/>
      <c r="H22" s="27">
        <f t="shared" si="1"/>
        <v>0</v>
      </c>
    </row>
    <row r="23" spans="1:8" ht="12.75" customHeight="1">
      <c r="A23" s="23">
        <v>10</v>
      </c>
      <c r="B23" s="7" t="s">
        <v>40</v>
      </c>
      <c r="C23" s="7" t="s">
        <v>96</v>
      </c>
      <c r="D23" s="7" t="s">
        <v>97</v>
      </c>
      <c r="E23" s="7" t="s">
        <v>27</v>
      </c>
      <c r="F23" s="3">
        <v>13.289</v>
      </c>
      <c r="G23" s="4"/>
      <c r="H23" s="27">
        <f t="shared" si="1"/>
        <v>0</v>
      </c>
    </row>
    <row r="24" spans="1:8" ht="12.75" customHeight="1">
      <c r="A24" s="23">
        <v>11</v>
      </c>
      <c r="B24" s="7" t="s">
        <v>40</v>
      </c>
      <c r="C24" s="7" t="s">
        <v>98</v>
      </c>
      <c r="D24" s="7" t="s">
        <v>99</v>
      </c>
      <c r="E24" s="7" t="s">
        <v>27</v>
      </c>
      <c r="F24" s="3">
        <v>36.704</v>
      </c>
      <c r="G24" s="4"/>
      <c r="H24" s="27">
        <f t="shared" si="1"/>
        <v>0</v>
      </c>
    </row>
    <row r="25" spans="1:8" ht="12.75" customHeight="1">
      <c r="A25" s="23">
        <v>12</v>
      </c>
      <c r="B25" s="7" t="s">
        <v>41</v>
      </c>
      <c r="C25" s="7" t="s">
        <v>96</v>
      </c>
      <c r="D25" s="7" t="s">
        <v>42</v>
      </c>
      <c r="E25" s="7" t="s">
        <v>36</v>
      </c>
      <c r="F25" s="3">
        <v>1.86</v>
      </c>
      <c r="G25" s="4"/>
      <c r="H25" s="27">
        <f t="shared" si="1"/>
        <v>0</v>
      </c>
    </row>
    <row r="26" spans="1:8" ht="12.75" customHeight="1">
      <c r="A26" s="23">
        <v>13</v>
      </c>
      <c r="B26" s="7" t="s">
        <v>41</v>
      </c>
      <c r="C26" s="7" t="s">
        <v>98</v>
      </c>
      <c r="D26" s="7" t="s">
        <v>100</v>
      </c>
      <c r="E26" s="7" t="s">
        <v>36</v>
      </c>
      <c r="F26" s="3">
        <v>5.139</v>
      </c>
      <c r="G26" s="4"/>
      <c r="H26" s="27">
        <f t="shared" si="1"/>
        <v>0</v>
      </c>
    </row>
    <row r="27" spans="1:16" ht="12.75" customHeight="1">
      <c r="A27" s="24"/>
      <c r="B27" s="8" t="s">
        <v>10</v>
      </c>
      <c r="C27" s="8"/>
      <c r="D27" s="8" t="s">
        <v>37</v>
      </c>
      <c r="E27" s="8"/>
      <c r="F27" s="8"/>
      <c r="G27" s="8"/>
      <c r="H27" s="28">
        <f>SUM(H21:H26)</f>
        <v>0</v>
      </c>
      <c r="P27">
        <f>SUM(P21:P26)</f>
        <v>0</v>
      </c>
    </row>
    <row r="28" spans="1:8" ht="12.75" customHeight="1">
      <c r="A28" s="25"/>
      <c r="B28" s="9"/>
      <c r="C28" s="9"/>
      <c r="D28" s="9"/>
      <c r="E28" s="9"/>
      <c r="F28" s="9"/>
      <c r="G28" s="9"/>
      <c r="H28" s="29"/>
    </row>
    <row r="29" spans="1:8" ht="12.75" customHeight="1">
      <c r="A29" s="26"/>
      <c r="B29" s="6" t="s">
        <v>12</v>
      </c>
      <c r="C29" s="6"/>
      <c r="D29" s="6" t="s">
        <v>43</v>
      </c>
      <c r="E29" s="6"/>
      <c r="F29" s="6"/>
      <c r="G29" s="6"/>
      <c r="H29" s="30"/>
    </row>
    <row r="30" spans="1:8" ht="12.75" customHeight="1">
      <c r="A30" s="23">
        <v>14</v>
      </c>
      <c r="B30" s="7" t="s">
        <v>101</v>
      </c>
      <c r="C30" s="7" t="s">
        <v>25</v>
      </c>
      <c r="D30" s="7" t="s">
        <v>102</v>
      </c>
      <c r="E30" s="7" t="s">
        <v>27</v>
      </c>
      <c r="F30" s="3">
        <v>10.956</v>
      </c>
      <c r="G30" s="4"/>
      <c r="H30" s="27">
        <f>ROUND((F30*G30),2)</f>
        <v>0</v>
      </c>
    </row>
    <row r="31" spans="1:8" ht="12.75" customHeight="1">
      <c r="A31" s="23">
        <v>15</v>
      </c>
      <c r="B31" s="7" t="s">
        <v>44</v>
      </c>
      <c r="C31" s="7" t="s">
        <v>25</v>
      </c>
      <c r="D31" s="7" t="s">
        <v>103</v>
      </c>
      <c r="E31" s="7" t="s">
        <v>27</v>
      </c>
      <c r="F31" s="3">
        <v>0.175</v>
      </c>
      <c r="G31" s="4"/>
      <c r="H31" s="27">
        <f>ROUND((F31*G31),2)</f>
        <v>0</v>
      </c>
    </row>
    <row r="32" spans="1:16" ht="12.75" customHeight="1">
      <c r="A32" s="24"/>
      <c r="B32" s="8" t="s">
        <v>12</v>
      </c>
      <c r="C32" s="8"/>
      <c r="D32" s="8" t="s">
        <v>43</v>
      </c>
      <c r="E32" s="8"/>
      <c r="F32" s="8"/>
      <c r="G32" s="8"/>
      <c r="H32" s="28">
        <f>SUM(H30:H31)</f>
        <v>0</v>
      </c>
      <c r="P32">
        <f>SUM(P30:P31)</f>
        <v>0</v>
      </c>
    </row>
    <row r="33" spans="1:8" ht="12.75" customHeight="1">
      <c r="A33" s="25"/>
      <c r="B33" s="9"/>
      <c r="C33" s="9"/>
      <c r="D33" s="9"/>
      <c r="E33" s="9"/>
      <c r="F33" s="9"/>
      <c r="G33" s="9"/>
      <c r="H33" s="29"/>
    </row>
    <row r="34" spans="1:8" ht="12.75" customHeight="1">
      <c r="A34" s="26"/>
      <c r="B34" s="6" t="s">
        <v>14</v>
      </c>
      <c r="C34" s="6"/>
      <c r="D34" s="6" t="s">
        <v>45</v>
      </c>
      <c r="E34" s="6"/>
      <c r="F34" s="6"/>
      <c r="G34" s="6"/>
      <c r="H34" s="30"/>
    </row>
    <row r="35" spans="1:8" ht="12.75" customHeight="1">
      <c r="A35" s="23">
        <v>16</v>
      </c>
      <c r="B35" s="7" t="s">
        <v>46</v>
      </c>
      <c r="C35" s="7" t="s">
        <v>25</v>
      </c>
      <c r="D35" s="7" t="s">
        <v>47</v>
      </c>
      <c r="E35" s="7" t="s">
        <v>35</v>
      </c>
      <c r="F35" s="3">
        <v>86.7</v>
      </c>
      <c r="G35" s="4"/>
      <c r="H35" s="27">
        <f aca="true" t="shared" si="2" ref="H35:H43">ROUND((F35*G35),2)</f>
        <v>0</v>
      </c>
    </row>
    <row r="36" spans="1:8" ht="12.75" customHeight="1">
      <c r="A36" s="23">
        <v>17</v>
      </c>
      <c r="B36" s="7" t="s">
        <v>48</v>
      </c>
      <c r="C36" s="7" t="s">
        <v>25</v>
      </c>
      <c r="D36" s="7" t="s">
        <v>49</v>
      </c>
      <c r="E36" s="7" t="s">
        <v>35</v>
      </c>
      <c r="F36" s="3">
        <v>122.4</v>
      </c>
      <c r="G36" s="4"/>
      <c r="H36" s="27">
        <f t="shared" si="2"/>
        <v>0</v>
      </c>
    </row>
    <row r="37" spans="1:8" ht="12.75" customHeight="1">
      <c r="A37" s="23">
        <v>18</v>
      </c>
      <c r="B37" s="7" t="s">
        <v>50</v>
      </c>
      <c r="C37" s="7" t="s">
        <v>25</v>
      </c>
      <c r="D37" s="7" t="s">
        <v>51</v>
      </c>
      <c r="E37" s="7" t="s">
        <v>35</v>
      </c>
      <c r="F37" s="3">
        <v>11</v>
      </c>
      <c r="G37" s="4"/>
      <c r="H37" s="27">
        <f t="shared" si="2"/>
        <v>0</v>
      </c>
    </row>
    <row r="38" spans="1:8" ht="12.75" customHeight="1">
      <c r="A38" s="23">
        <v>19</v>
      </c>
      <c r="B38" s="7" t="s">
        <v>52</v>
      </c>
      <c r="C38" s="7" t="s">
        <v>25</v>
      </c>
      <c r="D38" s="7" t="s">
        <v>53</v>
      </c>
      <c r="E38" s="7" t="s">
        <v>35</v>
      </c>
      <c r="F38" s="3">
        <v>140.25</v>
      </c>
      <c r="G38" s="4"/>
      <c r="H38" s="27">
        <f t="shared" si="2"/>
        <v>0</v>
      </c>
    </row>
    <row r="39" spans="1:8" ht="12.75" customHeight="1">
      <c r="A39" s="23">
        <v>20</v>
      </c>
      <c r="B39" s="7" t="s">
        <v>54</v>
      </c>
      <c r="C39" s="7" t="s">
        <v>25</v>
      </c>
      <c r="D39" s="7" t="s">
        <v>55</v>
      </c>
      <c r="E39" s="7" t="s">
        <v>35</v>
      </c>
      <c r="F39" s="3">
        <v>306</v>
      </c>
      <c r="G39" s="4"/>
      <c r="H39" s="27">
        <f t="shared" si="2"/>
        <v>0</v>
      </c>
    </row>
    <row r="40" spans="1:8" ht="12.75" customHeight="1">
      <c r="A40" s="23">
        <v>21</v>
      </c>
      <c r="B40" s="7" t="s">
        <v>56</v>
      </c>
      <c r="C40" s="7" t="s">
        <v>25</v>
      </c>
      <c r="D40" s="7" t="s">
        <v>57</v>
      </c>
      <c r="E40" s="7" t="s">
        <v>35</v>
      </c>
      <c r="F40" s="3">
        <v>165.75</v>
      </c>
      <c r="G40" s="4"/>
      <c r="H40" s="27">
        <f t="shared" si="2"/>
        <v>0</v>
      </c>
    </row>
    <row r="41" spans="1:8" ht="12.75" customHeight="1">
      <c r="A41" s="23">
        <v>22</v>
      </c>
      <c r="B41" s="7" t="s">
        <v>58</v>
      </c>
      <c r="C41" s="7" t="s">
        <v>25</v>
      </c>
      <c r="D41" s="7" t="s">
        <v>59</v>
      </c>
      <c r="E41" s="7" t="s">
        <v>35</v>
      </c>
      <c r="F41" s="3">
        <v>153</v>
      </c>
      <c r="G41" s="4"/>
      <c r="H41" s="27">
        <f t="shared" si="2"/>
        <v>0</v>
      </c>
    </row>
    <row r="42" spans="1:8" ht="12.75" customHeight="1">
      <c r="A42" s="23">
        <v>23</v>
      </c>
      <c r="B42" s="7" t="s">
        <v>60</v>
      </c>
      <c r="C42" s="7" t="s">
        <v>25</v>
      </c>
      <c r="D42" s="7" t="s">
        <v>61</v>
      </c>
      <c r="E42" s="7" t="s">
        <v>35</v>
      </c>
      <c r="F42" s="3">
        <v>140.25</v>
      </c>
      <c r="G42" s="4"/>
      <c r="H42" s="27">
        <f t="shared" si="2"/>
        <v>0</v>
      </c>
    </row>
    <row r="43" spans="1:8" ht="12.75" customHeight="1">
      <c r="A43" s="23">
        <v>24</v>
      </c>
      <c r="B43" s="7" t="s">
        <v>62</v>
      </c>
      <c r="C43" s="7" t="s">
        <v>25</v>
      </c>
      <c r="D43" s="7" t="s">
        <v>63</v>
      </c>
      <c r="E43" s="7" t="s">
        <v>31</v>
      </c>
      <c r="F43" s="3">
        <v>51</v>
      </c>
      <c r="G43" s="4"/>
      <c r="H43" s="27">
        <f t="shared" si="2"/>
        <v>0</v>
      </c>
    </row>
    <row r="44" spans="1:16" ht="12.75" customHeight="1">
      <c r="A44" s="24"/>
      <c r="B44" s="8" t="s">
        <v>14</v>
      </c>
      <c r="C44" s="8"/>
      <c r="D44" s="8" t="s">
        <v>45</v>
      </c>
      <c r="E44" s="8"/>
      <c r="F44" s="8"/>
      <c r="G44" s="8"/>
      <c r="H44" s="28">
        <f>SUM(H35:H43)</f>
        <v>0</v>
      </c>
      <c r="P44">
        <f>SUM(P35:P43)</f>
        <v>0</v>
      </c>
    </row>
    <row r="45" spans="1:8" ht="12.75" customHeight="1">
      <c r="A45" s="25"/>
      <c r="B45" s="9"/>
      <c r="C45" s="9"/>
      <c r="D45" s="9"/>
      <c r="E45" s="9"/>
      <c r="F45" s="9"/>
      <c r="G45" s="9"/>
      <c r="H45" s="29"/>
    </row>
    <row r="46" spans="1:8" ht="12.75" customHeight="1">
      <c r="A46" s="26"/>
      <c r="B46" s="6" t="s">
        <v>21</v>
      </c>
      <c r="C46" s="6"/>
      <c r="D46" s="6" t="s">
        <v>64</v>
      </c>
      <c r="E46" s="6"/>
      <c r="F46" s="6"/>
      <c r="G46" s="6"/>
      <c r="H46" s="30"/>
    </row>
    <row r="47" spans="1:8" ht="12.75" customHeight="1">
      <c r="A47" s="23">
        <v>25</v>
      </c>
      <c r="B47" s="7" t="s">
        <v>65</v>
      </c>
      <c r="C47" s="7" t="s">
        <v>25</v>
      </c>
      <c r="D47" s="7" t="s">
        <v>104</v>
      </c>
      <c r="E47" s="7" t="s">
        <v>35</v>
      </c>
      <c r="F47" s="3">
        <v>102.2</v>
      </c>
      <c r="G47" s="4"/>
      <c r="H47" s="27">
        <f>ROUND((F47*G47),2)</f>
        <v>0</v>
      </c>
    </row>
    <row r="48" spans="1:8" ht="12.75" customHeight="1">
      <c r="A48" s="23">
        <v>26</v>
      </c>
      <c r="B48" s="7" t="s">
        <v>105</v>
      </c>
      <c r="C48" s="7" t="s">
        <v>25</v>
      </c>
      <c r="D48" s="7" t="s">
        <v>106</v>
      </c>
      <c r="E48" s="7" t="s">
        <v>35</v>
      </c>
      <c r="F48" s="3">
        <v>33.098</v>
      </c>
      <c r="G48" s="4"/>
      <c r="H48" s="27">
        <f>ROUND((F48*G48),2)</f>
        <v>0</v>
      </c>
    </row>
    <row r="49" spans="1:8" ht="12.75" customHeight="1">
      <c r="A49" s="23">
        <v>27</v>
      </c>
      <c r="B49" s="7" t="s">
        <v>66</v>
      </c>
      <c r="C49" s="7" t="s">
        <v>25</v>
      </c>
      <c r="D49" s="7" t="s">
        <v>67</v>
      </c>
      <c r="E49" s="7" t="s">
        <v>35</v>
      </c>
      <c r="F49" s="3">
        <v>40.755</v>
      </c>
      <c r="G49" s="4"/>
      <c r="H49" s="27">
        <f>ROUND((F49*G49),2)</f>
        <v>0</v>
      </c>
    </row>
    <row r="50" spans="1:16" ht="12.75" customHeight="1">
      <c r="A50" s="24"/>
      <c r="B50" s="8" t="s">
        <v>21</v>
      </c>
      <c r="C50" s="8"/>
      <c r="D50" s="8" t="s">
        <v>64</v>
      </c>
      <c r="E50" s="8"/>
      <c r="F50" s="8"/>
      <c r="G50" s="8"/>
      <c r="H50" s="28">
        <f>SUM(H47:H49)</f>
        <v>0</v>
      </c>
      <c r="P50">
        <f>SUM(P47:P49)</f>
        <v>0</v>
      </c>
    </row>
    <row r="51" spans="1:8" ht="12.75" customHeight="1">
      <c r="A51" s="25"/>
      <c r="B51" s="9"/>
      <c r="C51" s="9"/>
      <c r="D51" s="9"/>
      <c r="E51" s="9"/>
      <c r="F51" s="9"/>
      <c r="G51" s="9"/>
      <c r="H51" s="29"/>
    </row>
    <row r="52" spans="1:8" ht="12.75" customHeight="1">
      <c r="A52" s="26"/>
      <c r="B52" s="6" t="s">
        <v>69</v>
      </c>
      <c r="C52" s="6"/>
      <c r="D52" s="6" t="s">
        <v>68</v>
      </c>
      <c r="E52" s="6"/>
      <c r="F52" s="6"/>
      <c r="G52" s="6"/>
      <c r="H52" s="30"/>
    </row>
    <row r="53" spans="1:8" ht="12.75" customHeight="1">
      <c r="A53" s="23">
        <v>28</v>
      </c>
      <c r="B53" s="7" t="s">
        <v>107</v>
      </c>
      <c r="C53" s="7" t="s">
        <v>25</v>
      </c>
      <c r="D53" s="7" t="s">
        <v>108</v>
      </c>
      <c r="E53" s="7" t="s">
        <v>31</v>
      </c>
      <c r="F53" s="3">
        <v>59.4</v>
      </c>
      <c r="G53" s="4"/>
      <c r="H53" s="27">
        <f aca="true" t="shared" si="3" ref="H53:H62">ROUND((F53*G53),2)</f>
        <v>0</v>
      </c>
    </row>
    <row r="54" spans="1:8" ht="12.75" customHeight="1">
      <c r="A54" s="23">
        <v>29</v>
      </c>
      <c r="B54" s="7" t="s">
        <v>70</v>
      </c>
      <c r="C54" s="7" t="s">
        <v>25</v>
      </c>
      <c r="D54" s="7" t="s">
        <v>71</v>
      </c>
      <c r="E54" s="7" t="s">
        <v>31</v>
      </c>
      <c r="F54" s="3">
        <v>9.25</v>
      </c>
      <c r="G54" s="4"/>
      <c r="H54" s="27">
        <f t="shared" si="3"/>
        <v>0</v>
      </c>
    </row>
    <row r="55" spans="1:8" ht="12.75" customHeight="1">
      <c r="A55" s="23">
        <v>30</v>
      </c>
      <c r="B55" s="7" t="s">
        <v>72</v>
      </c>
      <c r="C55" s="7" t="s">
        <v>25</v>
      </c>
      <c r="D55" s="7" t="s">
        <v>73</v>
      </c>
      <c r="E55" s="7" t="s">
        <v>31</v>
      </c>
      <c r="F55" s="3">
        <v>49.4</v>
      </c>
      <c r="G55" s="4"/>
      <c r="H55" s="27">
        <f t="shared" si="3"/>
        <v>0</v>
      </c>
    </row>
    <row r="56" spans="1:8" ht="12.75" customHeight="1">
      <c r="A56" s="23">
        <v>31</v>
      </c>
      <c r="B56" s="7" t="s">
        <v>74</v>
      </c>
      <c r="C56" s="7" t="s">
        <v>25</v>
      </c>
      <c r="D56" s="7" t="s">
        <v>75</v>
      </c>
      <c r="E56" s="7" t="s">
        <v>31</v>
      </c>
      <c r="F56" s="3">
        <v>1.8</v>
      </c>
      <c r="G56" s="4"/>
      <c r="H56" s="27">
        <f t="shared" si="3"/>
        <v>0</v>
      </c>
    </row>
    <row r="57" spans="1:8" ht="12.75" customHeight="1">
      <c r="A57" s="23">
        <v>32</v>
      </c>
      <c r="B57" s="7" t="s">
        <v>76</v>
      </c>
      <c r="C57" s="7" t="s">
        <v>25</v>
      </c>
      <c r="D57" s="7" t="s">
        <v>77</v>
      </c>
      <c r="E57" s="7" t="s">
        <v>31</v>
      </c>
      <c r="F57" s="3">
        <v>1</v>
      </c>
      <c r="G57" s="4"/>
      <c r="H57" s="27">
        <f t="shared" si="3"/>
        <v>0</v>
      </c>
    </row>
    <row r="58" spans="1:8" ht="12.75" customHeight="1">
      <c r="A58" s="23">
        <v>33</v>
      </c>
      <c r="B58" s="7" t="s">
        <v>78</v>
      </c>
      <c r="C58" s="7" t="s">
        <v>25</v>
      </c>
      <c r="D58" s="7" t="s">
        <v>109</v>
      </c>
      <c r="E58" s="7" t="s">
        <v>31</v>
      </c>
      <c r="F58" s="3">
        <v>57.5</v>
      </c>
      <c r="G58" s="4"/>
      <c r="H58" s="27">
        <f t="shared" si="3"/>
        <v>0</v>
      </c>
    </row>
    <row r="59" spans="1:8" ht="12.75" customHeight="1">
      <c r="A59" s="23">
        <v>34</v>
      </c>
      <c r="B59" s="7" t="s">
        <v>79</v>
      </c>
      <c r="C59" s="7" t="s">
        <v>25</v>
      </c>
      <c r="D59" s="7" t="s">
        <v>80</v>
      </c>
      <c r="E59" s="7" t="s">
        <v>31</v>
      </c>
      <c r="F59" s="3">
        <v>107.9</v>
      </c>
      <c r="G59" s="4"/>
      <c r="H59" s="27">
        <f t="shared" si="3"/>
        <v>0</v>
      </c>
    </row>
    <row r="60" spans="1:8" ht="12.75" customHeight="1">
      <c r="A60" s="23">
        <v>35</v>
      </c>
      <c r="B60" s="7" t="s">
        <v>81</v>
      </c>
      <c r="C60" s="7" t="s">
        <v>25</v>
      </c>
      <c r="D60" s="7" t="s">
        <v>82</v>
      </c>
      <c r="E60" s="7" t="s">
        <v>31</v>
      </c>
      <c r="F60" s="3">
        <v>50.4</v>
      </c>
      <c r="G60" s="4"/>
      <c r="H60" s="27">
        <f t="shared" si="3"/>
        <v>0</v>
      </c>
    </row>
    <row r="61" spans="1:8" ht="12.75" customHeight="1">
      <c r="A61" s="23">
        <v>36</v>
      </c>
      <c r="B61" s="7" t="s">
        <v>83</v>
      </c>
      <c r="C61" s="7" t="s">
        <v>25</v>
      </c>
      <c r="D61" s="7" t="s">
        <v>84</v>
      </c>
      <c r="E61" s="7" t="s">
        <v>27</v>
      </c>
      <c r="F61" s="3">
        <v>13.338</v>
      </c>
      <c r="G61" s="4"/>
      <c r="H61" s="27">
        <f t="shared" si="3"/>
        <v>0</v>
      </c>
    </row>
    <row r="62" spans="1:8" ht="12.75" customHeight="1">
      <c r="A62" s="23">
        <v>37</v>
      </c>
      <c r="B62" s="7" t="s">
        <v>110</v>
      </c>
      <c r="C62" s="7" t="s">
        <v>25</v>
      </c>
      <c r="D62" s="7" t="s">
        <v>111</v>
      </c>
      <c r="E62" s="7" t="s">
        <v>27</v>
      </c>
      <c r="F62" s="3">
        <v>1.625</v>
      </c>
      <c r="G62" s="4"/>
      <c r="H62" s="27">
        <f t="shared" si="3"/>
        <v>0</v>
      </c>
    </row>
    <row r="63" spans="1:16" ht="12.75" customHeight="1">
      <c r="A63" s="24"/>
      <c r="B63" s="8" t="s">
        <v>69</v>
      </c>
      <c r="C63" s="8"/>
      <c r="D63" s="8" t="s">
        <v>68</v>
      </c>
      <c r="E63" s="8"/>
      <c r="F63" s="8"/>
      <c r="G63" s="8"/>
      <c r="H63" s="28">
        <f>SUM(H53:H62)</f>
        <v>0</v>
      </c>
      <c r="P63">
        <f>SUM(P53:P62)</f>
        <v>0</v>
      </c>
    </row>
    <row r="64" spans="1:8" ht="12.75" customHeight="1">
      <c r="A64" s="34"/>
      <c r="B64" s="35"/>
      <c r="C64" s="35"/>
      <c r="D64" s="35"/>
      <c r="E64" s="35"/>
      <c r="F64" s="35"/>
      <c r="G64" s="35"/>
      <c r="H64" s="36"/>
    </row>
    <row r="65" spans="1:8" ht="12.75" customHeight="1">
      <c r="A65" s="34"/>
      <c r="B65" s="35"/>
      <c r="C65" s="35"/>
      <c r="D65" s="38" t="s">
        <v>114</v>
      </c>
      <c r="E65" s="35"/>
      <c r="F65" s="35"/>
      <c r="G65" s="35"/>
      <c r="H65" s="36"/>
    </row>
    <row r="66" spans="1:8" ht="12.75" customHeight="1">
      <c r="A66" s="37">
        <v>38</v>
      </c>
      <c r="B66" s="35"/>
      <c r="C66" s="35"/>
      <c r="D66" s="38" t="s">
        <v>115</v>
      </c>
      <c r="E66" s="38" t="s">
        <v>117</v>
      </c>
      <c r="F66" s="35">
        <v>1</v>
      </c>
      <c r="G66" s="35"/>
      <c r="H66" s="27">
        <f>ROUND((F66*G66),2)</f>
        <v>0</v>
      </c>
    </row>
    <row r="67" spans="1:8" ht="12.75" customHeight="1">
      <c r="A67" s="37">
        <v>39</v>
      </c>
      <c r="B67" s="35"/>
      <c r="C67" s="35"/>
      <c r="D67" s="38" t="s">
        <v>116</v>
      </c>
      <c r="E67" s="38" t="s">
        <v>117</v>
      </c>
      <c r="F67" s="35">
        <v>1</v>
      </c>
      <c r="G67" s="35"/>
      <c r="H67" s="27">
        <f>ROUND((F67*G67),2)</f>
        <v>0</v>
      </c>
    </row>
    <row r="68" spans="1:8" ht="12.75" customHeight="1">
      <c r="A68" s="39"/>
      <c r="B68" s="40"/>
      <c r="C68" s="40"/>
      <c r="D68" s="40" t="s">
        <v>114</v>
      </c>
      <c r="E68" s="40"/>
      <c r="F68" s="40"/>
      <c r="G68" s="40"/>
      <c r="H68" s="41">
        <f>SUM(H66+H67)</f>
        <v>0</v>
      </c>
    </row>
    <row r="69" spans="1:8" ht="12.75" customHeight="1">
      <c r="A69" s="25"/>
      <c r="B69" s="9"/>
      <c r="C69" s="9"/>
      <c r="D69" s="9"/>
      <c r="E69" s="9"/>
      <c r="F69" s="9"/>
      <c r="G69" s="9"/>
      <c r="H69" s="29"/>
    </row>
    <row r="70" spans="1:16" ht="12.75" customHeight="1">
      <c r="A70" s="24"/>
      <c r="B70" s="8"/>
      <c r="C70" s="8"/>
      <c r="D70" s="8" t="s">
        <v>85</v>
      </c>
      <c r="E70" s="8"/>
      <c r="F70" s="8"/>
      <c r="G70" s="8"/>
      <c r="H70" s="28">
        <f>+H18+H27+H32+H44+H50+H63+H68</f>
        <v>0</v>
      </c>
      <c r="P70">
        <f>+P18+P27+P32+P44+P50+P63</f>
        <v>0</v>
      </c>
    </row>
    <row r="71" spans="1:8" ht="12.75" customHeight="1">
      <c r="A71" s="25"/>
      <c r="B71" s="9"/>
      <c r="C71" s="9"/>
      <c r="D71" s="9"/>
      <c r="E71" s="9"/>
      <c r="F71" s="9"/>
      <c r="G71" s="9"/>
      <c r="H71" s="29"/>
    </row>
    <row r="72" spans="1:16" ht="12.75" customHeight="1">
      <c r="A72" s="20"/>
      <c r="B72" s="21"/>
      <c r="C72" s="21"/>
      <c r="D72" s="21" t="s">
        <v>86</v>
      </c>
      <c r="E72" s="21"/>
      <c r="F72" s="21"/>
      <c r="G72" s="21"/>
      <c r="H72" s="22">
        <f>H70</f>
        <v>0</v>
      </c>
      <c r="P72">
        <f>P70</f>
        <v>0</v>
      </c>
    </row>
  </sheetData>
  <sheetProtection/>
  <mergeCells count="1">
    <mergeCell ref="G7:H7"/>
  </mergeCells>
  <printOptions/>
  <pageMargins left="0.75" right="0.75" top="1" bottom="1" header="0.5" footer="0.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Svoboda, Jaroslav</dc:creator>
  <cp:keywords/>
  <dc:description/>
  <cp:lastModifiedBy>Mrázová Jana</cp:lastModifiedBy>
  <dcterms:created xsi:type="dcterms:W3CDTF">2017-01-03T10:04:49Z</dcterms:created>
  <dcterms:modified xsi:type="dcterms:W3CDTF">2018-02-08T14:30:17Z</dcterms:modified>
  <cp:category/>
  <cp:version/>
  <cp:contentType/>
  <cp:contentStatus/>
</cp:coreProperties>
</file>