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8195" windowHeight="11070" activeTab="0"/>
  </bookViews>
  <sheets>
    <sheet name="Krycí list" sheetId="1" r:id="rId1"/>
    <sheet name="Hodnocení vzorce" sheetId="2" r:id="rId2"/>
  </sheets>
  <definedNames>
    <definedName name="_xlnm.Print_Area" localSheetId="0">'Krycí list'!$A$1:$H$47</definedName>
  </definedNames>
  <calcPr calcId="145621"/>
</workbook>
</file>

<file path=xl/sharedStrings.xml><?xml version="1.0" encoding="utf-8"?>
<sst xmlns="http://schemas.openxmlformats.org/spreadsheetml/2006/main" count="256" uniqueCount="71">
  <si>
    <t>Stanovení nákladů životního cyklu u vozidel M1</t>
  </si>
  <si>
    <t>nabídková cena</t>
  </si>
  <si>
    <t>peněžní hodnota provozních nákladů na spotřebu energie §5</t>
  </si>
  <si>
    <t>peněžní hodnota provozních nákladů na emise §6</t>
  </si>
  <si>
    <t>Kč</t>
  </si>
  <si>
    <t>doba životnosti</t>
  </si>
  <si>
    <t>km</t>
  </si>
  <si>
    <t>MJ/litr</t>
  </si>
  <si>
    <t>provozní náklady §5 (doba životnoti * náklady na km)</t>
  </si>
  <si>
    <t>kč/litr</t>
  </si>
  <si>
    <t>Kč/MJ</t>
  </si>
  <si>
    <t>náklady kč/MJ</t>
  </si>
  <si>
    <t>spotřeba vozu</t>
  </si>
  <si>
    <t>litrů/100 km</t>
  </si>
  <si>
    <t xml:space="preserve">provozní náklady §6 </t>
  </si>
  <si>
    <t>CO2</t>
  </si>
  <si>
    <t>Nox</t>
  </si>
  <si>
    <t>NOx</t>
  </si>
  <si>
    <t>NMHC</t>
  </si>
  <si>
    <t>pevné částice</t>
  </si>
  <si>
    <t>CO2 tabulka</t>
  </si>
  <si>
    <t>NOx tabulka</t>
  </si>
  <si>
    <t>NMHC tabulka</t>
  </si>
  <si>
    <t>pevné částice tabulka</t>
  </si>
  <si>
    <t>Kč/kg</t>
  </si>
  <si>
    <t>Kč/g</t>
  </si>
  <si>
    <t>g/km</t>
  </si>
  <si>
    <t>CO2 na gramy</t>
  </si>
  <si>
    <t>Celkem</t>
  </si>
  <si>
    <t>spotřeba litrů na kilometr</t>
  </si>
  <si>
    <t>litr/km</t>
  </si>
  <si>
    <t>CO2 - náklady</t>
  </si>
  <si>
    <t>Nox - náklady</t>
  </si>
  <si>
    <t>NMHC - náklady</t>
  </si>
  <si>
    <t>pevné částice - náklady</t>
  </si>
  <si>
    <t>Kč/km</t>
  </si>
  <si>
    <t>Nabídková cena vozidla</t>
  </si>
  <si>
    <t>CO2 - náklady celkem za 200k km</t>
  </si>
  <si>
    <t>Nox - náklady celkem za 200k km</t>
  </si>
  <si>
    <t>NMHC - náklady celkem za 200k km</t>
  </si>
  <si>
    <t>pevné částice - náklady celkem za 200k km</t>
  </si>
  <si>
    <t>Provozní náklady celkem</t>
  </si>
  <si>
    <t>náklady celkem za 200k km</t>
  </si>
  <si>
    <t>Kč/MJ a km</t>
  </si>
  <si>
    <t>energetický obsah na 1 kilometr</t>
  </si>
  <si>
    <t>MJ/km</t>
  </si>
  <si>
    <t>náklady na energii na jeden kilometr</t>
  </si>
  <si>
    <t>bez DPH</t>
  </si>
  <si>
    <t>KRYCÍ LIST NABÍDKY</t>
  </si>
  <si>
    <t>Název uchazeče (obchodní firma nebo název)</t>
  </si>
  <si>
    <t>Adresa uchazeče (celá adresa včetně PSČ)</t>
  </si>
  <si>
    <t>IČ</t>
  </si>
  <si>
    <t>Osoba oprávněná jednat za uchazeče</t>
  </si>
  <si>
    <t>Kontaktní osoba uchazeče</t>
  </si>
  <si>
    <t>Kontakt na kontaktní osobu (email a tel.)</t>
  </si>
  <si>
    <t>Osobní automobil I</t>
  </si>
  <si>
    <t>Osobní automobil II</t>
  </si>
  <si>
    <t>Devítimístný automobil</t>
  </si>
  <si>
    <t>Údaje potřebné pro hodnocení</t>
  </si>
  <si>
    <t>Cena za 1ks bez DPH</t>
  </si>
  <si>
    <t>palivo</t>
  </si>
  <si>
    <t>spotřeba</t>
  </si>
  <si>
    <t>l/100km</t>
  </si>
  <si>
    <t>Příloha č.2 ZD</t>
  </si>
  <si>
    <t>benzin</t>
  </si>
  <si>
    <t>nafta</t>
  </si>
  <si>
    <t>energetický obsah paliva</t>
  </si>
  <si>
    <t>cena paliva</t>
  </si>
  <si>
    <t>Datum:</t>
  </si>
  <si>
    <t>podpis</t>
  </si>
  <si>
    <t>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</si>
</sst>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2" xfId="0" applyFont="1" applyBorder="1"/>
    <xf numFmtId="0" fontId="0" fillId="2" borderId="1" xfId="0" applyFill="1" applyBorder="1"/>
    <xf numFmtId="0" fontId="0" fillId="2" borderId="10" xfId="0" applyFill="1" applyBorder="1"/>
    <xf numFmtId="0" fontId="0" fillId="3" borderId="6" xfId="0" applyFill="1" applyBorder="1"/>
    <xf numFmtId="0" fontId="2" fillId="0" borderId="3" xfId="0" applyFont="1" applyBorder="1"/>
    <xf numFmtId="0" fontId="0" fillId="3" borderId="1" xfId="0" applyFill="1" applyBorder="1"/>
    <xf numFmtId="0" fontId="0" fillId="4" borderId="1" xfId="0" applyFill="1" applyBorder="1"/>
    <xf numFmtId="0" fontId="0" fillId="0" borderId="4" xfId="0" applyFill="1" applyBorder="1"/>
    <xf numFmtId="0" fontId="0" fillId="0" borderId="5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5" xfId="0" applyFill="1" applyBorder="1"/>
    <xf numFmtId="0" fontId="0" fillId="0" borderId="12" xfId="0" applyBorder="1"/>
    <xf numFmtId="0" fontId="0" fillId="0" borderId="13" xfId="0" applyBorder="1"/>
    <xf numFmtId="0" fontId="0" fillId="0" borderId="4" xfId="0" applyFont="1" applyFill="1" applyBorder="1"/>
    <xf numFmtId="0" fontId="0" fillId="5" borderId="4" xfId="0" applyFont="1" applyFill="1" applyBorder="1"/>
    <xf numFmtId="0" fontId="0" fillId="3" borderId="14" xfId="0" applyFont="1" applyFill="1" applyBorder="1"/>
    <xf numFmtId="0" fontId="0" fillId="3" borderId="15" xfId="0" applyFill="1" applyBorder="1"/>
    <xf numFmtId="0" fontId="2" fillId="3" borderId="8" xfId="0" applyFont="1" applyFill="1" applyBorder="1"/>
    <xf numFmtId="44" fontId="0" fillId="3" borderId="16" xfId="20" applyFont="1" applyFill="1" applyBorder="1"/>
    <xf numFmtId="44" fontId="0" fillId="3" borderId="5" xfId="20" applyFont="1" applyFill="1" applyBorder="1"/>
    <xf numFmtId="44" fontId="0" fillId="3" borderId="17" xfId="20" applyFont="1" applyFill="1" applyBorder="1"/>
    <xf numFmtId="164" fontId="0" fillId="3" borderId="16" xfId="0" applyNumberFormat="1" applyFill="1" applyBorder="1"/>
    <xf numFmtId="164" fontId="0" fillId="0" borderId="1" xfId="0" applyNumberFormat="1" applyBorder="1"/>
    <xf numFmtId="44" fontId="0" fillId="2" borderId="18" xfId="20" applyFont="1" applyFill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6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3" fillId="0" borderId="0" xfId="0" applyFont="1"/>
    <xf numFmtId="0" fontId="7" fillId="0" borderId="0" xfId="0" applyFont="1"/>
    <xf numFmtId="0" fontId="0" fillId="8" borderId="4" xfId="0" applyFill="1" applyBorder="1"/>
    <xf numFmtId="2" fontId="0" fillId="8" borderId="1" xfId="0" applyNumberFormat="1" applyFill="1" applyBorder="1"/>
    <xf numFmtId="0" fontId="0" fillId="8" borderId="5" xfId="0" applyFill="1" applyBorder="1"/>
    <xf numFmtId="0" fontId="2" fillId="9" borderId="8" xfId="0" applyFont="1" applyFill="1" applyBorder="1"/>
    <xf numFmtId="44" fontId="0" fillId="9" borderId="6" xfId="20" applyFont="1" applyFill="1" applyBorder="1"/>
    <xf numFmtId="44" fontId="0" fillId="0" borderId="3" xfId="0" applyNumberFormat="1" applyBorder="1"/>
    <xf numFmtId="44" fontId="0" fillId="0" borderId="5" xfId="0" applyNumberFormat="1" applyBorder="1"/>
    <xf numFmtId="44" fontId="2" fillId="9" borderId="6" xfId="0" applyNumberFormat="1" applyFont="1" applyFill="1" applyBorder="1"/>
    <xf numFmtId="0" fontId="0" fillId="5" borderId="1" xfId="0" applyNumberForma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1" xfId="0" applyNumberFormat="1" applyFill="1" applyBorder="1" applyAlignment="1">
      <alignment horizontal="left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44" fontId="8" fillId="4" borderId="25" xfId="20" applyFont="1" applyFill="1" applyBorder="1" applyAlignment="1">
      <alignment horizontal="center"/>
    </xf>
    <xf numFmtId="44" fontId="8" fillId="4" borderId="19" xfId="20" applyFont="1" applyFill="1" applyBorder="1" applyAlignment="1">
      <alignment horizontal="center"/>
    </xf>
    <xf numFmtId="44" fontId="8" fillId="4" borderId="20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tabSelected="1" zoomScale="70" zoomScaleNormal="70" workbookViewId="0" topLeftCell="A1">
      <selection activeCell="G28" sqref="G28"/>
    </sheetView>
  </sheetViews>
  <sheetFormatPr defaultColWidth="9.140625" defaultRowHeight="15"/>
  <cols>
    <col min="1" max="1" width="3.28125" style="0" customWidth="1"/>
    <col min="2" max="2" width="23.57421875" style="0" customWidth="1"/>
    <col min="3" max="3" width="19.8515625" style="0" customWidth="1"/>
    <col min="4" max="4" width="9.28125" style="0" customWidth="1"/>
  </cols>
  <sheetData>
    <row r="1" ht="15">
      <c r="B1" t="s">
        <v>63</v>
      </c>
    </row>
    <row r="2" spans="2:8" ht="23.25">
      <c r="B2" s="59" t="s">
        <v>48</v>
      </c>
      <c r="C2" s="59"/>
      <c r="D2" s="59"/>
      <c r="E2" s="59"/>
      <c r="F2" s="59"/>
      <c r="G2" s="59"/>
      <c r="H2" s="59"/>
    </row>
    <row r="3" spans="2:3" ht="15.75">
      <c r="B3" s="37"/>
      <c r="C3" s="38"/>
    </row>
    <row r="4" spans="2:10" ht="15" customHeight="1">
      <c r="B4" s="61" t="s">
        <v>49</v>
      </c>
      <c r="C4" s="62"/>
      <c r="D4" s="67"/>
      <c r="E4" s="67"/>
      <c r="F4" s="67"/>
      <c r="G4" s="67"/>
      <c r="H4" s="68"/>
      <c r="J4" s="42" t="s">
        <v>64</v>
      </c>
    </row>
    <row r="5" spans="2:10" ht="15" customHeight="1">
      <c r="B5" s="63"/>
      <c r="C5" s="64"/>
      <c r="D5" s="69"/>
      <c r="E5" s="69"/>
      <c r="F5" s="69"/>
      <c r="G5" s="69"/>
      <c r="H5" s="70"/>
      <c r="J5" s="42" t="s">
        <v>65</v>
      </c>
    </row>
    <row r="6" spans="2:8" ht="15" customHeight="1">
      <c r="B6" s="61" t="s">
        <v>50</v>
      </c>
      <c r="C6" s="62"/>
      <c r="D6" s="67"/>
      <c r="E6" s="67"/>
      <c r="F6" s="67"/>
      <c r="G6" s="67"/>
      <c r="H6" s="68"/>
    </row>
    <row r="7" spans="2:8" ht="15" customHeight="1">
      <c r="B7" s="63"/>
      <c r="C7" s="64"/>
      <c r="D7" s="69"/>
      <c r="E7" s="69"/>
      <c r="F7" s="69"/>
      <c r="G7" s="69"/>
      <c r="H7" s="70"/>
    </row>
    <row r="8" spans="2:8" ht="15.75">
      <c r="B8" s="65" t="s">
        <v>51</v>
      </c>
      <c r="C8" s="66"/>
      <c r="D8" s="57"/>
      <c r="E8" s="57"/>
      <c r="F8" s="57"/>
      <c r="G8" s="57"/>
      <c r="H8" s="58"/>
    </row>
    <row r="9" spans="2:8" ht="15.75">
      <c r="B9" s="65" t="s">
        <v>52</v>
      </c>
      <c r="C9" s="66"/>
      <c r="D9" s="57"/>
      <c r="E9" s="57"/>
      <c r="F9" s="57"/>
      <c r="G9" s="57"/>
      <c r="H9" s="58"/>
    </row>
    <row r="10" spans="2:8" ht="15.75">
      <c r="B10" s="65" t="s">
        <v>53</v>
      </c>
      <c r="C10" s="66"/>
      <c r="D10" s="57"/>
      <c r="E10" s="57"/>
      <c r="F10" s="57"/>
      <c r="G10" s="57"/>
      <c r="H10" s="58"/>
    </row>
    <row r="11" spans="2:8" ht="15.75">
      <c r="B11" s="65" t="s">
        <v>54</v>
      </c>
      <c r="C11" s="66"/>
      <c r="D11" s="57"/>
      <c r="E11" s="57"/>
      <c r="F11" s="57"/>
      <c r="G11" s="57"/>
      <c r="H11" s="58"/>
    </row>
    <row r="13" spans="2:7" ht="15">
      <c r="B13" s="39"/>
      <c r="C13" s="55" t="s">
        <v>59</v>
      </c>
      <c r="D13" s="55"/>
      <c r="E13" s="55"/>
      <c r="F13" s="71"/>
      <c r="G13" s="71"/>
    </row>
    <row r="14" spans="2:7" ht="15.75">
      <c r="B14" s="40" t="s">
        <v>55</v>
      </c>
      <c r="C14" s="76"/>
      <c r="D14" s="77"/>
      <c r="E14" s="78"/>
      <c r="F14" s="73"/>
      <c r="G14" s="72"/>
    </row>
    <row r="15" spans="2:7" ht="15.75">
      <c r="B15" s="40" t="s">
        <v>56</v>
      </c>
      <c r="C15" s="76"/>
      <c r="D15" s="77"/>
      <c r="E15" s="78"/>
      <c r="F15" s="73"/>
      <c r="G15" s="72"/>
    </row>
    <row r="16" spans="2:7" ht="15.75">
      <c r="B16" s="40" t="s">
        <v>57</v>
      </c>
      <c r="C16" s="76"/>
      <c r="D16" s="77"/>
      <c r="E16" s="78"/>
      <c r="F16" s="73"/>
      <c r="G16" s="72"/>
    </row>
    <row r="17" spans="4:7" ht="15">
      <c r="D17" s="74"/>
      <c r="E17" s="74"/>
      <c r="F17" s="75"/>
      <c r="G17" s="74"/>
    </row>
    <row r="19" spans="2:4" ht="15.75">
      <c r="B19" s="56" t="s">
        <v>58</v>
      </c>
      <c r="C19" s="56"/>
      <c r="D19" s="56"/>
    </row>
    <row r="20" spans="2:4" ht="15.75">
      <c r="B20" s="54" t="s">
        <v>55</v>
      </c>
      <c r="C20" s="54"/>
      <c r="D20" s="54"/>
    </row>
    <row r="21" spans="2:4" ht="15.75">
      <c r="B21" s="41" t="s">
        <v>60</v>
      </c>
      <c r="C21" s="60"/>
      <c r="D21" s="60"/>
    </row>
    <row r="22" spans="2:4" ht="15.75">
      <c r="B22" s="41" t="s">
        <v>61</v>
      </c>
      <c r="C22" s="18"/>
      <c r="D22" s="1" t="s">
        <v>62</v>
      </c>
    </row>
    <row r="23" spans="2:4" ht="15.75">
      <c r="B23" s="41" t="s">
        <v>15</v>
      </c>
      <c r="C23" s="18"/>
      <c r="D23" s="1" t="s">
        <v>26</v>
      </c>
    </row>
    <row r="24" spans="2:4" ht="15.75">
      <c r="B24" s="41" t="s">
        <v>16</v>
      </c>
      <c r="C24" s="18" t="str">
        <f>IF(C21="benzin",0,"")</f>
        <v/>
      </c>
      <c r="D24" s="1" t="s">
        <v>26</v>
      </c>
    </row>
    <row r="25" spans="2:4" ht="15.75">
      <c r="B25" s="41" t="s">
        <v>18</v>
      </c>
      <c r="C25" s="18"/>
      <c r="D25" s="1" t="s">
        <v>26</v>
      </c>
    </row>
    <row r="26" spans="2:4" ht="15.75">
      <c r="B26" s="41" t="s">
        <v>19</v>
      </c>
      <c r="C26" s="18"/>
      <c r="D26" s="1" t="s">
        <v>26</v>
      </c>
    </row>
    <row r="27" spans="2:4" ht="15.75">
      <c r="B27" s="54" t="s">
        <v>56</v>
      </c>
      <c r="C27" s="54"/>
      <c r="D27" s="54"/>
    </row>
    <row r="28" spans="2:4" ht="15.75">
      <c r="B28" s="41" t="s">
        <v>60</v>
      </c>
      <c r="C28" s="60"/>
      <c r="D28" s="60"/>
    </row>
    <row r="29" spans="2:4" ht="15.75">
      <c r="B29" s="41" t="s">
        <v>61</v>
      </c>
      <c r="C29" s="18"/>
      <c r="D29" s="1" t="s">
        <v>62</v>
      </c>
    </row>
    <row r="30" spans="2:4" ht="15.75">
      <c r="B30" s="41" t="s">
        <v>15</v>
      </c>
      <c r="C30" s="18"/>
      <c r="D30" s="1" t="s">
        <v>26</v>
      </c>
    </row>
    <row r="31" spans="2:4" ht="15.75">
      <c r="B31" s="41" t="s">
        <v>16</v>
      </c>
      <c r="C31" s="18"/>
      <c r="D31" s="1" t="s">
        <v>26</v>
      </c>
    </row>
    <row r="32" spans="2:4" ht="15.75">
      <c r="B32" s="41" t="s">
        <v>18</v>
      </c>
      <c r="C32" s="18" t="str">
        <f>IF(C28="nafta",0,"")</f>
        <v/>
      </c>
      <c r="D32" s="1" t="s">
        <v>26</v>
      </c>
    </row>
    <row r="33" spans="2:4" ht="15.75">
      <c r="B33" s="41" t="s">
        <v>19</v>
      </c>
      <c r="C33" s="18"/>
      <c r="D33" s="1" t="s">
        <v>26</v>
      </c>
    </row>
    <row r="34" spans="2:4" ht="15.75">
      <c r="B34" s="54" t="s">
        <v>57</v>
      </c>
      <c r="C34" s="54"/>
      <c r="D34" s="54"/>
    </row>
    <row r="35" spans="2:4" ht="15.75">
      <c r="B35" s="41" t="s">
        <v>60</v>
      </c>
      <c r="C35" s="60"/>
      <c r="D35" s="60"/>
    </row>
    <row r="36" spans="2:4" ht="15.75">
      <c r="B36" s="41" t="s">
        <v>61</v>
      </c>
      <c r="C36" s="18"/>
      <c r="D36" s="1" t="s">
        <v>62</v>
      </c>
    </row>
    <row r="37" spans="2:4" ht="15.75">
      <c r="B37" s="41" t="s">
        <v>15</v>
      </c>
      <c r="C37" s="18"/>
      <c r="D37" s="1" t="s">
        <v>26</v>
      </c>
    </row>
    <row r="38" spans="2:4" ht="15.75">
      <c r="B38" s="41" t="s">
        <v>16</v>
      </c>
      <c r="C38" s="18" t="str">
        <f>IF(C35="benzin",0,"")</f>
        <v/>
      </c>
      <c r="D38" s="1" t="s">
        <v>26</v>
      </c>
    </row>
    <row r="39" spans="2:4" ht="15.75">
      <c r="B39" s="41" t="s">
        <v>18</v>
      </c>
      <c r="C39" s="18"/>
      <c r="D39" s="1" t="s">
        <v>26</v>
      </c>
    </row>
    <row r="40" spans="2:4" ht="15.75">
      <c r="B40" s="41" t="s">
        <v>19</v>
      </c>
      <c r="C40" s="18"/>
      <c r="D40" s="1" t="s">
        <v>26</v>
      </c>
    </row>
    <row r="43" ht="15.75">
      <c r="B43" s="53" t="s">
        <v>68</v>
      </c>
    </row>
    <row r="46" ht="15">
      <c r="F46" t="s">
        <v>70</v>
      </c>
    </row>
    <row r="47" ht="15">
      <c r="G47" t="s">
        <v>69</v>
      </c>
    </row>
  </sheetData>
  <protectedRanges>
    <protectedRange sqref="C4:C11" name="Oblast1_2"/>
  </protectedRanges>
  <mergeCells count="30">
    <mergeCell ref="D4:H5"/>
    <mergeCell ref="D6:H7"/>
    <mergeCell ref="D8:H8"/>
    <mergeCell ref="D9:H9"/>
    <mergeCell ref="D10:H10"/>
    <mergeCell ref="D11:H11"/>
    <mergeCell ref="B2:H2"/>
    <mergeCell ref="C35:D35"/>
    <mergeCell ref="C28:D28"/>
    <mergeCell ref="C21:D21"/>
    <mergeCell ref="B4:C5"/>
    <mergeCell ref="B6:C7"/>
    <mergeCell ref="B8:C8"/>
    <mergeCell ref="B9:C9"/>
    <mergeCell ref="B10:C10"/>
    <mergeCell ref="B11:C11"/>
    <mergeCell ref="D17:E17"/>
    <mergeCell ref="F13:G13"/>
    <mergeCell ref="F14:G14"/>
    <mergeCell ref="F15:G15"/>
    <mergeCell ref="F16:G16"/>
    <mergeCell ref="F17:G17"/>
    <mergeCell ref="B27:D27"/>
    <mergeCell ref="B34:D34"/>
    <mergeCell ref="B19:D19"/>
    <mergeCell ref="B20:D20"/>
    <mergeCell ref="C13:E13"/>
    <mergeCell ref="C14:E14"/>
    <mergeCell ref="C15:E15"/>
    <mergeCell ref="C16:E16"/>
  </mergeCells>
  <dataValidations count="3">
    <dataValidation type="list" allowBlank="1" showInputMessage="1" showErrorMessage="1" errorTitle="Nesprávná hodnoda" error="Zadejte prosím &quot;benzin&quot; nebo &quot;nafta&quot;" sqref="C21:D21">
      <formula1>$J$4:$J$5</formula1>
    </dataValidation>
    <dataValidation type="list" allowBlank="1" showInputMessage="1" showErrorMessage="1" errorTitle="Nesprávná hodnota" error="Zadejte prosím &quot;benzin&quot; nebo &quot;nafta&quot;" sqref="C35:D35">
      <formula1>$J$4:$J$5</formula1>
    </dataValidation>
    <dataValidation type="list" allowBlank="1" showInputMessage="1" showErrorMessage="1" promptTitle="DOPLNIT" sqref="C28:D28">
      <formula1>$J$4:$J$5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zoomScale="70" zoomScaleNormal="70" workbookViewId="0" topLeftCell="A1">
      <selection activeCell="J17" sqref="J17"/>
    </sheetView>
  </sheetViews>
  <sheetFormatPr defaultColWidth="9.140625" defaultRowHeight="15"/>
  <cols>
    <col min="1" max="1" width="50.7109375" style="0" customWidth="1"/>
    <col min="2" max="2" width="17.421875" style="0" customWidth="1"/>
    <col min="3" max="3" width="12.57421875" style="0" customWidth="1"/>
    <col min="4" max="4" width="3.7109375" style="0" customWidth="1"/>
    <col min="5" max="5" width="50.7109375" style="0" customWidth="1"/>
    <col min="6" max="6" width="17.421875" style="0" customWidth="1"/>
    <col min="7" max="7" width="12.57421875" style="0" customWidth="1"/>
    <col min="8" max="8" width="5.140625" style="0" customWidth="1"/>
    <col min="9" max="9" width="50.7109375" style="0" customWidth="1"/>
    <col min="10" max="10" width="17.421875" style="0" customWidth="1"/>
    <col min="11" max="11" width="12.57421875" style="0" customWidth="1"/>
    <col min="12" max="12" width="5.140625" style="0" customWidth="1"/>
  </cols>
  <sheetData>
    <row r="2" spans="1:9" ht="15.75">
      <c r="A2" s="43" t="s">
        <v>55</v>
      </c>
      <c r="E2" s="43" t="s">
        <v>56</v>
      </c>
      <c r="I2" s="43" t="s">
        <v>57</v>
      </c>
    </row>
    <row r="3" ht="15.75" thickBot="1"/>
    <row r="4" spans="1:10" ht="15">
      <c r="A4" s="12" t="s">
        <v>0</v>
      </c>
      <c r="B4" s="16" t="s">
        <v>4</v>
      </c>
      <c r="E4" s="12" t="s">
        <v>0</v>
      </c>
      <c r="F4" s="16" t="s">
        <v>4</v>
      </c>
      <c r="I4" s="12" t="s">
        <v>0</v>
      </c>
      <c r="J4" s="16" t="s">
        <v>4</v>
      </c>
    </row>
    <row r="5" spans="1:10" ht="15">
      <c r="A5" s="4" t="s">
        <v>1</v>
      </c>
      <c r="B5" s="32">
        <f>B10</f>
        <v>0</v>
      </c>
      <c r="E5" s="4" t="s">
        <v>1</v>
      </c>
      <c r="F5" s="32">
        <f>F10</f>
        <v>0</v>
      </c>
      <c r="I5" s="4" t="s">
        <v>1</v>
      </c>
      <c r="J5" s="32">
        <f>J10</f>
        <v>0</v>
      </c>
    </row>
    <row r="6" spans="1:10" ht="15">
      <c r="A6" s="4" t="s">
        <v>2</v>
      </c>
      <c r="B6" s="32" t="e">
        <f>B22</f>
        <v>#VALUE!</v>
      </c>
      <c r="E6" s="4" t="s">
        <v>2</v>
      </c>
      <c r="F6" s="32" t="e">
        <f>F22</f>
        <v>#VALUE!</v>
      </c>
      <c r="I6" s="4" t="s">
        <v>2</v>
      </c>
      <c r="J6" s="32" t="e">
        <f>J22</f>
        <v>#VALUE!</v>
      </c>
    </row>
    <row r="7" spans="1:10" ht="15">
      <c r="A7" s="4" t="s">
        <v>3</v>
      </c>
      <c r="B7" s="32" t="e">
        <f>B43</f>
        <v>#VALUE!</v>
      </c>
      <c r="E7" s="4" t="s">
        <v>3</v>
      </c>
      <c r="F7" s="32" t="e">
        <f>F43</f>
        <v>#VALUE!</v>
      </c>
      <c r="I7" s="4" t="s">
        <v>3</v>
      </c>
      <c r="J7" s="32" t="e">
        <f>J43</f>
        <v>#VALUE!</v>
      </c>
    </row>
    <row r="8" spans="1:10" ht="15.75" thickBot="1">
      <c r="A8" s="47" t="s">
        <v>28</v>
      </c>
      <c r="B8" s="48" t="e">
        <f>B5+B6+B7</f>
        <v>#VALUE!</v>
      </c>
      <c r="E8" s="47" t="s">
        <v>28</v>
      </c>
      <c r="F8" s="48" t="e">
        <f>F5+F6+F7</f>
        <v>#VALUE!</v>
      </c>
      <c r="I8" s="47" t="s">
        <v>28</v>
      </c>
      <c r="J8" s="48" t="e">
        <f>J5+J6+J7</f>
        <v>#VALUE!</v>
      </c>
    </row>
    <row r="9" ht="15.75" thickBot="1"/>
    <row r="10" spans="1:11" ht="15.75" thickBot="1">
      <c r="A10" s="24" t="s">
        <v>36</v>
      </c>
      <c r="B10" s="36">
        <f>'Krycí list'!C14</f>
        <v>0</v>
      </c>
      <c r="C10" s="25" t="s">
        <v>47</v>
      </c>
      <c r="E10" s="24" t="s">
        <v>36</v>
      </c>
      <c r="F10" s="36">
        <f>'Krycí list'!C15</f>
        <v>0</v>
      </c>
      <c r="G10" s="25" t="s">
        <v>47</v>
      </c>
      <c r="I10" s="24" t="s">
        <v>36</v>
      </c>
      <c r="J10" s="36">
        <f>'Krycí list'!C16</f>
        <v>0</v>
      </c>
      <c r="K10" s="25" t="s">
        <v>47</v>
      </c>
    </row>
    <row r="11" ht="15.75" thickBot="1"/>
    <row r="12" spans="1:11" ht="15">
      <c r="A12" s="12" t="s">
        <v>8</v>
      </c>
      <c r="B12" s="7"/>
      <c r="C12" s="3"/>
      <c r="E12" s="12" t="s">
        <v>8</v>
      </c>
      <c r="F12" s="7"/>
      <c r="G12" s="3"/>
      <c r="I12" s="12" t="s">
        <v>8</v>
      </c>
      <c r="J12" s="7"/>
      <c r="K12" s="3"/>
    </row>
    <row r="13" spans="1:11" ht="15">
      <c r="A13" s="21" t="s">
        <v>5</v>
      </c>
      <c r="B13" s="22">
        <v>200000</v>
      </c>
      <c r="C13" s="23" t="s">
        <v>6</v>
      </c>
      <c r="E13" s="21" t="s">
        <v>5</v>
      </c>
      <c r="F13" s="22">
        <v>200000</v>
      </c>
      <c r="G13" s="23" t="s">
        <v>6</v>
      </c>
      <c r="I13" s="21" t="s">
        <v>5</v>
      </c>
      <c r="J13" s="22">
        <v>200000</v>
      </c>
      <c r="K13" s="23" t="s">
        <v>6</v>
      </c>
    </row>
    <row r="14" spans="1:11" ht="15">
      <c r="A14" s="21" t="s">
        <v>60</v>
      </c>
      <c r="B14" s="52">
        <f>'Krycí list'!C21</f>
        <v>0</v>
      </c>
      <c r="C14" s="23"/>
      <c r="E14" s="21" t="s">
        <v>60</v>
      </c>
      <c r="F14" s="52">
        <f>'Krycí list'!C28</f>
        <v>0</v>
      </c>
      <c r="G14" s="23"/>
      <c r="I14" s="21" t="s">
        <v>60</v>
      </c>
      <c r="J14" s="52">
        <f>'Krycí list'!C35</f>
        <v>0</v>
      </c>
      <c r="K14" s="23"/>
    </row>
    <row r="15" spans="1:11" ht="15">
      <c r="A15" s="21" t="s">
        <v>66</v>
      </c>
      <c r="B15" s="22" t="str">
        <f>IF('Krycí list'!C21="nafta",36,IF('Krycí list'!C21="benzin",32,"nevyplněno palivo"))</f>
        <v>nevyplněno palivo</v>
      </c>
      <c r="C15" s="23" t="s">
        <v>7</v>
      </c>
      <c r="E15" s="21" t="s">
        <v>66</v>
      </c>
      <c r="F15" s="22" t="str">
        <f>IF('Krycí list'!C28:C28="nafta",36,IF('Krycí list'!C28:C28="benzin",32,"nevyplněno palivo"))</f>
        <v>nevyplněno palivo</v>
      </c>
      <c r="G15" s="23" t="s">
        <v>7</v>
      </c>
      <c r="I15" s="21" t="s">
        <v>66</v>
      </c>
      <c r="J15" s="22" t="str">
        <f>IF('Krycí list'!C35="nafta",36,IF('Krycí list'!C35="benzin",32,"nevyplněno palivo"))</f>
        <v>nevyplněno palivo</v>
      </c>
      <c r="K15" s="23" t="s">
        <v>7</v>
      </c>
    </row>
    <row r="16" spans="1:11" ht="15">
      <c r="A16" s="4" t="s">
        <v>67</v>
      </c>
      <c r="B16" s="13" t="str">
        <f>IF('Krycí list'!C21="nafta",24.71,IF('Krycí list'!C21="benzin",25.97,"nevyplněno palivo"))</f>
        <v>nevyplněno palivo</v>
      </c>
      <c r="C16" s="5" t="s">
        <v>9</v>
      </c>
      <c r="E16" s="4" t="s">
        <v>67</v>
      </c>
      <c r="F16" s="13" t="str">
        <f>IF('Krycí list'!C28:C28="nafta",24.71,IF('Krycí list'!C28:C28="benzin",25.97,"nevyplněno palivo"))</f>
        <v>nevyplněno palivo</v>
      </c>
      <c r="G16" s="5" t="s">
        <v>9</v>
      </c>
      <c r="I16" s="4" t="s">
        <v>67</v>
      </c>
      <c r="J16" s="13" t="str">
        <f>IF('Krycí list'!C35="nafta",24.71,IF('Krycí list'!C35="benzin",25.97,"nevyplněno palivo"))</f>
        <v>nevyplněno palivo</v>
      </c>
      <c r="K16" s="5" t="s">
        <v>9</v>
      </c>
    </row>
    <row r="17" spans="1:11" ht="15">
      <c r="A17" s="44" t="s">
        <v>11</v>
      </c>
      <c r="B17" s="45" t="e">
        <f>B16/B15</f>
        <v>#VALUE!</v>
      </c>
      <c r="C17" s="46" t="s">
        <v>10</v>
      </c>
      <c r="E17" s="44" t="s">
        <v>11</v>
      </c>
      <c r="F17" s="45" t="e">
        <f>F16/F15</f>
        <v>#VALUE!</v>
      </c>
      <c r="G17" s="46" t="s">
        <v>10</v>
      </c>
      <c r="I17" s="44" t="s">
        <v>11</v>
      </c>
      <c r="J17" s="45" t="e">
        <f>J16/J15</f>
        <v>#VALUE!</v>
      </c>
      <c r="K17" s="46" t="s">
        <v>10</v>
      </c>
    </row>
    <row r="18" spans="1:11" ht="15">
      <c r="A18" s="9" t="s">
        <v>12</v>
      </c>
      <c r="B18" s="14">
        <f>'Krycí list'!C22</f>
        <v>0</v>
      </c>
      <c r="C18" s="11" t="s">
        <v>13</v>
      </c>
      <c r="E18" s="9" t="s">
        <v>12</v>
      </c>
      <c r="F18" s="14">
        <f>'Krycí list'!C29</f>
        <v>0</v>
      </c>
      <c r="G18" s="11" t="s">
        <v>13</v>
      </c>
      <c r="I18" s="9" t="s">
        <v>12</v>
      </c>
      <c r="J18" s="14">
        <f>'Krycí list'!C36</f>
        <v>0</v>
      </c>
      <c r="K18" s="11" t="s">
        <v>13</v>
      </c>
    </row>
    <row r="19" spans="1:11" ht="15">
      <c r="A19" s="9" t="s">
        <v>29</v>
      </c>
      <c r="B19" s="10">
        <f>B18/100</f>
        <v>0</v>
      </c>
      <c r="C19" s="11" t="s">
        <v>30</v>
      </c>
      <c r="E19" s="9" t="s">
        <v>29</v>
      </c>
      <c r="F19" s="10">
        <f>F18/100</f>
        <v>0</v>
      </c>
      <c r="G19" s="11" t="s">
        <v>30</v>
      </c>
      <c r="I19" s="9" t="s">
        <v>29</v>
      </c>
      <c r="J19" s="10">
        <f>J18/100</f>
        <v>0</v>
      </c>
      <c r="K19" s="11" t="s">
        <v>30</v>
      </c>
    </row>
    <row r="20" spans="1:11" ht="15">
      <c r="A20" s="19" t="s">
        <v>44</v>
      </c>
      <c r="B20" s="35" t="e">
        <f>B15*B19</f>
        <v>#VALUE!</v>
      </c>
      <c r="C20" s="5" t="s">
        <v>45</v>
      </c>
      <c r="E20" s="19" t="s">
        <v>44</v>
      </c>
      <c r="F20" s="35" t="e">
        <f>F15*F19</f>
        <v>#VALUE!</v>
      </c>
      <c r="G20" s="5" t="s">
        <v>45</v>
      </c>
      <c r="I20" s="19" t="s">
        <v>44</v>
      </c>
      <c r="J20" s="35" t="e">
        <f>J15*J19</f>
        <v>#VALUE!</v>
      </c>
      <c r="K20" s="5" t="s">
        <v>45</v>
      </c>
    </row>
    <row r="21" spans="1:11" ht="15.75" thickBot="1">
      <c r="A21" s="8" t="s">
        <v>46</v>
      </c>
      <c r="B21" s="34" t="e">
        <f>B17*B20</f>
        <v>#VALUE!</v>
      </c>
      <c r="C21" s="6" t="s">
        <v>43</v>
      </c>
      <c r="E21" s="8" t="s">
        <v>46</v>
      </c>
      <c r="F21" s="34" t="e">
        <f>F17*F20</f>
        <v>#VALUE!</v>
      </c>
      <c r="G21" s="6" t="s">
        <v>43</v>
      </c>
      <c r="I21" s="8" t="s">
        <v>46</v>
      </c>
      <c r="J21" s="34" t="e">
        <f>J17*J20</f>
        <v>#VALUE!</v>
      </c>
      <c r="K21" s="6" t="s">
        <v>43</v>
      </c>
    </row>
    <row r="22" spans="1:11" ht="15.75" thickBot="1">
      <c r="A22" s="30" t="s">
        <v>42</v>
      </c>
      <c r="B22" s="31" t="e">
        <f>B13*B21</f>
        <v>#VALUE!</v>
      </c>
      <c r="C22" s="15"/>
      <c r="E22" s="30" t="s">
        <v>42</v>
      </c>
      <c r="F22" s="31" t="e">
        <f>F13*F21</f>
        <v>#VALUE!</v>
      </c>
      <c r="G22" s="15"/>
      <c r="I22" s="30" t="s">
        <v>42</v>
      </c>
      <c r="J22" s="31" t="e">
        <f>J13*J21</f>
        <v>#VALUE!</v>
      </c>
      <c r="K22" s="15"/>
    </row>
    <row r="23" ht="15.75" thickBot="1"/>
    <row r="24" spans="1:11" ht="15">
      <c r="A24" s="12" t="s">
        <v>14</v>
      </c>
      <c r="B24" s="7"/>
      <c r="C24" s="3"/>
      <c r="E24" s="12" t="s">
        <v>14</v>
      </c>
      <c r="F24" s="7"/>
      <c r="G24" s="3"/>
      <c r="I24" s="12" t="s">
        <v>14</v>
      </c>
      <c r="J24" s="7"/>
      <c r="K24" s="3"/>
    </row>
    <row r="25" spans="1:11" ht="15">
      <c r="A25" s="21" t="s">
        <v>5</v>
      </c>
      <c r="B25" s="22">
        <v>200000</v>
      </c>
      <c r="C25" s="23" t="s">
        <v>6</v>
      </c>
      <c r="E25" s="21" t="s">
        <v>5</v>
      </c>
      <c r="F25" s="22">
        <v>200000</v>
      </c>
      <c r="G25" s="23" t="s">
        <v>6</v>
      </c>
      <c r="I25" s="21" t="s">
        <v>5</v>
      </c>
      <c r="J25" s="22">
        <v>200000</v>
      </c>
      <c r="K25" s="23" t="s">
        <v>6</v>
      </c>
    </row>
    <row r="26" spans="1:11" ht="15">
      <c r="A26" s="26" t="s">
        <v>15</v>
      </c>
      <c r="B26" s="13">
        <f>'Krycí list'!C23</f>
        <v>0</v>
      </c>
      <c r="C26" s="5" t="s">
        <v>26</v>
      </c>
      <c r="E26" s="26" t="s">
        <v>15</v>
      </c>
      <c r="F26" s="13">
        <f>'Krycí list'!C30</f>
        <v>0</v>
      </c>
      <c r="G26" s="5" t="s">
        <v>26</v>
      </c>
      <c r="I26" s="26" t="s">
        <v>15</v>
      </c>
      <c r="J26" s="13">
        <f>'Krycí list'!C37</f>
        <v>0</v>
      </c>
      <c r="K26" s="5" t="s">
        <v>26</v>
      </c>
    </row>
    <row r="27" spans="1:11" ht="15">
      <c r="A27" s="26" t="s">
        <v>17</v>
      </c>
      <c r="B27" s="13" t="str">
        <f>'Krycí list'!C24</f>
        <v/>
      </c>
      <c r="C27" s="5" t="s">
        <v>26</v>
      </c>
      <c r="E27" s="26" t="s">
        <v>17</v>
      </c>
      <c r="F27" s="13">
        <f>'Krycí list'!C31</f>
        <v>0</v>
      </c>
      <c r="G27" s="5" t="s">
        <v>26</v>
      </c>
      <c r="I27" s="26" t="s">
        <v>17</v>
      </c>
      <c r="J27" s="13" t="str">
        <f>'Krycí list'!C38</f>
        <v/>
      </c>
      <c r="K27" s="5" t="s">
        <v>26</v>
      </c>
    </row>
    <row r="28" spans="1:11" ht="15">
      <c r="A28" s="26" t="s">
        <v>18</v>
      </c>
      <c r="B28" s="13">
        <f>'Krycí list'!C25</f>
        <v>0</v>
      </c>
      <c r="C28" s="5" t="s">
        <v>26</v>
      </c>
      <c r="E28" s="26" t="s">
        <v>18</v>
      </c>
      <c r="F28" s="13" t="str">
        <f>'Krycí list'!C32</f>
        <v/>
      </c>
      <c r="G28" s="5" t="s">
        <v>26</v>
      </c>
      <c r="I28" s="26" t="s">
        <v>18</v>
      </c>
      <c r="J28" s="13">
        <f>'Krycí list'!C39</f>
        <v>0</v>
      </c>
      <c r="K28" s="5" t="s">
        <v>26</v>
      </c>
    </row>
    <row r="29" spans="1:11" ht="15">
      <c r="A29" s="26" t="s">
        <v>19</v>
      </c>
      <c r="B29" s="13">
        <f>'Krycí list'!C26</f>
        <v>0</v>
      </c>
      <c r="C29" s="5" t="s">
        <v>26</v>
      </c>
      <c r="E29" s="26" t="s">
        <v>19</v>
      </c>
      <c r="F29" s="13">
        <f>'Krycí list'!C33</f>
        <v>0</v>
      </c>
      <c r="G29" s="5" t="s">
        <v>26</v>
      </c>
      <c r="I29" s="26" t="s">
        <v>19</v>
      </c>
      <c r="J29" s="13">
        <f>'Krycí list'!C40</f>
        <v>0</v>
      </c>
      <c r="K29" s="5" t="s">
        <v>26</v>
      </c>
    </row>
    <row r="30" spans="1:11" ht="15">
      <c r="A30" s="27" t="s">
        <v>20</v>
      </c>
      <c r="B30" s="22">
        <v>1.0922</v>
      </c>
      <c r="C30" s="23" t="s">
        <v>24</v>
      </c>
      <c r="E30" s="27" t="s">
        <v>20</v>
      </c>
      <c r="F30" s="22">
        <v>1.0922</v>
      </c>
      <c r="G30" s="23" t="s">
        <v>24</v>
      </c>
      <c r="I30" s="27" t="s">
        <v>20</v>
      </c>
      <c r="J30" s="22">
        <v>1.0922</v>
      </c>
      <c r="K30" s="23" t="s">
        <v>24</v>
      </c>
    </row>
    <row r="31" spans="1:11" ht="15">
      <c r="A31" s="26" t="s">
        <v>27</v>
      </c>
      <c r="B31" s="1">
        <f>B30/1000</f>
        <v>0.0010922</v>
      </c>
      <c r="C31" s="5" t="s">
        <v>25</v>
      </c>
      <c r="E31" s="26" t="s">
        <v>27</v>
      </c>
      <c r="F31" s="1">
        <f>F30/1000</f>
        <v>0.0010922</v>
      </c>
      <c r="G31" s="5" t="s">
        <v>25</v>
      </c>
      <c r="I31" s="26" t="s">
        <v>27</v>
      </c>
      <c r="J31" s="1">
        <f>J30/1000</f>
        <v>0.0010922</v>
      </c>
      <c r="K31" s="5" t="s">
        <v>25</v>
      </c>
    </row>
    <row r="32" spans="1:11" ht="15">
      <c r="A32" s="27" t="s">
        <v>21</v>
      </c>
      <c r="B32" s="22">
        <v>0.120142</v>
      </c>
      <c r="C32" s="23" t="s">
        <v>25</v>
      </c>
      <c r="E32" s="27" t="s">
        <v>21</v>
      </c>
      <c r="F32" s="22">
        <v>0.120142</v>
      </c>
      <c r="G32" s="23" t="s">
        <v>25</v>
      </c>
      <c r="I32" s="27" t="s">
        <v>21</v>
      </c>
      <c r="J32" s="22">
        <v>0.120142</v>
      </c>
      <c r="K32" s="23" t="s">
        <v>25</v>
      </c>
    </row>
    <row r="33" spans="1:11" ht="15">
      <c r="A33" s="27" t="s">
        <v>22</v>
      </c>
      <c r="B33" s="22">
        <v>0.027305</v>
      </c>
      <c r="C33" s="23" t="s">
        <v>25</v>
      </c>
      <c r="E33" s="27" t="s">
        <v>22</v>
      </c>
      <c r="F33" s="22">
        <v>0.027305</v>
      </c>
      <c r="G33" s="23" t="s">
        <v>25</v>
      </c>
      <c r="I33" s="27" t="s">
        <v>22</v>
      </c>
      <c r="J33" s="22">
        <v>0.027305</v>
      </c>
      <c r="K33" s="23" t="s">
        <v>25</v>
      </c>
    </row>
    <row r="34" spans="1:11" ht="15">
      <c r="A34" s="27" t="s">
        <v>23</v>
      </c>
      <c r="B34" s="22">
        <v>2.375535</v>
      </c>
      <c r="C34" s="23" t="s">
        <v>25</v>
      </c>
      <c r="E34" s="27" t="s">
        <v>23</v>
      </c>
      <c r="F34" s="22">
        <v>2.375535</v>
      </c>
      <c r="G34" s="23" t="s">
        <v>25</v>
      </c>
      <c r="I34" s="27" t="s">
        <v>23</v>
      </c>
      <c r="J34" s="22">
        <v>2.375535</v>
      </c>
      <c r="K34" s="23" t="s">
        <v>25</v>
      </c>
    </row>
    <row r="35" spans="1:11" ht="15">
      <c r="A35" s="26" t="s">
        <v>31</v>
      </c>
      <c r="B35" s="1">
        <f>B31*B26</f>
        <v>0</v>
      </c>
      <c r="C35" s="20" t="s">
        <v>35</v>
      </c>
      <c r="E35" s="26" t="s">
        <v>31</v>
      </c>
      <c r="F35" s="1">
        <f>F31*F26</f>
        <v>0</v>
      </c>
      <c r="G35" s="20" t="s">
        <v>35</v>
      </c>
      <c r="I35" s="26" t="s">
        <v>31</v>
      </c>
      <c r="J35" s="1">
        <f>J31*J26</f>
        <v>0</v>
      </c>
      <c r="K35" s="20" t="s">
        <v>35</v>
      </c>
    </row>
    <row r="36" spans="1:11" ht="15">
      <c r="A36" s="26" t="s">
        <v>32</v>
      </c>
      <c r="B36" s="1" t="e">
        <f>B32*B27</f>
        <v>#VALUE!</v>
      </c>
      <c r="C36" s="20" t="s">
        <v>35</v>
      </c>
      <c r="E36" s="26" t="s">
        <v>32</v>
      </c>
      <c r="F36" s="1">
        <f>F32*F27</f>
        <v>0</v>
      </c>
      <c r="G36" s="20" t="s">
        <v>35</v>
      </c>
      <c r="I36" s="26" t="s">
        <v>32</v>
      </c>
      <c r="J36" s="1" t="e">
        <f>J32*J27</f>
        <v>#VALUE!</v>
      </c>
      <c r="K36" s="20" t="s">
        <v>35</v>
      </c>
    </row>
    <row r="37" spans="1:11" ht="15">
      <c r="A37" s="26" t="s">
        <v>33</v>
      </c>
      <c r="B37" s="1">
        <f>B33*B28</f>
        <v>0</v>
      </c>
      <c r="C37" s="20" t="s">
        <v>35</v>
      </c>
      <c r="E37" s="26" t="s">
        <v>33</v>
      </c>
      <c r="F37" s="1" t="e">
        <f>F33*F28</f>
        <v>#VALUE!</v>
      </c>
      <c r="G37" s="20" t="s">
        <v>35</v>
      </c>
      <c r="I37" s="26" t="s">
        <v>33</v>
      </c>
      <c r="J37" s="1">
        <f>J33*J28</f>
        <v>0</v>
      </c>
      <c r="K37" s="20" t="s">
        <v>35</v>
      </c>
    </row>
    <row r="38" spans="1:11" ht="15">
      <c r="A38" s="26" t="s">
        <v>34</v>
      </c>
      <c r="B38" s="1">
        <f>B34*B29</f>
        <v>0</v>
      </c>
      <c r="C38" s="20" t="s">
        <v>35</v>
      </c>
      <c r="E38" s="26" t="s">
        <v>34</v>
      </c>
      <c r="F38" s="1">
        <f>F34*F29</f>
        <v>0</v>
      </c>
      <c r="G38" s="20" t="s">
        <v>35</v>
      </c>
      <c r="I38" s="26" t="s">
        <v>34</v>
      </c>
      <c r="J38" s="1">
        <f>J34*J29</f>
        <v>0</v>
      </c>
      <c r="K38" s="20" t="s">
        <v>35</v>
      </c>
    </row>
    <row r="39" spans="1:11" ht="15">
      <c r="A39" s="26" t="s">
        <v>37</v>
      </c>
      <c r="B39" s="17">
        <f>B25*B35</f>
        <v>0</v>
      </c>
      <c r="C39" s="20" t="s">
        <v>4</v>
      </c>
      <c r="E39" s="26" t="s">
        <v>37</v>
      </c>
      <c r="F39" s="17">
        <f>F25*F35</f>
        <v>0</v>
      </c>
      <c r="G39" s="20" t="s">
        <v>4</v>
      </c>
      <c r="I39" s="26" t="s">
        <v>37</v>
      </c>
      <c r="J39" s="17">
        <f>J25*J35</f>
        <v>0</v>
      </c>
      <c r="K39" s="20" t="s">
        <v>4</v>
      </c>
    </row>
    <row r="40" spans="1:11" ht="15">
      <c r="A40" s="26" t="s">
        <v>38</v>
      </c>
      <c r="B40" s="17" t="e">
        <f>B25*B36</f>
        <v>#VALUE!</v>
      </c>
      <c r="C40" s="20" t="s">
        <v>4</v>
      </c>
      <c r="E40" s="26" t="s">
        <v>38</v>
      </c>
      <c r="F40" s="17">
        <f>F25*F36</f>
        <v>0</v>
      </c>
      <c r="G40" s="20" t="s">
        <v>4</v>
      </c>
      <c r="I40" s="26" t="s">
        <v>38</v>
      </c>
      <c r="J40" s="17" t="e">
        <f>J25*J36</f>
        <v>#VALUE!</v>
      </c>
      <c r="K40" s="20" t="s">
        <v>4</v>
      </c>
    </row>
    <row r="41" spans="1:11" ht="15">
      <c r="A41" s="26" t="s">
        <v>39</v>
      </c>
      <c r="B41" s="17">
        <f>B25*B37</f>
        <v>0</v>
      </c>
      <c r="C41" s="20" t="s">
        <v>4</v>
      </c>
      <c r="E41" s="26" t="s">
        <v>39</v>
      </c>
      <c r="F41" s="17" t="e">
        <f>F25*F37</f>
        <v>#VALUE!</v>
      </c>
      <c r="G41" s="20" t="s">
        <v>4</v>
      </c>
      <c r="I41" s="26" t="s">
        <v>39</v>
      </c>
      <c r="J41" s="17">
        <f>J25*J37</f>
        <v>0</v>
      </c>
      <c r="K41" s="20" t="s">
        <v>4</v>
      </c>
    </row>
    <row r="42" spans="1:11" ht="15">
      <c r="A42" s="26" t="s">
        <v>40</v>
      </c>
      <c r="B42" s="17">
        <f>B25*B38</f>
        <v>0</v>
      </c>
      <c r="C42" s="20" t="s">
        <v>4</v>
      </c>
      <c r="E42" s="26" t="s">
        <v>40</v>
      </c>
      <c r="F42" s="17">
        <f>F25*F38</f>
        <v>0</v>
      </c>
      <c r="G42" s="20" t="s">
        <v>4</v>
      </c>
      <c r="I42" s="26" t="s">
        <v>40</v>
      </c>
      <c r="J42" s="17">
        <f>J25*J38</f>
        <v>0</v>
      </c>
      <c r="K42" s="20" t="s">
        <v>4</v>
      </c>
    </row>
    <row r="43" spans="1:11" ht="15.75" thickBot="1">
      <c r="A43" s="28" t="s">
        <v>41</v>
      </c>
      <c r="B43" s="33" t="e">
        <f>SUM(B39:B42)</f>
        <v>#VALUE!</v>
      </c>
      <c r="C43" s="29"/>
      <c r="E43" s="28" t="s">
        <v>41</v>
      </c>
      <c r="F43" s="33" t="e">
        <f>SUM(F39:F42)</f>
        <v>#VALUE!</v>
      </c>
      <c r="G43" s="29"/>
      <c r="I43" s="28" t="s">
        <v>41</v>
      </c>
      <c r="J43" s="33" t="e">
        <f>SUM(J39:J42)</f>
        <v>#VALUE!</v>
      </c>
      <c r="K43" s="29"/>
    </row>
    <row r="44" ht="15.75" thickBot="1"/>
    <row r="45" spans="1:2" ht="15">
      <c r="A45" s="2" t="s">
        <v>55</v>
      </c>
      <c r="B45" s="49" t="e">
        <f>B8</f>
        <v>#VALUE!</v>
      </c>
    </row>
    <row r="46" spans="1:2" ht="15">
      <c r="A46" s="4" t="s">
        <v>55</v>
      </c>
      <c r="B46" s="50" t="e">
        <f>F8</f>
        <v>#VALUE!</v>
      </c>
    </row>
    <row r="47" spans="1:2" ht="15">
      <c r="A47" s="4" t="s">
        <v>57</v>
      </c>
      <c r="B47" s="50" t="e">
        <f>J8</f>
        <v>#VALUE!</v>
      </c>
    </row>
    <row r="48" spans="1:2" ht="15.75" thickBot="1">
      <c r="A48" s="47" t="s">
        <v>28</v>
      </c>
      <c r="B48" s="51" t="e">
        <f>SUM(B45:B47)</f>
        <v>#VALUE!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Kronďák Jan</dc:creator>
  <cp:keywords/>
  <dc:description/>
  <cp:lastModifiedBy>Kronďák Jan</cp:lastModifiedBy>
  <cp:lastPrinted>2017-11-27T09:14:53Z</cp:lastPrinted>
  <dcterms:created xsi:type="dcterms:W3CDTF">2017-07-14T06:27:20Z</dcterms:created>
  <dcterms:modified xsi:type="dcterms:W3CDTF">2017-11-27T09:22:08Z</dcterms:modified>
  <cp:category/>
  <cp:version/>
  <cp:contentType/>
  <cp:contentStatus/>
</cp:coreProperties>
</file>