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List1!$A$1:$L$61</definedName>
  </definedNames>
  <calcPr calcId="125725"/>
</workbook>
</file>

<file path=xl/calcChain.xml><?xml version="1.0" encoding="utf-8"?>
<calcChain xmlns="http://schemas.openxmlformats.org/spreadsheetml/2006/main">
  <c r="F49" i="1"/>
  <c r="H49" s="1"/>
  <c r="F43"/>
  <c r="K43" s="1"/>
  <c r="G35"/>
  <c r="G36"/>
  <c r="I36" s="1"/>
  <c r="F37"/>
  <c r="H37" s="1"/>
  <c r="L37" s="1"/>
  <c r="D50"/>
  <c r="E50"/>
  <c r="D44"/>
  <c r="E44"/>
  <c r="F34"/>
  <c r="H34" s="1"/>
  <c r="L34" s="1"/>
  <c r="D38"/>
  <c r="E38"/>
  <c r="F44" l="1"/>
  <c r="K44" s="1"/>
  <c r="H43"/>
  <c r="H44" s="1"/>
  <c r="L44" s="1"/>
  <c r="H50"/>
  <c r="L50" s="1"/>
  <c r="L49"/>
  <c r="K49"/>
  <c r="F50"/>
  <c r="K50" s="1"/>
  <c r="F35"/>
  <c r="K35" s="1"/>
  <c r="I35"/>
  <c r="H35" s="1"/>
  <c r="L35" s="1"/>
  <c r="K37"/>
  <c r="K34"/>
  <c r="L43" l="1"/>
  <c r="F38"/>
  <c r="K38" s="1"/>
  <c r="H53" s="1"/>
  <c r="H38"/>
  <c r="L38" s="1"/>
  <c r="H55" s="1"/>
  <c r="H54" l="1"/>
</calcChain>
</file>

<file path=xl/sharedStrings.xml><?xml version="1.0" encoding="utf-8"?>
<sst xmlns="http://schemas.openxmlformats.org/spreadsheetml/2006/main" count="89" uniqueCount="70">
  <si>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</si>
  <si>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</si>
  <si>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</si>
  <si>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</si>
  <si>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</si>
  <si>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</si>
  <si>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</si>
  <si>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</si>
  <si>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</si>
  <si>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</si>
  <si>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</si>
  <si>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</si>
  <si>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</si>
  <si>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</si>
  <si>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Klatovská nemocnice, a.s.</t>
  </si>
  <si>
    <t>Plzeňská 929, 339 01 Klatovy</t>
  </si>
  <si>
    <t>26360527 / CZ26360527</t>
  </si>
  <si>
    <t>MUDr. Jiří Zeithaml, předseda představenstva</t>
  </si>
  <si>
    <t>IČO/DIČ: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</si>
  <si>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</si>
  <si>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V ....................... dne ...................2017</t>
  </si>
  <si>
    <t>Základní údaje – DODAVATEL</t>
  </si>
  <si>
    <t>Nadlimitní veřejná zakázka zadávaná ve zjednodušeném režimu podle zákona č. 134/2016 Sb., o zadávání veřejných zakázkách, ve znění pozdějších předpisů (dále jen „ZZVZ“).</t>
  </si>
  <si>
    <t>Zajištění stravovacích služeb pro pacienty, zaměstnance a ostatní strávníky Klatovské nemocnice, a.s.</t>
  </si>
  <si>
    <t>A) Standardní pacientská stravovací jednotka (PSJ)</t>
  </si>
  <si>
    <t>Předpokládaný objem PSJ za 4 roky</t>
  </si>
  <si>
    <t>Položka PSJ</t>
  </si>
  <si>
    <t>KALKULACE NABÍDKOVÉ CENY (v Kč)</t>
  </si>
  <si>
    <t>Snídaně vč. přesnídávky, svačiny a mimořádného přídavku</t>
  </si>
  <si>
    <t>Standardní večeře vč. druhé večeře</t>
  </si>
  <si>
    <t>Oběd vč. polévky</t>
  </si>
  <si>
    <t>ID</t>
  </si>
  <si>
    <t>B) Standardní zaměstnanecká stravovací jednotka (ZSJ)</t>
  </si>
  <si>
    <t>Položka ZSJ</t>
  </si>
  <si>
    <t>Předpokládaný objem ZSJ za 4 roky</t>
  </si>
  <si>
    <t>C) Stravovní nad rámec standardních stravovacích jednotek (SnRSJ)</t>
  </si>
  <si>
    <t>ZSJ celkem (= 4)</t>
  </si>
  <si>
    <t>Celková nbaídková cena bez DPH</t>
  </si>
  <si>
    <t>DPH samostatně</t>
  </si>
  <si>
    <t>Celková nabídková cena vč. DPH</t>
  </si>
  <si>
    <t>CELKOVÁ NABÍDKOVÁ CENA ZA 4 ROKY DLE PŘEDPOKLÁDANÉHO MNOŽSTVÍ (A + B + C)</t>
  </si>
  <si>
    <t>Položka (SnRSJ)</t>
  </si>
  <si>
    <t>Cena za SnRSJ bez DPH</t>
  </si>
  <si>
    <t>Cena za SnRSJ vč. DPH</t>
  </si>
  <si>
    <t>Předpokládaný objem SnRSJ za 4 roky</t>
  </si>
  <si>
    <t>Cena za ZSJ bez DPH</t>
  </si>
  <si>
    <t>Cena za ZSJ vč. DPH</t>
  </si>
  <si>
    <t>SnRSJ Celkem (= 5)</t>
  </si>
  <si>
    <t>PSJ celkem (= 1+2+3)</t>
  </si>
  <si>
    <t>Prohlášení dodavatele v souladu s čl. 14.5 Zadávací dokumentace: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</si>
  <si>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ceny,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</si>
  <si>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Polévka</t>
  </si>
  <si>
    <t>Hlavní jídlo</t>
  </si>
  <si>
    <t>Položková cena celkem bez DPH</t>
  </si>
  <si>
    <t>Položková cena celkem vč. DPH</t>
  </si>
  <si>
    <t>Náklady na potraviny</t>
  </si>
  <si>
    <t>Režijní náklady</t>
  </si>
  <si>
    <t>Celková položková cena</t>
  </si>
  <si>
    <t xml:space="preserve">Cena bez DPH celkem za předpokládaný objem </t>
  </si>
  <si>
    <t xml:space="preserve">Cena vč. DPH celkem za předpokládaný objem </t>
  </si>
  <si>
    <t>Položková cena bez DPH rozepsaná dle nákladů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</si>
  <si>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</si>
  <si>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Bageta nebo balíček</t>
  </si>
  <si>
    <t>STRAVBYT s.r.o.</t>
  </si>
  <si>
    <t>26325144 / CZ26325144</t>
  </si>
  <si>
    <t>Edvarda Beneše 9, 301 00 Plzeň</t>
  </si>
  <si>
    <t>Ing. Jitka Hradská, jednatel společnosti</t>
  </si>
  <si>
    <t>Ing. Emil Kasper, ředitel společnosti</t>
  </si>
  <si>
    <t xml:space="preserve">emil.kasper@stravbyt.cz </t>
  </si>
  <si>
    <t>Příloha č. 2 Smlouvy o zajištění stravovacích služeb - Strukturovaná nabídková cena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</si>
</sst>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4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sz val="10"/>
      <color rgb="FF080707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080707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1"/>
      <color rgb="FF0000FF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rgb="FF00B050"/>
      <name val="Arial"/>
      <family val="2"/>
      <charset val="238"/>
    </font>
    <font>
      <b/>
      <sz val="10"/>
      <color rgb="FFFF00FF"/>
      <name val="Arial"/>
      <family val="2"/>
      <charset val="238"/>
    </font>
    <font>
      <b/>
      <sz val="11"/>
      <color rgb="FFFF00FF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1"/>
      <color rgb="FF0000FF"/>
      <name val="Arial"/>
      <family val="2"/>
      <charset val="238"/>
    </font>
    <font>
      <sz val="11"/>
      <color rgb="FFFF00FF"/>
      <name val="Arial"/>
      <family val="2"/>
      <charset val="238"/>
    </font>
    <font>
      <u/>
      <sz val="11"/>
      <color theme="10"/>
      <name val="Calibri"/>
      <family val="2"/>
      <charset val="238"/>
    </font>
    <font>
      <u/>
      <sz val="10"/>
      <color theme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138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3" fontId="0" fillId="0" borderId="0" xfId="0" applyNumberFormat="1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Protection="1"/>
    <xf numFmtId="3" fontId="3" fillId="0" borderId="1" xfId="0" applyNumberFormat="1" applyFont="1" applyBorder="1" applyAlignment="1" applyProtection="1">
      <alignment horizontal="center" vertical="center" wrapText="1"/>
    </xf>
    <xf numFmtId="164" fontId="13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164" fontId="11" fillId="0" borderId="1" xfId="0" applyNumberFormat="1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/>
    </xf>
    <xf numFmtId="0" fontId="21" fillId="0" borderId="0" xfId="0" applyFont="1" applyProtection="1"/>
    <xf numFmtId="3" fontId="23" fillId="0" borderId="1" xfId="0" applyNumberFormat="1" applyFont="1" applyBorder="1" applyAlignment="1" applyProtection="1">
      <alignment horizontal="center" vertical="center" wrapText="1"/>
    </xf>
    <xf numFmtId="164" fontId="23" fillId="0" borderId="1" xfId="0" applyNumberFormat="1" applyFont="1" applyBorder="1" applyAlignment="1" applyProtection="1">
      <alignment horizontal="center" vertical="center" wrapText="1"/>
    </xf>
    <xf numFmtId="164" fontId="23" fillId="4" borderId="1" xfId="0" applyNumberFormat="1" applyFont="1" applyFill="1" applyBorder="1" applyAlignment="1" applyProtection="1">
      <alignment horizontal="center" vertical="center" wrapText="1"/>
    </xf>
    <xf numFmtId="164" fontId="26" fillId="0" borderId="1" xfId="0" applyNumberFormat="1" applyFont="1" applyFill="1" applyBorder="1" applyAlignment="1" applyProtection="1">
      <alignment horizontal="center" vertical="center" wrapText="1"/>
    </xf>
    <xf numFmtId="3" fontId="26" fillId="0" borderId="1" xfId="0" applyNumberFormat="1" applyFont="1" applyFill="1" applyBorder="1" applyAlignment="1" applyProtection="1">
      <alignment horizontal="center" vertical="center" wrapText="1"/>
    </xf>
    <xf numFmtId="164" fontId="26" fillId="0" borderId="1" xfId="0" applyNumberFormat="1" applyFont="1" applyBorder="1" applyAlignment="1" applyProtection="1">
      <alignment horizontal="center" vertical="center" wrapText="1"/>
    </xf>
    <xf numFmtId="164" fontId="26" fillId="4" borderId="1" xfId="0" applyNumberFormat="1" applyFont="1" applyFill="1" applyBorder="1" applyAlignment="1" applyProtection="1">
      <alignment horizontal="center" vertical="center" wrapText="1"/>
    </xf>
    <xf numFmtId="3" fontId="28" fillId="0" borderId="1" xfId="0" applyNumberFormat="1" applyFont="1" applyFill="1" applyBorder="1" applyAlignment="1" applyProtection="1">
      <alignment horizontal="center" vertical="center" wrapText="1"/>
    </xf>
    <xf numFmtId="164" fontId="28" fillId="0" borderId="1" xfId="0" applyNumberFormat="1" applyFont="1" applyBorder="1" applyAlignment="1" applyProtection="1">
      <alignment horizontal="center" vertical="center" wrapText="1"/>
    </xf>
    <xf numFmtId="164" fontId="28" fillId="4" borderId="1" xfId="0" applyNumberFormat="1" applyFont="1" applyFill="1" applyBorder="1" applyAlignment="1" applyProtection="1">
      <alignment horizontal="center" vertical="center" wrapText="1"/>
    </xf>
    <xf numFmtId="0" fontId="0" fillId="4" borderId="0" xfId="0" applyFill="1" applyAlignment="1" applyProtection="1"/>
    <xf numFmtId="0" fontId="3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0" fontId="2" fillId="4" borderId="0" xfId="0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 vertical="center"/>
    </xf>
    <xf numFmtId="0" fontId="16" fillId="4" borderId="0" xfId="0" applyFont="1" applyFill="1" applyBorder="1" applyAlignment="1" applyProtection="1">
      <alignment horizontal="left" vertical="center" wrapText="1"/>
    </xf>
    <xf numFmtId="164" fontId="17" fillId="4" borderId="0" xfId="0" applyNumberFormat="1" applyFont="1" applyFill="1" applyBorder="1" applyAlignment="1" applyProtection="1">
      <alignment horizontal="center" vertical="center" wrapText="1"/>
    </xf>
    <xf numFmtId="9" fontId="17" fillId="4" borderId="0" xfId="0" applyNumberFormat="1" applyFont="1" applyFill="1" applyBorder="1" applyAlignment="1" applyProtection="1">
      <alignment horizontal="center" vertical="center" wrapText="1"/>
    </xf>
    <xf numFmtId="3" fontId="16" fillId="4" borderId="0" xfId="0" applyNumberFormat="1" applyFont="1" applyFill="1" applyBorder="1" applyAlignment="1" applyProtection="1">
      <alignment horizontal="center" vertical="center" wrapText="1"/>
    </xf>
    <xf numFmtId="3" fontId="18" fillId="4" borderId="0" xfId="0" applyNumberFormat="1" applyFont="1" applyFill="1" applyBorder="1" applyAlignment="1" applyProtection="1">
      <alignment horizontal="center" vertical="center" wrapText="1"/>
    </xf>
    <xf numFmtId="164" fontId="29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Border="1" applyAlignment="1" applyProtection="1">
      <alignment horizontal="center" vertical="center" wrapText="1"/>
    </xf>
    <xf numFmtId="0" fontId="29" fillId="0" borderId="1" xfId="0" applyFont="1" applyBorder="1" applyAlignment="1" applyProtection="1">
      <alignment horizontal="left" vertical="center" wrapText="1"/>
    </xf>
    <xf numFmtId="164" fontId="31" fillId="0" borderId="1" xfId="0" applyNumberFormat="1" applyFont="1" applyFill="1" applyBorder="1" applyAlignment="1" applyProtection="1">
      <alignment horizontal="center" vertical="center" wrapText="1"/>
    </xf>
    <xf numFmtId="164" fontId="30" fillId="0" borderId="1" xfId="0" applyNumberFormat="1" applyFont="1" applyFill="1" applyBorder="1" applyAlignment="1" applyProtection="1">
      <alignment horizontal="center" vertical="center" wrapText="1"/>
    </xf>
    <xf numFmtId="16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16" fillId="3" borderId="2" xfId="0" applyFont="1" applyFill="1" applyBorder="1" applyAlignment="1" applyProtection="1">
      <alignment horizontal="center" vertical="center" wrapText="1"/>
    </xf>
    <xf numFmtId="0" fontId="16" fillId="3" borderId="3" xfId="0" applyFont="1" applyFill="1" applyBorder="1" applyAlignment="1" applyProtection="1">
      <alignment horizontal="center" vertical="center" wrapText="1"/>
    </xf>
    <xf numFmtId="0" fontId="16" fillId="3" borderId="4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justify" vertical="center"/>
    </xf>
    <xf numFmtId="0" fontId="2" fillId="2" borderId="3" xfId="0" applyFont="1" applyFill="1" applyBorder="1" applyAlignment="1" applyProtection="1">
      <alignment horizontal="justify" vertical="center"/>
    </xf>
    <xf numFmtId="0" fontId="2" fillId="2" borderId="4" xfId="0" applyFont="1" applyFill="1" applyBorder="1" applyAlignment="1" applyProtection="1">
      <alignment horizontal="justify" vertical="center"/>
    </xf>
    <xf numFmtId="0" fontId="3" fillId="2" borderId="2" xfId="0" applyFont="1" applyFill="1" applyBorder="1" applyAlignment="1" applyProtection="1">
      <alignment horizontal="justify" vertical="center" wrapText="1"/>
    </xf>
    <xf numFmtId="0" fontId="3" fillId="2" borderId="3" xfId="0" applyFont="1" applyFill="1" applyBorder="1" applyAlignment="1" applyProtection="1">
      <alignment horizontal="justify" vertical="center" wrapText="1"/>
    </xf>
    <xf numFmtId="0" fontId="3" fillId="2" borderId="4" xfId="0" applyFont="1" applyFill="1" applyBorder="1" applyAlignment="1" applyProtection="1">
      <alignment horizontal="justify" vertical="center" wrapText="1"/>
    </xf>
    <xf numFmtId="0" fontId="16" fillId="2" borderId="2" xfId="0" applyFont="1" applyFill="1" applyBorder="1" applyAlignment="1" applyProtection="1">
      <alignment horizontal="left" wrapText="1"/>
    </xf>
    <xf numFmtId="0" fontId="16" fillId="2" borderId="3" xfId="0" applyFont="1" applyFill="1" applyBorder="1" applyAlignment="1" applyProtection="1">
      <alignment horizontal="left" wrapText="1"/>
    </xf>
    <xf numFmtId="0" fontId="16" fillId="2" borderId="4" xfId="0" applyFont="1" applyFill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left" wrapText="1"/>
    </xf>
    <xf numFmtId="0" fontId="4" fillId="2" borderId="3" xfId="0" applyFont="1" applyFill="1" applyBorder="1" applyAlignment="1" applyProtection="1">
      <alignment horizontal="left" wrapText="1"/>
    </xf>
    <xf numFmtId="0" fontId="4" fillId="2" borderId="4" xfId="0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49" fontId="4" fillId="2" borderId="3" xfId="0" applyNumberFormat="1" applyFont="1" applyFill="1" applyBorder="1" applyAlignment="1" applyProtection="1">
      <alignment horizontal="left" wrapText="1"/>
    </xf>
    <xf numFmtId="49" fontId="4" fillId="2" borderId="4" xfId="0" applyNumberFormat="1" applyFont="1" applyFill="1" applyBorder="1" applyAlignment="1" applyProtection="1">
      <alignment horizontal="left" wrapText="1"/>
    </xf>
    <xf numFmtId="0" fontId="13" fillId="0" borderId="2" xfId="0" applyFont="1" applyFill="1" applyBorder="1" applyAlignment="1" applyProtection="1">
      <alignment horizontal="left"/>
      <protection locked="0"/>
    </xf>
    <xf numFmtId="0" fontId="13" fillId="0" borderId="3" xfId="0" applyFont="1" applyFill="1" applyBorder="1" applyAlignment="1" applyProtection="1">
      <alignment horizontal="left"/>
      <protection locked="0"/>
    </xf>
    <xf numFmtId="0" fontId="13" fillId="0" borderId="4" xfId="0" applyFont="1" applyFill="1" applyBorder="1" applyAlignment="1" applyProtection="1">
      <alignment horizontal="left"/>
      <protection locked="0"/>
    </xf>
    <xf numFmtId="3" fontId="13" fillId="0" borderId="2" xfId="0" applyNumberFormat="1" applyFont="1" applyFill="1" applyBorder="1" applyAlignment="1" applyProtection="1">
      <alignment horizontal="left"/>
      <protection locked="0"/>
    </xf>
    <xf numFmtId="164" fontId="17" fillId="3" borderId="2" xfId="0" applyNumberFormat="1" applyFont="1" applyFill="1" applyBorder="1" applyAlignment="1" applyProtection="1">
      <alignment horizontal="center" vertical="center" wrapText="1"/>
    </xf>
    <xf numFmtId="164" fontId="17" fillId="3" borderId="4" xfId="0" applyNumberFormat="1" applyFont="1" applyFill="1" applyBorder="1" applyAlignment="1" applyProtection="1">
      <alignment horizontal="center" vertical="center" wrapText="1"/>
    </xf>
    <xf numFmtId="0" fontId="17" fillId="3" borderId="2" xfId="0" applyFont="1" applyFill="1" applyBorder="1" applyAlignment="1" applyProtection="1">
      <alignment horizontal="center" vertical="center" wrapText="1"/>
    </xf>
    <xf numFmtId="0" fontId="17" fillId="3" borderId="4" xfId="0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 applyProtection="1">
      <alignment horizontal="center" vertical="center" wrapText="1"/>
    </xf>
    <xf numFmtId="164" fontId="13" fillId="0" borderId="4" xfId="0" applyNumberFormat="1" applyFont="1" applyFill="1" applyBorder="1" applyAlignment="1" applyProtection="1">
      <alignment horizontal="center" vertical="center" wrapText="1"/>
    </xf>
    <xf numFmtId="164" fontId="26" fillId="0" borderId="2" xfId="0" applyNumberFormat="1" applyFont="1" applyFill="1" applyBorder="1" applyAlignment="1" applyProtection="1">
      <alignment horizontal="center" vertical="center" wrapText="1"/>
    </xf>
    <xf numFmtId="164" fontId="26" fillId="0" borderId="4" xfId="0" applyNumberFormat="1" applyFont="1" applyFill="1" applyBorder="1" applyAlignment="1" applyProtection="1">
      <alignment horizontal="center" vertical="center" wrapText="1"/>
    </xf>
    <xf numFmtId="0" fontId="16" fillId="3" borderId="5" xfId="0" applyFont="1" applyFill="1" applyBorder="1" applyAlignment="1" applyProtection="1">
      <alignment horizontal="center" vertical="center" wrapText="1"/>
    </xf>
    <xf numFmtId="0" fontId="16" fillId="3" borderId="6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20" fillId="0" borderId="2" xfId="0" applyFont="1" applyBorder="1" applyAlignment="1" applyProtection="1">
      <alignment horizontal="center" vertical="center" wrapText="1"/>
    </xf>
    <xf numFmtId="0" fontId="20" fillId="0" borderId="4" xfId="0" applyFont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17" fillId="3" borderId="1" xfId="0" applyFont="1" applyFill="1" applyBorder="1" applyAlignment="1" applyProtection="1">
      <alignment horizontal="center" vertical="center" wrapText="1"/>
    </xf>
    <xf numFmtId="164" fontId="28" fillId="0" borderId="2" xfId="0" applyNumberFormat="1" applyFont="1" applyFill="1" applyBorder="1" applyAlignment="1" applyProtection="1">
      <alignment horizontal="center" vertical="center" wrapText="1"/>
    </xf>
    <xf numFmtId="164" fontId="28" fillId="0" borderId="4" xfId="0" applyNumberFormat="1" applyFont="1" applyFill="1" applyBorder="1" applyAlignment="1" applyProtection="1">
      <alignment horizontal="center" vertical="center" wrapText="1"/>
    </xf>
    <xf numFmtId="0" fontId="25" fillId="3" borderId="1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wrapText="1"/>
    </xf>
    <xf numFmtId="0" fontId="6" fillId="2" borderId="1" xfId="0" applyFont="1" applyFill="1" applyBorder="1" applyAlignment="1" applyProtection="1">
      <alignment horizontal="left" wrapText="1"/>
    </xf>
    <xf numFmtId="164" fontId="17" fillId="3" borderId="1" xfId="0" applyNumberFormat="1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33" fillId="0" borderId="2" xfId="1" applyFont="1" applyFill="1" applyBorder="1" applyAlignment="1" applyProtection="1">
      <alignment horizontal="left"/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4" xfId="0" applyFont="1" applyFill="1" applyBorder="1" applyAlignment="1" applyProtection="1">
      <alignment horizontal="left"/>
      <protection locked="0"/>
    </xf>
    <xf numFmtId="0" fontId="9" fillId="4" borderId="0" xfId="0" applyFont="1" applyFill="1" applyAlignment="1" applyProtection="1">
      <alignment vertical="center" wrapText="1"/>
    </xf>
    <xf numFmtId="0" fontId="8" fillId="4" borderId="0" xfId="0" applyFont="1" applyFill="1" applyAlignment="1" applyProtection="1">
      <alignment wrapText="1"/>
    </xf>
    <xf numFmtId="0" fontId="8" fillId="0" borderId="0" xfId="0" applyFont="1" applyFill="1" applyAlignment="1" applyProtection="1">
      <alignment horizontal="left"/>
      <protection locked="0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23" fillId="0" borderId="1" xfId="0" applyFont="1" applyBorder="1" applyAlignment="1" applyProtection="1">
      <alignment horizontal="left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164" fontId="18" fillId="0" borderId="1" xfId="0" applyNumberFormat="1" applyFont="1" applyBorder="1" applyAlignment="1" applyProtection="1">
      <alignment horizontal="center" vertical="center" wrapText="1"/>
    </xf>
    <xf numFmtId="164" fontId="13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</xf>
    <xf numFmtId="0" fontId="19" fillId="3" borderId="1" xfId="0" applyFont="1" applyFill="1" applyBorder="1" applyAlignment="1" applyProtection="1">
      <alignment horizontal="left" vertical="center" wrapText="1"/>
    </xf>
    <xf numFmtId="164" fontId="22" fillId="4" borderId="2" xfId="0" applyNumberFormat="1" applyFont="1" applyFill="1" applyBorder="1" applyAlignment="1" applyProtection="1">
      <alignment horizontal="center" vertical="center" wrapText="1"/>
    </xf>
    <xf numFmtId="164" fontId="22" fillId="4" borderId="3" xfId="0" applyNumberFormat="1" applyFont="1" applyFill="1" applyBorder="1" applyAlignment="1" applyProtection="1">
      <alignment horizontal="center" vertical="center" wrapText="1"/>
    </xf>
    <xf numFmtId="164" fontId="22" fillId="4" borderId="4" xfId="0" applyNumberFormat="1" applyFont="1" applyFill="1" applyBorder="1" applyAlignment="1" applyProtection="1">
      <alignment horizontal="center" vertical="center" wrapText="1"/>
    </xf>
    <xf numFmtId="0" fontId="2" fillId="5" borderId="2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5" borderId="4" xfId="0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left" vertical="center" wrapText="1"/>
    </xf>
    <xf numFmtId="0" fontId="27" fillId="3" borderId="1" xfId="0" applyFont="1" applyFill="1" applyBorder="1" applyAlignment="1" applyProtection="1">
      <alignment horizontal="left" vertical="center" wrapText="1"/>
    </xf>
    <xf numFmtId="164" fontId="17" fillId="0" borderId="1" xfId="0" applyNumberFormat="1" applyFont="1" applyFill="1" applyBorder="1" applyAlignment="1" applyProtection="1">
      <alignment horizontal="center" vertical="center" wrapText="1"/>
    </xf>
    <xf numFmtId="164" fontId="23" fillId="0" borderId="1" xfId="0" applyNumberFormat="1" applyFont="1" applyFill="1" applyBorder="1" applyAlignment="1" applyProtection="1">
      <alignment horizontal="center" vertical="center" wrapText="1"/>
    </xf>
    <xf numFmtId="164" fontId="2" fillId="0" borderId="5" xfId="0" applyNumberFormat="1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164" fontId="17" fillId="0" borderId="5" xfId="0" applyNumberFormat="1" applyFont="1" applyFill="1" applyBorder="1" applyAlignment="1" applyProtection="1">
      <alignment horizontal="center" vertical="center" wrapText="1"/>
    </xf>
    <xf numFmtId="164" fontId="17" fillId="0" borderId="6" xfId="0" applyNumberFormat="1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6" xfId="0" applyFont="1" applyFill="1" applyBorder="1" applyAlignment="1" applyProtection="1">
      <alignment horizontal="center" vertical="center"/>
    </xf>
    <xf numFmtId="0" fontId="28" fillId="0" borderId="2" xfId="0" applyFont="1" applyBorder="1" applyAlignment="1" applyProtection="1">
      <alignment horizontal="center" vertical="center" wrapText="1"/>
    </xf>
    <xf numFmtId="0" fontId="28" fillId="0" borderId="4" xfId="0" applyFont="1" applyBorder="1" applyAlignment="1" applyProtection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85725</xdr:rowOff>
    </xdr:from>
    <xdr:to>
      <xdr:col>11</xdr:col>
      <xdr:colOff>1133475</xdr:colOff>
      <xdr:row>1</xdr:row>
      <xdr:rowOff>495300</xdr:rowOff>
    </xdr:to>
    <xdr:sp macro="" textlink="">
      <xdr:nvSpPr>
        <xdr:cNvPr id="3" name="TextovéPole 2"/>
        <xdr:cNvSpPr txBox="1"/>
      </xdr:nvSpPr>
      <xdr:spPr>
        <a:xfrm>
          <a:off x="57150" y="485775"/>
          <a:ext cx="6867525" cy="409575"/>
        </a:xfrm>
        <a:prstGeom prst="rect">
          <a:avLst/>
        </a:prstGeom>
        <a:solidFill>
          <a:srgbClr val="FFC0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/>
          <a:r>
            <a:rPr lang="cs-CZ" sz="1000" b="1">
              <a:solidFill>
                <a:srgbClr val="FF0000"/>
              </a:solidFill>
              <a:latin typeface="Arial" pitchFamily="34" charset="0"/>
              <a:cs typeface="Arial" pitchFamily="34" charset="0"/>
            </a:rPr>
            <a:t>Pozn.: Dodavatel vyplní ELEKTRONICKY pouze ŽLUTĚ zvýrazněná pole tohoto dokumentu. Ostatní pole jsou uzamčena proti změnám (v případě nutnosti editace není nastaveno heslo pro odemknutí).</a:t>
          </a:r>
        </a:p>
        <a:p>
          <a:pPr algn="l"/>
          <a:endParaRPr lang="cs-CZ" sz="1000" b="1">
            <a:solidFill>
              <a:srgbClr val="FF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mil.kasper@stravbyt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4"/>
  <sheetViews>
    <sheetView tabSelected="1" zoomScaleNormal="100" zoomScaleSheetLayoutView="130" workbookViewId="0">
      <selection activeCell="N7" sqref="N7"/>
    </sheetView>
  </sheetViews>
  <sheetFormatPr defaultRowHeight="15"/>
  <cols>
    <col min="1" max="1" width="4.5703125" style="3" customWidth="1"/>
    <col min="2" max="2" width="11.5703125" style="3" customWidth="1"/>
    <col min="3" max="3" width="11.140625" style="3" customWidth="1"/>
    <col min="4" max="5" width="9.7109375" style="3" customWidth="1"/>
    <col min="6" max="9" width="8.5703125" style="3" customWidth="1"/>
    <col min="10" max="10" width="10.5703125" style="3" customWidth="1"/>
    <col min="11" max="12" width="17.7109375" style="3" customWidth="1"/>
    <col min="13" max="16384" width="9.140625" style="3"/>
  </cols>
  <sheetData>
    <row r="1" spans="1:12" ht="15.75">
      <c r="A1" s="93" t="s">
        <v>69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s="4" customFormat="1" ht="46.5" customHeight="1"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s="4" customFormat="1" ht="15" customHeight="1">
      <c r="A3" s="94" t="s">
        <v>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</row>
    <row r="4" spans="1:12" s="4" customFormat="1" ht="30" customHeight="1">
      <c r="A4" s="95" t="s">
        <v>0</v>
      </c>
      <c r="B4" s="95"/>
      <c r="C4" s="95"/>
      <c r="D4" s="52" t="s">
        <v>23</v>
      </c>
      <c r="E4" s="53"/>
      <c r="F4" s="53"/>
      <c r="G4" s="53"/>
      <c r="H4" s="53"/>
      <c r="I4" s="53"/>
      <c r="J4" s="53"/>
      <c r="K4" s="53"/>
      <c r="L4" s="54"/>
    </row>
    <row r="5" spans="1:12" s="4" customFormat="1" ht="30" customHeight="1">
      <c r="A5" s="95" t="s">
        <v>1</v>
      </c>
      <c r="B5" s="95"/>
      <c r="C5" s="95"/>
      <c r="D5" s="55" t="s">
        <v>22</v>
      </c>
      <c r="E5" s="56"/>
      <c r="F5" s="56"/>
      <c r="G5" s="56"/>
      <c r="H5" s="56"/>
      <c r="I5" s="56"/>
      <c r="J5" s="56"/>
      <c r="K5" s="56"/>
      <c r="L5" s="57"/>
    </row>
    <row r="6" spans="1:12" s="4" customFormat="1" ht="15" customHeight="1"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s="4" customFormat="1" ht="15" customHeight="1">
      <c r="A7" s="94" t="s">
        <v>8</v>
      </c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s="4" customFormat="1" ht="15" customHeight="1">
      <c r="A8" s="97" t="s">
        <v>13</v>
      </c>
      <c r="B8" s="97"/>
      <c r="C8" s="97"/>
      <c r="D8" s="58" t="s">
        <v>14</v>
      </c>
      <c r="E8" s="59"/>
      <c r="F8" s="59"/>
      <c r="G8" s="59"/>
      <c r="H8" s="59"/>
      <c r="I8" s="59"/>
      <c r="J8" s="59"/>
      <c r="K8" s="59"/>
      <c r="L8" s="60"/>
    </row>
    <row r="9" spans="1:12" s="4" customFormat="1" ht="15" customHeight="1">
      <c r="A9" s="97" t="s">
        <v>3</v>
      </c>
      <c r="B9" s="97"/>
      <c r="C9" s="97"/>
      <c r="D9" s="61" t="s">
        <v>15</v>
      </c>
      <c r="E9" s="62"/>
      <c r="F9" s="62"/>
      <c r="G9" s="62"/>
      <c r="H9" s="62"/>
      <c r="I9" s="62"/>
      <c r="J9" s="62"/>
      <c r="K9" s="62"/>
      <c r="L9" s="63"/>
    </row>
    <row r="10" spans="1:12" s="4" customFormat="1" ht="15" customHeight="1">
      <c r="A10" s="97" t="s">
        <v>18</v>
      </c>
      <c r="B10" s="97"/>
      <c r="C10" s="97"/>
      <c r="D10" s="64" t="s">
        <v>16</v>
      </c>
      <c r="E10" s="65"/>
      <c r="F10" s="65"/>
      <c r="G10" s="65"/>
      <c r="H10" s="65"/>
      <c r="I10" s="65"/>
      <c r="J10" s="65"/>
      <c r="K10" s="65"/>
      <c r="L10" s="66"/>
    </row>
    <row r="11" spans="1:12" s="4" customFormat="1" ht="15" customHeight="1">
      <c r="A11" s="97" t="s">
        <v>4</v>
      </c>
      <c r="B11" s="97"/>
      <c r="C11" s="97"/>
      <c r="D11" s="61" t="s">
        <v>17</v>
      </c>
      <c r="E11" s="62"/>
      <c r="F11" s="62"/>
      <c r="G11" s="62"/>
      <c r="H11" s="62"/>
      <c r="I11" s="62"/>
      <c r="J11" s="62"/>
      <c r="K11" s="62"/>
      <c r="L11" s="63"/>
    </row>
    <row r="12" spans="1:12" s="4" customFormat="1" ht="15" customHeight="1"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s="4" customFormat="1" ht="15" customHeight="1">
      <c r="A13" s="94" t="s">
        <v>21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2" s="4" customFormat="1" ht="15" customHeight="1">
      <c r="A14" s="97" t="s">
        <v>13</v>
      </c>
      <c r="B14" s="97"/>
      <c r="C14" s="97"/>
      <c r="D14" s="67" t="s">
        <v>63</v>
      </c>
      <c r="E14" s="68"/>
      <c r="F14" s="68"/>
      <c r="G14" s="68"/>
      <c r="H14" s="68"/>
      <c r="I14" s="68"/>
      <c r="J14" s="68"/>
      <c r="K14" s="68"/>
      <c r="L14" s="69"/>
    </row>
    <row r="15" spans="1:12" s="4" customFormat="1" ht="15" customHeight="1">
      <c r="A15" s="97" t="s">
        <v>18</v>
      </c>
      <c r="B15" s="97"/>
      <c r="C15" s="97"/>
      <c r="D15" s="67" t="s">
        <v>64</v>
      </c>
      <c r="E15" s="68"/>
      <c r="F15" s="68"/>
      <c r="G15" s="68"/>
      <c r="H15" s="68"/>
      <c r="I15" s="68"/>
      <c r="J15" s="68"/>
      <c r="K15" s="68"/>
      <c r="L15" s="69"/>
    </row>
    <row r="16" spans="1:12" s="4" customFormat="1" ht="15" customHeight="1">
      <c r="A16" s="97" t="s">
        <v>3</v>
      </c>
      <c r="B16" s="97"/>
      <c r="C16" s="97"/>
      <c r="D16" s="67" t="s">
        <v>65</v>
      </c>
      <c r="E16" s="68"/>
      <c r="F16" s="68"/>
      <c r="G16" s="68"/>
      <c r="H16" s="68"/>
      <c r="I16" s="68"/>
      <c r="J16" s="68"/>
      <c r="K16" s="68"/>
      <c r="L16" s="69"/>
    </row>
    <row r="17" spans="1:12" s="4" customFormat="1" ht="28.5" customHeight="1">
      <c r="A17" s="98" t="s">
        <v>9</v>
      </c>
      <c r="B17" s="98"/>
      <c r="C17" s="98"/>
      <c r="D17" s="67"/>
      <c r="E17" s="68"/>
      <c r="F17" s="68"/>
      <c r="G17" s="68"/>
      <c r="H17" s="68"/>
      <c r="I17" s="68"/>
      <c r="J17" s="68"/>
      <c r="K17" s="68"/>
      <c r="L17" s="69"/>
    </row>
    <row r="18" spans="1:12" s="4" customFormat="1" ht="15" customHeight="1">
      <c r="A18" s="97" t="s">
        <v>4</v>
      </c>
      <c r="B18" s="97"/>
      <c r="C18" s="97"/>
      <c r="D18" s="67" t="s">
        <v>66</v>
      </c>
      <c r="E18" s="68"/>
      <c r="F18" s="68"/>
      <c r="G18" s="68"/>
      <c r="H18" s="68"/>
      <c r="I18" s="68"/>
      <c r="J18" s="68"/>
      <c r="K18" s="68"/>
      <c r="L18" s="69"/>
    </row>
    <row r="19" spans="1:12" s="4" customFormat="1" ht="15" customHeight="1">
      <c r="A19" s="97" t="s">
        <v>5</v>
      </c>
      <c r="B19" s="97"/>
      <c r="C19" s="97"/>
      <c r="D19" s="67" t="s">
        <v>67</v>
      </c>
      <c r="E19" s="68"/>
      <c r="F19" s="68"/>
      <c r="G19" s="68"/>
      <c r="H19" s="68"/>
      <c r="I19" s="68"/>
      <c r="J19" s="68"/>
      <c r="K19" s="68"/>
      <c r="L19" s="69"/>
    </row>
    <row r="20" spans="1:12" s="4" customFormat="1" ht="15" customHeight="1">
      <c r="A20" s="97" t="s">
        <v>6</v>
      </c>
      <c r="B20" s="97"/>
      <c r="C20" s="97"/>
      <c r="D20" s="70">
        <v>602438422</v>
      </c>
      <c r="E20" s="68"/>
      <c r="F20" s="68"/>
      <c r="G20" s="68"/>
      <c r="H20" s="68"/>
      <c r="I20" s="68"/>
      <c r="J20" s="68"/>
      <c r="K20" s="68"/>
      <c r="L20" s="69"/>
    </row>
    <row r="21" spans="1:12" s="4" customFormat="1" ht="15" customHeight="1">
      <c r="A21" s="97" t="s">
        <v>7</v>
      </c>
      <c r="B21" s="97"/>
      <c r="C21" s="97"/>
      <c r="D21" s="102" t="s">
        <v>68</v>
      </c>
      <c r="E21" s="103"/>
      <c r="F21" s="103"/>
      <c r="G21" s="103"/>
      <c r="H21" s="103"/>
      <c r="I21" s="103"/>
      <c r="J21" s="103"/>
      <c r="K21" s="103"/>
      <c r="L21" s="104"/>
    </row>
    <row r="22" spans="1:12" s="4" customFormat="1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ht="15" customHeight="1">
      <c r="A23" s="100" t="s">
        <v>49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  <row r="24" spans="1:12" ht="50.25" customHeight="1">
      <c r="A24" s="101" t="s">
        <v>61</v>
      </c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</row>
    <row r="25" spans="1:12" ht="40.5" customHeight="1">
      <c r="A25" s="105" t="s">
        <v>19</v>
      </c>
      <c r="B25" s="105"/>
      <c r="C25" s="105"/>
      <c r="D25" s="105"/>
      <c r="E25" s="105"/>
      <c r="F25" s="105"/>
      <c r="G25" s="105"/>
      <c r="H25" s="105"/>
      <c r="I25" s="105"/>
      <c r="J25" s="105"/>
      <c r="K25" s="105"/>
      <c r="L25" s="105"/>
    </row>
    <row r="26" spans="1:12" ht="21.75" customHeight="1">
      <c r="A26" s="24"/>
      <c r="B26" s="24"/>
      <c r="C26" s="25"/>
      <c r="D26" s="25"/>
      <c r="E26" s="25"/>
      <c r="F26" s="26"/>
      <c r="G26" s="26"/>
      <c r="H26" s="26"/>
      <c r="I26" s="26"/>
      <c r="J26" s="26"/>
      <c r="K26" s="26"/>
      <c r="L26" s="26"/>
    </row>
    <row r="27" spans="1:12" s="4" customFormat="1" ht="24.75" customHeight="1">
      <c r="A27" s="106" t="s">
        <v>50</v>
      </c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</row>
    <row r="28" spans="1:12" s="4" customFormat="1" ht="11.25" customHeight="1">
      <c r="A28" s="1"/>
      <c r="B28" s="1"/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 s="4" customFormat="1" ht="24" customHeight="1">
      <c r="A29" s="123" t="s">
        <v>27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5"/>
    </row>
    <row r="30" spans="1:12" s="7" customFormat="1" ht="13.5" customHeight="1">
      <c r="A30" s="1"/>
      <c r="B30" s="1"/>
      <c r="C30" s="28"/>
      <c r="D30" s="28"/>
      <c r="E30" s="28"/>
      <c r="F30" s="28"/>
      <c r="G30" s="28"/>
      <c r="H30" s="28"/>
      <c r="I30" s="28"/>
      <c r="J30" s="28"/>
      <c r="K30" s="28"/>
      <c r="L30" s="28"/>
    </row>
    <row r="31" spans="1:12" s="4" customFormat="1" ht="18" customHeight="1">
      <c r="A31" s="126" t="s">
        <v>24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  <c r="L31" s="126"/>
    </row>
    <row r="32" spans="1:12" s="4" customFormat="1" ht="40.5" customHeight="1">
      <c r="A32" s="96" t="s">
        <v>31</v>
      </c>
      <c r="B32" s="115" t="s">
        <v>26</v>
      </c>
      <c r="C32" s="115"/>
      <c r="D32" s="89" t="s">
        <v>60</v>
      </c>
      <c r="E32" s="89"/>
      <c r="F32" s="89" t="s">
        <v>57</v>
      </c>
      <c r="G32" s="89"/>
      <c r="H32" s="89"/>
      <c r="I32" s="89"/>
      <c r="J32" s="116" t="s">
        <v>25</v>
      </c>
      <c r="K32" s="79" t="s">
        <v>58</v>
      </c>
      <c r="L32" s="79" t="s">
        <v>59</v>
      </c>
    </row>
    <row r="33" spans="1:12" s="4" customFormat="1" ht="40.5" customHeight="1">
      <c r="A33" s="96"/>
      <c r="B33" s="115"/>
      <c r="C33" s="115"/>
      <c r="D33" s="6" t="s">
        <v>55</v>
      </c>
      <c r="E33" s="6" t="s">
        <v>56</v>
      </c>
      <c r="F33" s="99" t="s">
        <v>53</v>
      </c>
      <c r="G33" s="99"/>
      <c r="H33" s="89" t="s">
        <v>54</v>
      </c>
      <c r="I33" s="89"/>
      <c r="J33" s="116"/>
      <c r="K33" s="80"/>
      <c r="L33" s="80"/>
    </row>
    <row r="34" spans="1:12" s="4" customFormat="1" ht="43.5" customHeight="1">
      <c r="A34" s="10">
        <v>1</v>
      </c>
      <c r="B34" s="110" t="s">
        <v>28</v>
      </c>
      <c r="C34" s="110"/>
      <c r="D34" s="42">
        <v>20</v>
      </c>
      <c r="E34" s="42">
        <v>20</v>
      </c>
      <c r="F34" s="128">
        <f>D34+E34</f>
        <v>40</v>
      </c>
      <c r="G34" s="128"/>
      <c r="H34" s="128">
        <f>F34*1.15</f>
        <v>46</v>
      </c>
      <c r="I34" s="128"/>
      <c r="J34" s="8">
        <v>261340</v>
      </c>
      <c r="K34" s="38">
        <f>F34*J34</f>
        <v>10453600</v>
      </c>
      <c r="L34" s="9">
        <f>H34*J34</f>
        <v>12021640</v>
      </c>
    </row>
    <row r="35" spans="1:12" s="4" customFormat="1" ht="15.75" customHeight="1">
      <c r="A35" s="108">
        <v>2</v>
      </c>
      <c r="B35" s="109" t="s">
        <v>30</v>
      </c>
      <c r="C35" s="39" t="s">
        <v>51</v>
      </c>
      <c r="D35" s="42">
        <v>1.5</v>
      </c>
      <c r="E35" s="42">
        <v>1.5</v>
      </c>
      <c r="F35" s="130">
        <f>G35+G36</f>
        <v>43</v>
      </c>
      <c r="G35" s="37">
        <f>D35+E35</f>
        <v>3</v>
      </c>
      <c r="H35" s="132">
        <f>I35+I36</f>
        <v>49.45</v>
      </c>
      <c r="I35" s="37">
        <f>G35*1.15</f>
        <v>3.4499999999999997</v>
      </c>
      <c r="J35" s="112">
        <v>261340</v>
      </c>
      <c r="K35" s="113">
        <f>F35*J35</f>
        <v>11237620</v>
      </c>
      <c r="L35" s="114">
        <f>H35*J35</f>
        <v>12923263</v>
      </c>
    </row>
    <row r="36" spans="1:12" s="4" customFormat="1" ht="15.75" customHeight="1">
      <c r="A36" s="108"/>
      <c r="B36" s="109"/>
      <c r="C36" s="39" t="s">
        <v>52</v>
      </c>
      <c r="D36" s="42">
        <v>20</v>
      </c>
      <c r="E36" s="42">
        <v>20</v>
      </c>
      <c r="F36" s="131"/>
      <c r="G36" s="37">
        <f>D36+E36</f>
        <v>40</v>
      </c>
      <c r="H36" s="133"/>
      <c r="I36" s="37">
        <f>G36*1.15</f>
        <v>46</v>
      </c>
      <c r="J36" s="112"/>
      <c r="K36" s="113"/>
      <c r="L36" s="114"/>
    </row>
    <row r="37" spans="1:12" s="4" customFormat="1" ht="30" customHeight="1">
      <c r="A37" s="10">
        <v>3</v>
      </c>
      <c r="B37" s="110" t="s">
        <v>29</v>
      </c>
      <c r="C37" s="110"/>
      <c r="D37" s="42">
        <v>20</v>
      </c>
      <c r="E37" s="42">
        <v>22.8</v>
      </c>
      <c r="F37" s="128">
        <f>D37+E37</f>
        <v>42.8</v>
      </c>
      <c r="G37" s="128"/>
      <c r="H37" s="128">
        <f t="shared" ref="H37" si="0">F37*1.15</f>
        <v>49.219999999999992</v>
      </c>
      <c r="I37" s="128"/>
      <c r="J37" s="8">
        <v>261340</v>
      </c>
      <c r="K37" s="38">
        <f>F37*J37</f>
        <v>11185352</v>
      </c>
      <c r="L37" s="9">
        <f>H37*J37</f>
        <v>12863154.799999997</v>
      </c>
    </row>
    <row r="38" spans="1:12" s="13" customFormat="1" ht="18" customHeight="1">
      <c r="A38" s="12"/>
      <c r="B38" s="111" t="s">
        <v>48</v>
      </c>
      <c r="C38" s="111"/>
      <c r="D38" s="41">
        <f t="shared" ref="D38:E38" si="1">SUM(D34:D37)</f>
        <v>61.5</v>
      </c>
      <c r="E38" s="41">
        <f t="shared" si="1"/>
        <v>64.3</v>
      </c>
      <c r="F38" s="129">
        <f>F34+F35+F37</f>
        <v>125.8</v>
      </c>
      <c r="G38" s="129"/>
      <c r="H38" s="129">
        <f>H34+H35+H37</f>
        <v>144.66999999999999</v>
      </c>
      <c r="I38" s="129"/>
      <c r="J38" s="14">
        <v>261340</v>
      </c>
      <c r="K38" s="15">
        <f>F38*J38</f>
        <v>32876572</v>
      </c>
      <c r="L38" s="16">
        <f>H38*J38</f>
        <v>37808057.799999997</v>
      </c>
    </row>
    <row r="39" spans="1:12" s="7" customFormat="1" ht="13.5" customHeight="1">
      <c r="A39" s="29"/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1:12" s="4" customFormat="1" ht="18" customHeight="1">
      <c r="A40" s="127" t="s">
        <v>32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</row>
    <row r="41" spans="1:12" s="4" customFormat="1" ht="40.5" customHeight="1">
      <c r="A41" s="134" t="s">
        <v>31</v>
      </c>
      <c r="B41" s="85" t="s">
        <v>33</v>
      </c>
      <c r="C41" s="86"/>
      <c r="D41" s="89" t="s">
        <v>60</v>
      </c>
      <c r="E41" s="89"/>
      <c r="F41" s="89" t="s">
        <v>57</v>
      </c>
      <c r="G41" s="89"/>
      <c r="H41" s="89"/>
      <c r="I41" s="89"/>
      <c r="J41" s="79" t="s">
        <v>34</v>
      </c>
      <c r="K41" s="79" t="s">
        <v>58</v>
      </c>
      <c r="L41" s="79" t="s">
        <v>59</v>
      </c>
    </row>
    <row r="42" spans="1:12" s="4" customFormat="1" ht="40.5" customHeight="1">
      <c r="A42" s="135"/>
      <c r="B42" s="87"/>
      <c r="C42" s="88"/>
      <c r="D42" s="6" t="s">
        <v>55</v>
      </c>
      <c r="E42" s="6" t="s">
        <v>56</v>
      </c>
      <c r="F42" s="71" t="s">
        <v>45</v>
      </c>
      <c r="G42" s="72"/>
      <c r="H42" s="73" t="s">
        <v>46</v>
      </c>
      <c r="I42" s="74"/>
      <c r="J42" s="80"/>
      <c r="K42" s="80"/>
      <c r="L42" s="80"/>
    </row>
    <row r="43" spans="1:12" s="4" customFormat="1" ht="15.75" customHeight="1">
      <c r="A43" s="10">
        <v>4</v>
      </c>
      <c r="B43" s="81" t="s">
        <v>30</v>
      </c>
      <c r="C43" s="82"/>
      <c r="D43" s="42">
        <v>25</v>
      </c>
      <c r="E43" s="42">
        <v>35.700000000000003</v>
      </c>
      <c r="F43" s="75">
        <f>D43+E43</f>
        <v>60.7</v>
      </c>
      <c r="G43" s="76"/>
      <c r="H43" s="75">
        <f>F43*1.15</f>
        <v>69.804999999999993</v>
      </c>
      <c r="I43" s="76"/>
      <c r="J43" s="8">
        <v>135540</v>
      </c>
      <c r="K43" s="11">
        <f>F43*J43</f>
        <v>8227278</v>
      </c>
      <c r="L43" s="9">
        <f>H43*J43</f>
        <v>9461369.6999999993</v>
      </c>
    </row>
    <row r="44" spans="1:12" s="13" customFormat="1" ht="18" customHeight="1">
      <c r="A44" s="12"/>
      <c r="B44" s="136" t="s">
        <v>36</v>
      </c>
      <c r="C44" s="137"/>
      <c r="D44" s="40">
        <f t="shared" ref="D44:E44" si="2">SUM(D43)</f>
        <v>25</v>
      </c>
      <c r="E44" s="40">
        <f t="shared" si="2"/>
        <v>35.700000000000003</v>
      </c>
      <c r="F44" s="90">
        <f>SUM(F43)</f>
        <v>60.7</v>
      </c>
      <c r="G44" s="91"/>
      <c r="H44" s="90">
        <f>SUM(H43)</f>
        <v>69.804999999999993</v>
      </c>
      <c r="I44" s="91"/>
      <c r="J44" s="21">
        <v>135540</v>
      </c>
      <c r="K44" s="22">
        <f>F44*J44</f>
        <v>8227278</v>
      </c>
      <c r="L44" s="23">
        <f>H44*J44</f>
        <v>9461369.6999999993</v>
      </c>
    </row>
    <row r="45" spans="1:12" s="7" customFormat="1" ht="13.5" customHeight="1">
      <c r="A45" s="29"/>
      <c r="B45" s="29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2" s="4" customFormat="1" ht="18" customHeight="1">
      <c r="A46" s="92" t="s">
        <v>35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12" s="4" customFormat="1" ht="40.5" customHeight="1">
      <c r="A47" s="134" t="s">
        <v>31</v>
      </c>
      <c r="B47" s="85" t="s">
        <v>41</v>
      </c>
      <c r="C47" s="86"/>
      <c r="D47" s="89" t="s">
        <v>60</v>
      </c>
      <c r="E47" s="89"/>
      <c r="F47" s="89" t="s">
        <v>57</v>
      </c>
      <c r="G47" s="89"/>
      <c r="H47" s="89"/>
      <c r="I47" s="89"/>
      <c r="J47" s="79" t="s">
        <v>44</v>
      </c>
      <c r="K47" s="79" t="s">
        <v>58</v>
      </c>
      <c r="L47" s="79" t="s">
        <v>59</v>
      </c>
    </row>
    <row r="48" spans="1:12" s="4" customFormat="1" ht="40.5" customHeight="1">
      <c r="A48" s="135"/>
      <c r="B48" s="87"/>
      <c r="C48" s="88"/>
      <c r="D48" s="6" t="s">
        <v>55</v>
      </c>
      <c r="E48" s="6" t="s">
        <v>56</v>
      </c>
      <c r="F48" s="71" t="s">
        <v>42</v>
      </c>
      <c r="G48" s="72"/>
      <c r="H48" s="73" t="s">
        <v>43</v>
      </c>
      <c r="I48" s="74"/>
      <c r="J48" s="80"/>
      <c r="K48" s="80"/>
      <c r="L48" s="80"/>
    </row>
    <row r="49" spans="1:12" s="4" customFormat="1" ht="15.75" customHeight="1">
      <c r="A49" s="10">
        <v>5</v>
      </c>
      <c r="B49" s="81" t="s">
        <v>62</v>
      </c>
      <c r="C49" s="82"/>
      <c r="D49" s="42">
        <v>25</v>
      </c>
      <c r="E49" s="42">
        <v>6</v>
      </c>
      <c r="F49" s="75">
        <f>D49+E49</f>
        <v>31</v>
      </c>
      <c r="G49" s="76"/>
      <c r="H49" s="75">
        <f>F49*1.15</f>
        <v>35.65</v>
      </c>
      <c r="I49" s="76"/>
      <c r="J49" s="8">
        <v>33200</v>
      </c>
      <c r="K49" s="11">
        <f>F49*J49</f>
        <v>1029200</v>
      </c>
      <c r="L49" s="9">
        <f>H49*J49</f>
        <v>1183580</v>
      </c>
    </row>
    <row r="50" spans="1:12" s="13" customFormat="1" ht="18" customHeight="1">
      <c r="A50" s="12"/>
      <c r="B50" s="83" t="s">
        <v>47</v>
      </c>
      <c r="C50" s="84"/>
      <c r="D50" s="17">
        <f t="shared" ref="D50:E50" si="3">SUM(D49)</f>
        <v>25</v>
      </c>
      <c r="E50" s="17">
        <f t="shared" si="3"/>
        <v>6</v>
      </c>
      <c r="F50" s="77">
        <f>SUM(F49)</f>
        <v>31</v>
      </c>
      <c r="G50" s="78"/>
      <c r="H50" s="77">
        <f>SUM(H49)</f>
        <v>35.65</v>
      </c>
      <c r="I50" s="78"/>
      <c r="J50" s="18">
        <v>33200</v>
      </c>
      <c r="K50" s="19">
        <f>F50*J50</f>
        <v>1029200</v>
      </c>
      <c r="L50" s="20">
        <f>H50*J50</f>
        <v>1183580</v>
      </c>
    </row>
    <row r="51" spans="1:12" s="4" customFormat="1" ht="12.75" customHeight="1">
      <c r="A51" s="31"/>
      <c r="B51" s="31"/>
      <c r="C51" s="32"/>
      <c r="D51" s="32"/>
      <c r="E51" s="32"/>
      <c r="F51" s="33"/>
      <c r="G51" s="33"/>
      <c r="H51" s="34"/>
      <c r="I51" s="34"/>
      <c r="J51" s="35"/>
      <c r="K51" s="36"/>
      <c r="L51" s="33"/>
    </row>
    <row r="52" spans="1:12" s="4" customFormat="1" ht="22.5" customHeight="1">
      <c r="A52" s="119" t="s">
        <v>40</v>
      </c>
      <c r="B52" s="119"/>
      <c r="C52" s="119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s="4" customFormat="1" ht="19.5" customHeight="1">
      <c r="A53" s="43" t="s">
        <v>37</v>
      </c>
      <c r="B53" s="44"/>
      <c r="C53" s="44"/>
      <c r="D53" s="44"/>
      <c r="E53" s="44"/>
      <c r="F53" s="44"/>
      <c r="G53" s="45"/>
      <c r="H53" s="120">
        <f>K38+K44+K50</f>
        <v>42133050</v>
      </c>
      <c r="I53" s="121"/>
      <c r="J53" s="121"/>
      <c r="K53" s="121"/>
      <c r="L53" s="122"/>
    </row>
    <row r="54" spans="1:12" s="4" customFormat="1" ht="19.5" customHeight="1">
      <c r="A54" s="46" t="s">
        <v>38</v>
      </c>
      <c r="B54" s="47"/>
      <c r="C54" s="47"/>
      <c r="D54" s="47"/>
      <c r="E54" s="47"/>
      <c r="F54" s="47"/>
      <c r="G54" s="48"/>
      <c r="H54" s="120">
        <f>H55-H53</f>
        <v>6319957.5</v>
      </c>
      <c r="I54" s="121"/>
      <c r="J54" s="121"/>
      <c r="K54" s="121"/>
      <c r="L54" s="122"/>
    </row>
    <row r="55" spans="1:12" s="4" customFormat="1" ht="19.5" customHeight="1">
      <c r="A55" s="49" t="s">
        <v>39</v>
      </c>
      <c r="B55" s="50"/>
      <c r="C55" s="50"/>
      <c r="D55" s="50"/>
      <c r="E55" s="50"/>
      <c r="F55" s="50"/>
      <c r="G55" s="51"/>
      <c r="H55" s="120">
        <f>L38+L44+L50</f>
        <v>48453007.5</v>
      </c>
      <c r="I55" s="121"/>
      <c r="J55" s="121"/>
      <c r="K55" s="121"/>
      <c r="L55" s="122"/>
    </row>
    <row r="56" spans="1:12" s="4" customFormat="1" ht="30" customHeight="1">
      <c r="A56" s="31"/>
      <c r="B56" s="31"/>
      <c r="C56" s="32"/>
      <c r="D56" s="32"/>
      <c r="E56" s="32"/>
      <c r="F56" s="33"/>
      <c r="G56" s="33"/>
      <c r="H56" s="34"/>
      <c r="I56" s="34"/>
      <c r="J56" s="35"/>
      <c r="K56" s="36"/>
      <c r="L56" s="33"/>
    </row>
    <row r="57" spans="1:12" s="4" customFormat="1" ht="15" customHeight="1">
      <c r="A57" s="107" t="s">
        <v>20</v>
      </c>
      <c r="B57" s="107"/>
      <c r="C57" s="107"/>
      <c r="D57" s="107"/>
      <c r="E57" s="107"/>
      <c r="F57" s="107"/>
      <c r="G57" s="107"/>
      <c r="H57" s="107"/>
      <c r="I57" s="107"/>
      <c r="J57" s="107"/>
      <c r="K57" s="107"/>
      <c r="L57" s="107"/>
    </row>
    <row r="58" spans="1:12" s="4" customFormat="1" ht="57" customHeight="1">
      <c r="C58" s="118"/>
      <c r="D58" s="118"/>
      <c r="E58" s="118"/>
      <c r="F58" s="118"/>
      <c r="G58" s="118"/>
      <c r="H58" s="118"/>
      <c r="I58" s="118"/>
      <c r="J58" s="118"/>
      <c r="K58" s="118"/>
      <c r="L58" s="118"/>
    </row>
    <row r="59" spans="1:12" s="4" customFormat="1" ht="15" customHeight="1">
      <c r="A59" s="118" t="s">
        <v>10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1:12" s="4" customFormat="1" ht="15" customHeight="1">
      <c r="A60" s="118" t="s">
        <v>11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</row>
    <row r="61" spans="1:12" s="4" customFormat="1" ht="15" customHeight="1">
      <c r="A61" s="117" t="s">
        <v>12</v>
      </c>
      <c r="B61" s="117"/>
      <c r="C61" s="117"/>
      <c r="D61" s="117"/>
      <c r="E61" s="117"/>
      <c r="F61" s="117"/>
      <c r="G61" s="117"/>
      <c r="H61" s="117"/>
      <c r="I61" s="117"/>
      <c r="J61" s="117"/>
      <c r="K61" s="117"/>
      <c r="L61" s="117"/>
    </row>
    <row r="64" spans="1:12">
      <c r="K64" s="5"/>
    </row>
  </sheetData>
  <sheetProtection formatCells="0" formatColumns="0" formatRows="0" selectLockedCells="1" autoFilter="0"/>
  <mergeCells count="107">
    <mergeCell ref="A61:L61"/>
    <mergeCell ref="A60:L60"/>
    <mergeCell ref="A59:L59"/>
    <mergeCell ref="A52:L52"/>
    <mergeCell ref="H53:L53"/>
    <mergeCell ref="H54:L54"/>
    <mergeCell ref="H55:L55"/>
    <mergeCell ref="A29:L29"/>
    <mergeCell ref="A31:L31"/>
    <mergeCell ref="A40:L40"/>
    <mergeCell ref="C58:L58"/>
    <mergeCell ref="H34:I34"/>
    <mergeCell ref="H37:I37"/>
    <mergeCell ref="H38:I38"/>
    <mergeCell ref="F35:F36"/>
    <mergeCell ref="H35:H36"/>
    <mergeCell ref="F34:G34"/>
    <mergeCell ref="F37:G37"/>
    <mergeCell ref="F38:G38"/>
    <mergeCell ref="A41:A42"/>
    <mergeCell ref="A47:A48"/>
    <mergeCell ref="B47:C48"/>
    <mergeCell ref="B43:C43"/>
    <mergeCell ref="B44:C44"/>
    <mergeCell ref="A25:L25"/>
    <mergeCell ref="A27:L27"/>
    <mergeCell ref="A57:L57"/>
    <mergeCell ref="A35:A36"/>
    <mergeCell ref="B35:B36"/>
    <mergeCell ref="B34:C34"/>
    <mergeCell ref="B37:C37"/>
    <mergeCell ref="B38:C38"/>
    <mergeCell ref="J35:J36"/>
    <mergeCell ref="K35:K36"/>
    <mergeCell ref="L35:L36"/>
    <mergeCell ref="B32:C33"/>
    <mergeCell ref="D32:E32"/>
    <mergeCell ref="J32:J33"/>
    <mergeCell ref="K32:K33"/>
    <mergeCell ref="L32:L33"/>
    <mergeCell ref="H33:I33"/>
    <mergeCell ref="F32:I32"/>
    <mergeCell ref="J47:J48"/>
    <mergeCell ref="D47:E47"/>
    <mergeCell ref="F47:I47"/>
    <mergeCell ref="J41:J42"/>
    <mergeCell ref="K41:K42"/>
    <mergeCell ref="L41:L42"/>
    <mergeCell ref="A1:L1"/>
    <mergeCell ref="A3:L3"/>
    <mergeCell ref="A4:C4"/>
    <mergeCell ref="A5:C5"/>
    <mergeCell ref="A7:L7"/>
    <mergeCell ref="A32:A33"/>
    <mergeCell ref="A8:C8"/>
    <mergeCell ref="A9:C9"/>
    <mergeCell ref="A10:C10"/>
    <mergeCell ref="A11:C11"/>
    <mergeCell ref="A13:L13"/>
    <mergeCell ref="A14:C14"/>
    <mergeCell ref="A15:C15"/>
    <mergeCell ref="A16:C16"/>
    <mergeCell ref="A17:C17"/>
    <mergeCell ref="A18:C18"/>
    <mergeCell ref="F33:G33"/>
    <mergeCell ref="A19:C19"/>
    <mergeCell ref="A21:C21"/>
    <mergeCell ref="A20:C20"/>
    <mergeCell ref="A23:L23"/>
    <mergeCell ref="A24:L24"/>
    <mergeCell ref="D21:L21"/>
    <mergeCell ref="B49:C49"/>
    <mergeCell ref="B50:C50"/>
    <mergeCell ref="B41:C42"/>
    <mergeCell ref="D41:E41"/>
    <mergeCell ref="F41:I41"/>
    <mergeCell ref="F42:G42"/>
    <mergeCell ref="F43:G43"/>
    <mergeCell ref="F44:G44"/>
    <mergeCell ref="H42:I42"/>
    <mergeCell ref="H43:I43"/>
    <mergeCell ref="H44:I44"/>
    <mergeCell ref="A46:L46"/>
    <mergeCell ref="A53:G53"/>
    <mergeCell ref="A54:G54"/>
    <mergeCell ref="A55:G55"/>
    <mergeCell ref="D4:L4"/>
    <mergeCell ref="D5:L5"/>
    <mergeCell ref="D8:L8"/>
    <mergeCell ref="D9:L9"/>
    <mergeCell ref="D10:L10"/>
    <mergeCell ref="D11:L11"/>
    <mergeCell ref="D14:L14"/>
    <mergeCell ref="D15:L15"/>
    <mergeCell ref="D16:L16"/>
    <mergeCell ref="D17:L17"/>
    <mergeCell ref="D18:L18"/>
    <mergeCell ref="D19:L19"/>
    <mergeCell ref="D20:L20"/>
    <mergeCell ref="F48:G48"/>
    <mergeCell ref="H48:I48"/>
    <mergeCell ref="F49:G49"/>
    <mergeCell ref="F50:G50"/>
    <mergeCell ref="H49:I49"/>
    <mergeCell ref="H50:I50"/>
    <mergeCell ref="K47:K48"/>
    <mergeCell ref="L47:L48"/>
  </mergeCells>
  <hyperlinks>
    <hyperlink ref="D21" r:id="rId1"/>
  </hyperlinks>
  <printOptions horizontalCentered="1"/>
  <pageMargins left="0.70866141732283472" right="0.70866141732283472" top="0.78740157480314965" bottom="0.59055118110236227" header="0.31496062992125984" footer="0.31496062992125984"/>
  <pageSetup paperSize="9" fitToHeight="3" orientation="landscape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2017-06-05T06:05:47Z</dcterms:modified>
</cp:coreProperties>
</file>