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6380" windowHeight="8190" activeTab="0"/>
  </bookViews>
  <sheets>
    <sheet name="Stavební rozpočet" sheetId="1" r:id="rId1"/>
  </sheets>
  <definedNames/>
  <calcPr calcId="125725"/>
</workbook>
</file>

<file path=xl/sharedStrings.xml><?xml version="1.0" encoding="utf-8"?>
<sst xmlns="http://schemas.openxmlformats.org/spreadsheetml/2006/main" count="82" uniqueCount="67">
  <si>
    <t>Stavební rozpočet</t>
  </si>
  <si>
    <t>Název stavby:</t>
  </si>
  <si>
    <t>III/16911 Prášily – Skelná  0,000 00 - 5,916 06</t>
  </si>
  <si>
    <t>Doba výstavby:</t>
  </si>
  <si>
    <t>Objednavatel:</t>
  </si>
  <si>
    <t>SÚSPK,p.o.,Škroupova 18,Plzeň 306 12</t>
  </si>
  <si>
    <t>Vedlejší a ostatní náklady</t>
  </si>
  <si>
    <t>Začátek výstavby:</t>
  </si>
  <si>
    <t>Projektant</t>
  </si>
  <si>
    <t>INGEM inženýrská a.s.</t>
  </si>
  <si>
    <t>Lokalita:</t>
  </si>
  <si>
    <t>III/16911 Prášily – Skelná</t>
  </si>
  <si>
    <t>Konec výstavby:</t>
  </si>
  <si>
    <t>Zhotovitel:</t>
  </si>
  <si>
    <t>dle výběru  na dodavatele stavby</t>
  </si>
  <si>
    <t>JKSO:</t>
  </si>
  <si>
    <t>822 24 73</t>
  </si>
  <si>
    <t>Zpracováno dne:</t>
  </si>
  <si>
    <t>Zpracoval:</t>
  </si>
  <si>
    <t>Pavel Bastl</t>
  </si>
  <si>
    <t xml:space="preserve"> </t>
  </si>
  <si>
    <t>Jednot.</t>
  </si>
  <si>
    <t>Náklady (Kč)</t>
  </si>
  <si>
    <t>Č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</si>
  <si>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</si>
  <si>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</si>
  <si>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</si>
  <si>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</si>
  <si>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</si>
  <si>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</si>
  <si>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</si>
  <si>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</si>
  <si>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</si>
  <si>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</si>
  <si>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</si>
  <si>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</si>
  <si>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</si>
  <si>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</si>
  <si>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</si>
  <si>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</si>
  <si>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</si>
  <si>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</t>
  </si>
  <si>
    <t>01</t>
  </si>
  <si>
    <t>2</t>
  </si>
  <si>
    <t>02</t>
  </si>
  <si>
    <t>3</t>
  </si>
  <si>
    <t>03</t>
  </si>
  <si>
    <t>Zkoušení materiálů nezávislou zkušebnou</t>
  </si>
  <si>
    <t>4</t>
  </si>
  <si>
    <t>04</t>
  </si>
  <si>
    <t>5</t>
  </si>
  <si>
    <t>05</t>
  </si>
  <si>
    <t>6</t>
  </si>
  <si>
    <t>06</t>
  </si>
  <si>
    <t>Celkem:</t>
  </si>
  <si>
    <t>Dokumentace skutečného provedení stavby</t>
  </si>
  <si>
    <t>kpl.</t>
  </si>
  <si>
    <t>Dopravně inženýrská opatření</t>
  </si>
  <si>
    <t>Průzkumné, geodetické a projektové práce před výstavbou</t>
  </si>
  <si>
    <t xml:space="preserve">Poznámka k položce: vytyčení hranic pozemků, vytyčení staveniště a stavebního objektu, určení průběhu nadzemního nebo podzemního stávajícího i plánovaného vedení, určení vytyčovací sítě </t>
  </si>
  <si>
    <t>Geodetické práce před výstavbou</t>
  </si>
  <si>
    <t>Průzkumné, geodetické a projektové práce při provádění stavby</t>
  </si>
  <si>
    <t>Poznámka k položce: výšková měření, výpočet objemů, atd. které mají charakter kontolních a upřesňujících činností</t>
  </si>
  <si>
    <t>Geodetické práce při provádění stavby</t>
  </si>
  <si>
    <t>Průzkumné, geodetické a projektové práce po výstavbě</t>
  </si>
  <si>
    <t>Poznámka k položce: zaměření skutečného provedení stavby, vč. komunikací a inženýrských sítí, kontrolní měření</t>
  </si>
  <si>
    <t>Geodetické práce po výstavbě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</si>
</sst>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Font="1"/>
    <xf numFmtId="0" fontId="18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right" vertical="center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19" borderId="0" xfId="0" applyNumberFormat="1" applyFont="1" applyFill="1" applyBorder="1" applyAlignment="1" applyProtection="1">
      <alignment horizontal="right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horizontal="left" vertical="center" wrapText="1"/>
      <protection/>
    </xf>
    <xf numFmtId="4" fontId="18" fillId="0" borderId="13" xfId="0" applyNumberFormat="1" applyFont="1" applyFill="1" applyBorder="1" applyAlignment="1" applyProtection="1">
      <alignment horizontal="right" vertical="center" wrapText="1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>
      <alignment vertical="center"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" fontId="18" fillId="0" borderId="17" xfId="0" applyNumberFormat="1" applyFont="1" applyFill="1" applyBorder="1" applyAlignment="1" applyProtection="1">
      <alignment horizontal="righ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" fontId="18" fillId="0" borderId="18" xfId="0" applyNumberFormat="1" applyFont="1" applyFill="1" applyBorder="1" applyAlignment="1" applyProtection="1">
      <alignment horizontal="right" vertical="center" wrapText="1"/>
      <protection/>
    </xf>
    <xf numFmtId="4" fontId="18" fillId="0" borderId="19" xfId="0" applyNumberFormat="1" applyFont="1" applyFill="1" applyBorder="1" applyAlignment="1" applyProtection="1">
      <alignment horizontal="right" vertical="center" wrapText="1"/>
      <protection/>
    </xf>
    <xf numFmtId="49" fontId="18" fillId="0" borderId="20" xfId="0" applyNumberFormat="1" applyFont="1" applyFill="1" applyBorder="1" applyAlignment="1" applyProtection="1">
      <alignment horizontal="left" vertical="center" wrapText="1"/>
      <protection/>
    </xf>
    <xf numFmtId="49" fontId="22" fillId="0" borderId="21" xfId="0" applyNumberFormat="1" applyFont="1" applyFill="1" applyBorder="1" applyAlignment="1" applyProtection="1">
      <alignment horizontal="left" vertical="center" wrapText="1"/>
      <protection/>
    </xf>
    <xf numFmtId="49" fontId="22" fillId="0" borderId="22" xfId="0" applyNumberFormat="1" applyFont="1" applyFill="1" applyBorder="1" applyAlignment="1" applyProtection="1">
      <alignment horizontal="left" vertical="center" wrapText="1"/>
      <protection/>
    </xf>
    <xf numFmtId="49" fontId="18" fillId="0" borderId="23" xfId="0" applyNumberFormat="1" applyFont="1" applyFill="1" applyBorder="1" applyAlignment="1" applyProtection="1">
      <alignment horizontal="left" vertical="center" wrapText="1"/>
      <protection/>
    </xf>
    <xf numFmtId="4" fontId="18" fillId="0" borderId="23" xfId="0" applyNumberFormat="1" applyFont="1" applyFill="1" applyBorder="1" applyAlignment="1" applyProtection="1">
      <alignment horizontal="right" vertical="center" wrapText="1"/>
      <protection/>
    </xf>
    <xf numFmtId="4" fontId="18" fillId="0" borderId="21" xfId="0" applyNumberFormat="1" applyFont="1" applyFill="1" applyBorder="1" applyAlignment="1" applyProtection="1">
      <alignment horizontal="right" vertical="center" wrapText="1"/>
      <protection/>
    </xf>
    <xf numFmtId="4" fontId="18" fillId="0" borderId="22" xfId="0" applyNumberFormat="1" applyFont="1" applyFill="1" applyBorder="1" applyAlignment="1" applyProtection="1">
      <alignment horizontal="right" vertical="center" wrapText="1"/>
      <protection/>
    </xf>
    <xf numFmtId="4" fontId="18" fillId="0" borderId="24" xfId="0" applyNumberFormat="1" applyFont="1" applyFill="1" applyBorder="1" applyAlignment="1" applyProtection="1">
      <alignment horizontal="right" vertical="center" wrapText="1"/>
      <protection/>
    </xf>
    <xf numFmtId="4" fontId="18" fillId="0" borderId="25" xfId="0" applyNumberFormat="1" applyFont="1" applyFill="1" applyBorder="1" applyAlignment="1" applyProtection="1">
      <alignment horizontal="right" vertical="center" wrapText="1"/>
      <protection/>
    </xf>
    <xf numFmtId="4" fontId="18" fillId="0" borderId="26" xfId="0" applyNumberFormat="1" applyFont="1" applyFill="1" applyBorder="1" applyAlignment="1" applyProtection="1">
      <alignment horizontal="right" vertical="center" wrapText="1"/>
      <protection/>
    </xf>
    <xf numFmtId="49" fontId="18" fillId="0" borderId="23" xfId="0" applyNumberFormat="1" applyFont="1" applyFill="1" applyBorder="1" applyAlignment="1" applyProtection="1">
      <alignment horizontal="center" vertical="center" wrapText="1"/>
      <protection/>
    </xf>
    <xf numFmtId="49" fontId="18" fillId="0" borderId="21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27" xfId="0" applyNumberFormat="1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Fill="1" applyBorder="1" applyAlignment="1" applyProtection="1">
      <alignment horizontal="center" vertical="center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 wrapText="1"/>
      <protection/>
    </xf>
    <xf numFmtId="49" fontId="18" fillId="0" borderId="32" xfId="0" applyNumberFormat="1" applyFont="1" applyFill="1" applyBorder="1" applyAlignment="1" applyProtection="1">
      <alignment horizontal="center" vertical="center" wrapText="1"/>
      <protection/>
    </xf>
    <xf numFmtId="4" fontId="18" fillId="0" borderId="20" xfId="0" applyNumberFormat="1" applyFont="1" applyFill="1" applyBorder="1" applyAlignment="1" applyProtection="1">
      <alignment horizontal="right" vertical="center" wrapText="1"/>
      <protection/>
    </xf>
    <xf numFmtId="4" fontId="18" fillId="0" borderId="33" xfId="0" applyNumberFormat="1" applyFont="1" applyFill="1" applyBorder="1" applyAlignment="1" applyProtection="1">
      <alignment horizontal="right" vertical="center" wrapText="1"/>
      <protection/>
    </xf>
    <xf numFmtId="49" fontId="18" fillId="0" borderId="34" xfId="0" applyNumberFormat="1" applyFont="1" applyFill="1" applyBorder="1" applyAlignment="1" applyProtection="1">
      <alignment horizontal="center" vertical="center" wrapText="1"/>
      <protection/>
    </xf>
    <xf numFmtId="49" fontId="18" fillId="0" borderId="35" xfId="0" applyNumberFormat="1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9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left" vertical="center"/>
      <protection/>
    </xf>
    <xf numFmtId="49" fontId="20" fillId="0" borderId="38" xfId="0" applyNumberFormat="1" applyFont="1" applyFill="1" applyBorder="1" applyAlignment="1" applyProtection="1">
      <alignment horizontal="left" vertical="center" wrapText="1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8" xfId="0" applyNumberFormat="1" applyFont="1" applyFill="1" applyBorder="1" applyAlignment="1" applyProtection="1">
      <alignment horizontal="left" vertical="center"/>
      <protection/>
    </xf>
    <xf numFmtId="49" fontId="21" fillId="0" borderId="28" xfId="0" applyNumberFormat="1" applyFont="1" applyFill="1" applyBorder="1" applyAlignment="1" applyProtection="1">
      <alignment horizontal="left" vertical="center"/>
      <protection/>
    </xf>
    <xf numFmtId="49" fontId="18" fillId="0" borderId="39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49" fontId="18" fillId="0" borderId="41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14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 wrapText="1"/>
      <protection/>
    </xf>
    <xf numFmtId="49" fontId="18" fillId="0" borderId="44" xfId="0" applyNumberFormat="1" applyFont="1" applyFill="1" applyBorder="1" applyAlignment="1" applyProtection="1">
      <alignment horizontal="center" vertical="center" wrapText="1"/>
      <protection/>
    </xf>
    <xf numFmtId="49" fontId="18" fillId="0" borderId="45" xfId="0" applyNumberFormat="1" applyFont="1" applyFill="1" applyBorder="1" applyAlignment="1" applyProtection="1">
      <alignment horizontal="center" vertical="center" wrapText="1"/>
      <protection/>
    </xf>
    <xf numFmtId="49" fontId="18" fillId="0" borderId="46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47" xfId="0" applyNumberFormat="1" applyFont="1" applyFill="1" applyBorder="1" applyAlignment="1" applyProtection="1">
      <alignment horizontal="left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49" fontId="20" fillId="0" borderId="51" xfId="0" applyNumberFormat="1" applyFont="1" applyFill="1" applyBorder="1" applyAlignment="1" applyProtection="1">
      <alignment horizontal="left" vertical="center"/>
      <protection/>
    </xf>
    <xf numFmtId="49" fontId="20" fillId="0" borderId="5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">
      <selection activeCell="AL21" sqref="AL21"/>
    </sheetView>
  </sheetViews>
  <sheetFormatPr defaultColWidth="11.421875" defaultRowHeight="12.75"/>
  <cols>
    <col min="1" max="1" width="7.28125" style="1" customWidth="1"/>
    <col min="2" max="2" width="11.421875" style="1" hidden="1" customWidth="1"/>
    <col min="3" max="3" width="6.8515625" style="1" customWidth="1"/>
    <col min="4" max="4" width="31.57421875" style="1" customWidth="1"/>
    <col min="5" max="5" width="5.00390625" style="1" customWidth="1"/>
    <col min="6" max="6" width="10.421875" style="1" customWidth="1"/>
    <col min="7" max="7" width="10.28125" style="1" customWidth="1"/>
    <col min="8" max="8" width="11.57421875" style="1" customWidth="1"/>
    <col min="9" max="9" width="13.140625" style="1" customWidth="1"/>
    <col min="10" max="10" width="10.7109375" style="1" customWidth="1"/>
    <col min="11" max="12" width="11.7109375" style="1" customWidth="1"/>
    <col min="13" max="13" width="11.421875" style="1" customWidth="1"/>
    <col min="14" max="37" width="11.421875" style="1" hidden="1" customWidth="1"/>
    <col min="38" max="16384" width="11.421875" style="1" customWidth="1"/>
  </cols>
  <sheetData>
    <row r="1" spans="1:12" ht="21.9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</row>
    <row r="2" spans="1:13" ht="12.95" customHeight="1">
      <c r="A2" s="53" t="s">
        <v>1</v>
      </c>
      <c r="B2" s="53"/>
      <c r="C2" s="53"/>
      <c r="D2" s="54" t="s">
        <v>2</v>
      </c>
      <c r="E2" s="55" t="s">
        <v>3</v>
      </c>
      <c r="F2" s="55"/>
      <c r="G2" s="55"/>
      <c r="H2" s="56" t="s">
        <v>4</v>
      </c>
      <c r="I2" s="57" t="s">
        <v>5</v>
      </c>
      <c r="J2" s="57"/>
      <c r="K2" s="3"/>
      <c r="L2" s="3"/>
      <c r="M2" s="4"/>
    </row>
    <row r="3" spans="1:13" ht="12.75">
      <c r="A3" s="53"/>
      <c r="B3" s="53"/>
      <c r="C3" s="53"/>
      <c r="D3" s="54"/>
      <c r="E3" s="55"/>
      <c r="F3" s="55"/>
      <c r="G3" s="55"/>
      <c r="H3" s="55"/>
      <c r="I3" s="57"/>
      <c r="J3" s="57"/>
      <c r="K3" s="3"/>
      <c r="L3" s="3"/>
      <c r="M3" s="4"/>
    </row>
    <row r="4" spans="1:13" ht="12.95" customHeight="1">
      <c r="A4" s="58"/>
      <c r="B4" s="58"/>
      <c r="C4" s="58"/>
      <c r="D4" s="59" t="s">
        <v>6</v>
      </c>
      <c r="E4" s="59" t="s">
        <v>7</v>
      </c>
      <c r="F4" s="59"/>
      <c r="G4" s="60"/>
      <c r="H4" s="61" t="s">
        <v>8</v>
      </c>
      <c r="I4" s="62" t="s">
        <v>9</v>
      </c>
      <c r="J4" s="62"/>
      <c r="K4" s="3"/>
      <c r="L4" s="3"/>
      <c r="M4" s="4"/>
    </row>
    <row r="5" spans="1:13" ht="12.75">
      <c r="A5" s="58"/>
      <c r="B5" s="58"/>
      <c r="C5" s="58"/>
      <c r="D5" s="59"/>
      <c r="E5" s="59"/>
      <c r="F5" s="59"/>
      <c r="G5" s="60"/>
      <c r="H5" s="60"/>
      <c r="I5" s="62"/>
      <c r="J5" s="62"/>
      <c r="K5" s="3"/>
      <c r="L5" s="3"/>
      <c r="M5" s="4"/>
    </row>
    <row r="6" spans="1:13" ht="12.95" customHeight="1">
      <c r="A6" s="58" t="s">
        <v>10</v>
      </c>
      <c r="B6" s="58"/>
      <c r="C6" s="58"/>
      <c r="D6" s="59" t="s">
        <v>11</v>
      </c>
      <c r="E6" s="59" t="s">
        <v>12</v>
      </c>
      <c r="F6" s="59"/>
      <c r="G6" s="61"/>
      <c r="H6" s="61" t="s">
        <v>13</v>
      </c>
      <c r="I6" s="62" t="s">
        <v>14</v>
      </c>
      <c r="J6" s="62"/>
      <c r="K6" s="3"/>
      <c r="L6" s="3"/>
      <c r="M6" s="4"/>
    </row>
    <row r="7" spans="1:13" ht="12.75">
      <c r="A7" s="58"/>
      <c r="B7" s="58"/>
      <c r="C7" s="58"/>
      <c r="D7" s="59"/>
      <c r="E7" s="59"/>
      <c r="F7" s="59"/>
      <c r="G7" s="61"/>
      <c r="H7" s="61"/>
      <c r="I7" s="61"/>
      <c r="J7" s="62"/>
      <c r="K7" s="3"/>
      <c r="L7" s="3"/>
      <c r="M7" s="4"/>
    </row>
    <row r="8" spans="1:13" ht="12.75">
      <c r="A8" s="65" t="s">
        <v>15</v>
      </c>
      <c r="B8" s="65"/>
      <c r="C8" s="65"/>
      <c r="D8" s="66" t="s">
        <v>16</v>
      </c>
      <c r="E8" s="66" t="s">
        <v>17</v>
      </c>
      <c r="F8" s="66"/>
      <c r="G8" s="67">
        <v>42334</v>
      </c>
      <c r="H8" s="68" t="s">
        <v>18</v>
      </c>
      <c r="I8" s="63" t="s">
        <v>19</v>
      </c>
      <c r="J8" s="63"/>
      <c r="K8" s="3"/>
      <c r="L8" s="3"/>
      <c r="M8" s="4"/>
    </row>
    <row r="9" spans="1:13" ht="13.5" thickBot="1">
      <c r="A9" s="58"/>
      <c r="B9" s="58"/>
      <c r="C9" s="58"/>
      <c r="D9" s="59"/>
      <c r="E9" s="59"/>
      <c r="F9" s="59"/>
      <c r="G9" s="60"/>
      <c r="H9" s="60"/>
      <c r="I9" s="60"/>
      <c r="J9" s="64"/>
      <c r="K9" s="3"/>
      <c r="L9" s="3"/>
      <c r="M9" s="4"/>
    </row>
    <row r="10" spans="1:13" ht="13.35" customHeight="1">
      <c r="A10" s="74" t="s">
        <v>20</v>
      </c>
      <c r="B10" s="75"/>
      <c r="C10" s="20" t="s">
        <v>20</v>
      </c>
      <c r="D10" s="20" t="s">
        <v>20</v>
      </c>
      <c r="E10" s="20" t="s">
        <v>20</v>
      </c>
      <c r="F10" s="20" t="s">
        <v>20</v>
      </c>
      <c r="G10" s="21" t="s">
        <v>21</v>
      </c>
      <c r="H10" s="76" t="s">
        <v>22</v>
      </c>
      <c r="I10" s="76"/>
      <c r="J10" s="77"/>
      <c r="K10" s="5"/>
      <c r="L10" s="6"/>
      <c r="M10" s="4"/>
    </row>
    <row r="11" spans="1:24" ht="13.5" thickBot="1">
      <c r="A11" s="78" t="s">
        <v>23</v>
      </c>
      <c r="B11" s="79"/>
      <c r="C11" s="7" t="s">
        <v>24</v>
      </c>
      <c r="D11" s="7" t="s">
        <v>25</v>
      </c>
      <c r="E11" s="7" t="s">
        <v>26</v>
      </c>
      <c r="F11" s="8" t="s">
        <v>27</v>
      </c>
      <c r="G11" s="9" t="s">
        <v>28</v>
      </c>
      <c r="H11" s="10" t="s">
        <v>29</v>
      </c>
      <c r="I11" s="10" t="s">
        <v>30</v>
      </c>
      <c r="J11" s="22" t="s">
        <v>31</v>
      </c>
      <c r="K11" s="5"/>
      <c r="L11" s="5"/>
      <c r="M11" s="4"/>
      <c r="P11" s="11" t="s">
        <v>32</v>
      </c>
      <c r="Q11" s="11" t="s">
        <v>33</v>
      </c>
      <c r="R11" s="11" t="s">
        <v>34</v>
      </c>
      <c r="S11" s="11" t="s">
        <v>35</v>
      </c>
      <c r="T11" s="11" t="s">
        <v>36</v>
      </c>
      <c r="U11" s="11" t="s">
        <v>37</v>
      </c>
      <c r="V11" s="11" t="s">
        <v>38</v>
      </c>
      <c r="W11" s="11" t="s">
        <v>39</v>
      </c>
      <c r="X11" s="11" t="s">
        <v>40</v>
      </c>
    </row>
    <row r="12" spans="1:32" ht="12.75">
      <c r="A12" s="49" t="s">
        <v>41</v>
      </c>
      <c r="B12" s="50"/>
      <c r="C12" s="51" t="s">
        <v>42</v>
      </c>
      <c r="D12" s="28" t="s">
        <v>60</v>
      </c>
      <c r="E12" s="51" t="s">
        <v>56</v>
      </c>
      <c r="F12" s="47">
        <v>1</v>
      </c>
      <c r="G12" s="47">
        <v>0</v>
      </c>
      <c r="H12" s="47">
        <f>ROUND(F12*AE12,2)</f>
        <v>0</v>
      </c>
      <c r="I12" s="47">
        <f aca="true" t="shared" si="0" ref="I12:I23">J12-H12</f>
        <v>0</v>
      </c>
      <c r="J12" s="48">
        <f aca="true" t="shared" si="1" ref="J12:J23">ROUND(F12*G12,2)</f>
        <v>0</v>
      </c>
      <c r="K12" s="15"/>
      <c r="L12" s="15"/>
      <c r="N12" s="16" t="s">
        <v>41</v>
      </c>
      <c r="O12" s="15">
        <f aca="true" t="shared" si="2" ref="O12:O23">IF(N12="5",I12,0)</f>
        <v>0</v>
      </c>
      <c r="Z12" s="15">
        <f aca="true" t="shared" si="3" ref="Z12:Z23">IF(AD12=0,J12,0)</f>
        <v>0</v>
      </c>
      <c r="AA12" s="15">
        <f aca="true" t="shared" si="4" ref="AA12:AA23">IF(AD12=9,J12,0)</f>
        <v>0</v>
      </c>
      <c r="AB12" s="15">
        <f aca="true" t="shared" si="5" ref="AB12:AB23">IF(AD12=19,J12,0)</f>
        <v>0</v>
      </c>
      <c r="AD12" s="15">
        <v>19</v>
      </c>
      <c r="AE12" s="15">
        <f>G12*0</f>
        <v>0</v>
      </c>
      <c r="AF12" s="15">
        <f>G12*(1-0)</f>
        <v>0</v>
      </c>
    </row>
    <row r="13" spans="1:32" ht="12.75">
      <c r="A13" s="43"/>
      <c r="B13" s="44"/>
      <c r="C13" s="39"/>
      <c r="D13" s="29" t="s">
        <v>58</v>
      </c>
      <c r="E13" s="39"/>
      <c r="F13" s="33"/>
      <c r="G13" s="33"/>
      <c r="H13" s="33"/>
      <c r="I13" s="33"/>
      <c r="J13" s="36"/>
      <c r="K13" s="15"/>
      <c r="L13" s="15"/>
      <c r="N13" s="16"/>
      <c r="O13" s="15"/>
      <c r="Z13" s="15"/>
      <c r="AA13" s="15"/>
      <c r="AB13" s="15"/>
      <c r="AD13" s="15"/>
      <c r="AE13" s="15"/>
      <c r="AF13" s="15"/>
    </row>
    <row r="14" spans="1:32" ht="33">
      <c r="A14" s="45"/>
      <c r="B14" s="46"/>
      <c r="C14" s="40"/>
      <c r="D14" s="30" t="s">
        <v>59</v>
      </c>
      <c r="E14" s="40"/>
      <c r="F14" s="34"/>
      <c r="G14" s="34"/>
      <c r="H14" s="34"/>
      <c r="I14" s="34"/>
      <c r="J14" s="37"/>
      <c r="K14" s="15"/>
      <c r="L14" s="15"/>
      <c r="N14" s="16"/>
      <c r="O14" s="15"/>
      <c r="Z14" s="15"/>
      <c r="AA14" s="15"/>
      <c r="AB14" s="15"/>
      <c r="AD14" s="15"/>
      <c r="AE14" s="15"/>
      <c r="AF14" s="15"/>
    </row>
    <row r="15" spans="1:32" ht="25.5">
      <c r="A15" s="41" t="s">
        <v>43</v>
      </c>
      <c r="B15" s="42"/>
      <c r="C15" s="38" t="s">
        <v>44</v>
      </c>
      <c r="D15" s="31" t="s">
        <v>63</v>
      </c>
      <c r="E15" s="38" t="s">
        <v>56</v>
      </c>
      <c r="F15" s="32">
        <v>1</v>
      </c>
      <c r="G15" s="32">
        <v>0</v>
      </c>
      <c r="H15" s="32">
        <v>0</v>
      </c>
      <c r="I15" s="32">
        <f t="shared" si="0"/>
        <v>0</v>
      </c>
      <c r="J15" s="35">
        <f t="shared" si="1"/>
        <v>0</v>
      </c>
      <c r="K15" s="15"/>
      <c r="L15" s="15"/>
      <c r="M15" s="17"/>
      <c r="N15" s="16" t="s">
        <v>41</v>
      </c>
      <c r="O15" s="15">
        <f t="shared" si="2"/>
        <v>0</v>
      </c>
      <c r="Z15" s="15">
        <f t="shared" si="3"/>
        <v>0</v>
      </c>
      <c r="AA15" s="15">
        <f t="shared" si="4"/>
        <v>0</v>
      </c>
      <c r="AB15" s="15">
        <f t="shared" si="5"/>
        <v>0</v>
      </c>
      <c r="AD15" s="15">
        <v>19</v>
      </c>
      <c r="AE15" s="15">
        <f>G15*0.298147864686974</f>
        <v>0</v>
      </c>
      <c r="AF15" s="15">
        <f>G15*(1-0.298147864686974)</f>
        <v>0</v>
      </c>
    </row>
    <row r="16" spans="1:32" ht="12.75">
      <c r="A16" s="43"/>
      <c r="B16" s="44"/>
      <c r="C16" s="39"/>
      <c r="D16" s="29" t="s">
        <v>61</v>
      </c>
      <c r="E16" s="39"/>
      <c r="F16" s="33"/>
      <c r="G16" s="33"/>
      <c r="H16" s="33"/>
      <c r="I16" s="33"/>
      <c r="J16" s="36"/>
      <c r="K16" s="15"/>
      <c r="L16" s="15"/>
      <c r="M16" s="17"/>
      <c r="N16" s="16"/>
      <c r="O16" s="15"/>
      <c r="Z16" s="15"/>
      <c r="AA16" s="15"/>
      <c r="AB16" s="15"/>
      <c r="AD16" s="15"/>
      <c r="AE16" s="15"/>
      <c r="AF16" s="15"/>
    </row>
    <row r="17" spans="1:32" ht="16.5">
      <c r="A17" s="45"/>
      <c r="B17" s="46"/>
      <c r="C17" s="40"/>
      <c r="D17" s="30" t="s">
        <v>62</v>
      </c>
      <c r="E17" s="40"/>
      <c r="F17" s="34"/>
      <c r="G17" s="34"/>
      <c r="H17" s="34"/>
      <c r="I17" s="34"/>
      <c r="J17" s="37"/>
      <c r="K17" s="15"/>
      <c r="L17" s="15"/>
      <c r="M17" s="17"/>
      <c r="N17" s="16"/>
      <c r="O17" s="15"/>
      <c r="Z17" s="15"/>
      <c r="AA17" s="15"/>
      <c r="AB17" s="15"/>
      <c r="AD17" s="15"/>
      <c r="AE17" s="15"/>
      <c r="AF17" s="15"/>
    </row>
    <row r="18" spans="1:32" ht="12.75">
      <c r="A18" s="41" t="s">
        <v>45</v>
      </c>
      <c r="B18" s="42"/>
      <c r="C18" s="38" t="s">
        <v>46</v>
      </c>
      <c r="D18" s="31" t="s">
        <v>66</v>
      </c>
      <c r="E18" s="38" t="s">
        <v>56</v>
      </c>
      <c r="F18" s="32">
        <v>1</v>
      </c>
      <c r="G18" s="32">
        <v>0</v>
      </c>
      <c r="H18" s="32">
        <f>ROUND(F18*AE18,2)</f>
        <v>0</v>
      </c>
      <c r="I18" s="32">
        <f t="shared" si="0"/>
        <v>0</v>
      </c>
      <c r="J18" s="35">
        <f t="shared" si="1"/>
        <v>0</v>
      </c>
      <c r="K18" s="15"/>
      <c r="L18" s="15"/>
      <c r="N18" s="16" t="s">
        <v>41</v>
      </c>
      <c r="O18" s="15">
        <f t="shared" si="2"/>
        <v>0</v>
      </c>
      <c r="Z18" s="15">
        <f t="shared" si="3"/>
        <v>0</v>
      </c>
      <c r="AA18" s="15">
        <f t="shared" si="4"/>
        <v>0</v>
      </c>
      <c r="AB18" s="15">
        <f t="shared" si="5"/>
        <v>0</v>
      </c>
      <c r="AD18" s="15">
        <v>19</v>
      </c>
      <c r="AE18" s="15">
        <f>G18*0</f>
        <v>0</v>
      </c>
      <c r="AF18" s="15">
        <f>G18*(1-0)</f>
        <v>0</v>
      </c>
    </row>
    <row r="19" spans="1:32" ht="12.75">
      <c r="A19" s="43"/>
      <c r="B19" s="44"/>
      <c r="C19" s="39"/>
      <c r="D19" s="29" t="s">
        <v>64</v>
      </c>
      <c r="E19" s="39"/>
      <c r="F19" s="33"/>
      <c r="G19" s="33"/>
      <c r="H19" s="33"/>
      <c r="I19" s="33"/>
      <c r="J19" s="36"/>
      <c r="K19" s="15"/>
      <c r="L19" s="15"/>
      <c r="N19" s="16"/>
      <c r="O19" s="15"/>
      <c r="Z19" s="15"/>
      <c r="AA19" s="15"/>
      <c r="AB19" s="15"/>
      <c r="AD19" s="15"/>
      <c r="AE19" s="15"/>
      <c r="AF19" s="15"/>
    </row>
    <row r="20" spans="1:32" ht="16.5">
      <c r="A20" s="45"/>
      <c r="B20" s="46"/>
      <c r="C20" s="40"/>
      <c r="D20" s="30" t="s">
        <v>65</v>
      </c>
      <c r="E20" s="40"/>
      <c r="F20" s="34"/>
      <c r="G20" s="34"/>
      <c r="H20" s="34"/>
      <c r="I20" s="34"/>
      <c r="J20" s="37"/>
      <c r="K20" s="15"/>
      <c r="L20" s="15"/>
      <c r="N20" s="16"/>
      <c r="O20" s="15"/>
      <c r="Z20" s="15"/>
      <c r="AA20" s="15"/>
      <c r="AB20" s="15"/>
      <c r="AD20" s="15"/>
      <c r="AE20" s="15"/>
      <c r="AF20" s="15"/>
    </row>
    <row r="21" spans="1:32" ht="52.5" customHeight="1">
      <c r="A21" s="69" t="s">
        <v>48</v>
      </c>
      <c r="B21" s="70"/>
      <c r="C21" s="12" t="s">
        <v>49</v>
      </c>
      <c r="D21" s="13" t="s">
        <v>55</v>
      </c>
      <c r="E21" s="13" t="s">
        <v>56</v>
      </c>
      <c r="F21" s="14">
        <v>1</v>
      </c>
      <c r="G21" s="14">
        <v>0</v>
      </c>
      <c r="H21" s="14">
        <f>ROUND(F21*AE21,2)</f>
        <v>0</v>
      </c>
      <c r="I21" s="14">
        <f t="shared" si="0"/>
        <v>0</v>
      </c>
      <c r="J21" s="23">
        <f t="shared" si="1"/>
        <v>0</v>
      </c>
      <c r="K21" s="15"/>
      <c r="L21" s="15"/>
      <c r="N21" s="16" t="s">
        <v>41</v>
      </c>
      <c r="O21" s="15">
        <f t="shared" si="2"/>
        <v>0</v>
      </c>
      <c r="Z21" s="15">
        <f t="shared" si="3"/>
        <v>0</v>
      </c>
      <c r="AA21" s="15">
        <f t="shared" si="4"/>
        <v>0</v>
      </c>
      <c r="AB21" s="15">
        <f t="shared" si="5"/>
        <v>0</v>
      </c>
      <c r="AD21" s="15">
        <v>19</v>
      </c>
      <c r="AE21" s="15">
        <f>G21*0</f>
        <v>0</v>
      </c>
      <c r="AF21" s="15">
        <f>G21*(1-0)</f>
        <v>0</v>
      </c>
    </row>
    <row r="22" spans="1:32" ht="54.75" customHeight="1">
      <c r="A22" s="69" t="s">
        <v>50</v>
      </c>
      <c r="B22" s="70"/>
      <c r="C22" s="12" t="s">
        <v>51</v>
      </c>
      <c r="D22" s="13" t="s">
        <v>47</v>
      </c>
      <c r="E22" s="13" t="s">
        <v>56</v>
      </c>
      <c r="F22" s="14">
        <v>1</v>
      </c>
      <c r="G22" s="14">
        <v>0</v>
      </c>
      <c r="H22" s="14">
        <f>ROUND(F22*AE22,2)</f>
        <v>0</v>
      </c>
      <c r="I22" s="14">
        <f t="shared" si="0"/>
        <v>0</v>
      </c>
      <c r="J22" s="23">
        <f t="shared" si="1"/>
        <v>0</v>
      </c>
      <c r="K22" s="15"/>
      <c r="L22" s="15"/>
      <c r="N22" s="16" t="s">
        <v>41</v>
      </c>
      <c r="O22" s="15">
        <f t="shared" si="2"/>
        <v>0</v>
      </c>
      <c r="Z22" s="15">
        <f t="shared" si="3"/>
        <v>0</v>
      </c>
      <c r="AA22" s="15">
        <f t="shared" si="4"/>
        <v>0</v>
      </c>
      <c r="AB22" s="15">
        <f t="shared" si="5"/>
        <v>0</v>
      </c>
      <c r="AD22" s="15">
        <v>19</v>
      </c>
      <c r="AE22" s="15">
        <f>G22*0</f>
        <v>0</v>
      </c>
      <c r="AF22" s="15">
        <f>G22*(1-0)</f>
        <v>0</v>
      </c>
    </row>
    <row r="23" spans="1:32" ht="42.75" customHeight="1" thickBot="1">
      <c r="A23" s="71" t="s">
        <v>52</v>
      </c>
      <c r="B23" s="72"/>
      <c r="C23" s="24" t="s">
        <v>53</v>
      </c>
      <c r="D23" s="25" t="s">
        <v>57</v>
      </c>
      <c r="E23" s="25" t="s">
        <v>56</v>
      </c>
      <c r="F23" s="26">
        <v>1</v>
      </c>
      <c r="G23" s="26">
        <v>0</v>
      </c>
      <c r="H23" s="26">
        <f>ROUND(F23*AE23,2)</f>
        <v>0</v>
      </c>
      <c r="I23" s="26">
        <f t="shared" si="0"/>
        <v>0</v>
      </c>
      <c r="J23" s="27">
        <f t="shared" si="1"/>
        <v>0</v>
      </c>
      <c r="K23" s="15"/>
      <c r="L23" s="15"/>
      <c r="M23" s="17"/>
      <c r="N23" s="16" t="s">
        <v>41</v>
      </c>
      <c r="O23" s="15">
        <f t="shared" si="2"/>
        <v>0</v>
      </c>
      <c r="Z23" s="15">
        <f t="shared" si="3"/>
        <v>0</v>
      </c>
      <c r="AA23" s="15">
        <f t="shared" si="4"/>
        <v>0</v>
      </c>
      <c r="AB23" s="15">
        <f t="shared" si="5"/>
        <v>0</v>
      </c>
      <c r="AD23" s="15">
        <v>19</v>
      </c>
      <c r="AE23" s="15">
        <f>G23*0</f>
        <v>0</v>
      </c>
      <c r="AF23" s="15">
        <f>G23*(1-0)</f>
        <v>0</v>
      </c>
    </row>
    <row r="24" spans="1:12" ht="12.75">
      <c r="A24" s="17"/>
      <c r="B24" s="17"/>
      <c r="C24" s="17"/>
      <c r="D24" s="17"/>
      <c r="F24" s="17"/>
      <c r="G24" s="17"/>
      <c r="H24" s="73" t="s">
        <v>54</v>
      </c>
      <c r="I24" s="73"/>
      <c r="J24" s="18">
        <f>SUM(J12:J23)</f>
        <v>0</v>
      </c>
      <c r="L24" s="17"/>
    </row>
    <row r="25" spans="8:10" ht="12.75">
      <c r="H25" s="73"/>
      <c r="I25" s="73"/>
      <c r="J25" s="18"/>
    </row>
    <row r="34" ht="12.75">
      <c r="D34" s="19"/>
    </row>
  </sheetData>
  <mergeCells count="57">
    <mergeCell ref="A10:B10"/>
    <mergeCell ref="H10:J10"/>
    <mergeCell ref="A11:B11"/>
    <mergeCell ref="A21:B21"/>
    <mergeCell ref="A22:B22"/>
    <mergeCell ref="A23:B23"/>
    <mergeCell ref="H24:I24"/>
    <mergeCell ref="H25:I25"/>
    <mergeCell ref="I4:J5"/>
    <mergeCell ref="I8:J9"/>
    <mergeCell ref="A6:C7"/>
    <mergeCell ref="D6:D7"/>
    <mergeCell ref="E6:F7"/>
    <mergeCell ref="G6:G7"/>
    <mergeCell ref="H6:H7"/>
    <mergeCell ref="I6:J7"/>
    <mergeCell ref="A8:C9"/>
    <mergeCell ref="D8:D9"/>
    <mergeCell ref="E8:F9"/>
    <mergeCell ref="G8:G9"/>
    <mergeCell ref="H8:H9"/>
    <mergeCell ref="A4:C5"/>
    <mergeCell ref="D4:D5"/>
    <mergeCell ref="E4:F5"/>
    <mergeCell ref="G4:G5"/>
    <mergeCell ref="H4:H5"/>
    <mergeCell ref="A1:J1"/>
    <mergeCell ref="A2:C3"/>
    <mergeCell ref="D2:D3"/>
    <mergeCell ref="E2:F3"/>
    <mergeCell ref="G2:G3"/>
    <mergeCell ref="H2:H3"/>
    <mergeCell ref="I2:J3"/>
    <mergeCell ref="I12:I14"/>
    <mergeCell ref="J12:J14"/>
    <mergeCell ref="A12:B14"/>
    <mergeCell ref="C12:C14"/>
    <mergeCell ref="E15:E17"/>
    <mergeCell ref="F15:F17"/>
    <mergeCell ref="G15:G17"/>
    <mergeCell ref="H15:H17"/>
    <mergeCell ref="I15:I17"/>
    <mergeCell ref="J15:J17"/>
    <mergeCell ref="E12:E14"/>
    <mergeCell ref="F12:F14"/>
    <mergeCell ref="G12:G14"/>
    <mergeCell ref="H12:H14"/>
    <mergeCell ref="A15:B17"/>
    <mergeCell ref="C18:C20"/>
    <mergeCell ref="A18:B20"/>
    <mergeCell ref="E18:E20"/>
    <mergeCell ref="F18:F20"/>
    <mergeCell ref="G18:G20"/>
    <mergeCell ref="H18:H20"/>
    <mergeCell ref="I18:I20"/>
    <mergeCell ref="J18:J20"/>
    <mergeCell ref="C15:C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Radek</dc:creator>
  <cp:keywords/>
  <dc:description/>
  <cp:lastModifiedBy>Bastl</cp:lastModifiedBy>
  <cp:lastPrinted>2017-01-17T12:08:37Z</cp:lastPrinted>
  <dcterms:created xsi:type="dcterms:W3CDTF">2017-01-17T09:13:01Z</dcterms:created>
  <dcterms:modified xsi:type="dcterms:W3CDTF">2017-01-17T12:21:33Z</dcterms:modified>
  <cp:category/>
  <cp:version/>
  <cp:contentType/>
  <cp:contentStatus/>
</cp:coreProperties>
</file>