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hoslav\Documents\A-DOKUMENTY\GYMNÁZIUM KT\HŘIŠTĚ 2014\BĚŽECKÁ DRÁHA_2016\"/>
    </mc:Choice>
  </mc:AlternateContent>
  <bookViews>
    <workbookView xWindow="360" yWindow="270" windowWidth="18735" windowHeight="12210" activeTab="7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5" sheetId="11" state="hidden" r:id="rId5"/>
    <sheet name="5 5 Naklady" sheetId="12" r:id="rId6"/>
    <sheet name="Rekapitulace Objekt 2" sheetId="15" r:id="rId7"/>
    <sheet name="2 2 Pol" sheetId="16" r:id="rId8"/>
  </sheets>
  <externalReferences>
    <externalReference r:id="rId9"/>
  </externalReferences>
  <definedNames>
    <definedName name="CelkemObjekty" localSheetId="1">Stavba!$I$26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7">'2 2 Pol'!$A$1:$G$23</definedName>
    <definedName name="_xlnm.Print_Area" localSheetId="5">'5 5 Naklady'!$A$1:$G$16</definedName>
    <definedName name="_xlnm.Print_Area" localSheetId="6">'Rekapitulace Objekt 2'!$A$1:$H$37</definedName>
    <definedName name="_xlnm.Print_Area" localSheetId="4">'Rekapitulace Objekt 5'!$A$1:$H$31</definedName>
    <definedName name="_xlnm.Print_Area" localSheetId="1">Stavba!$A$1:$J$50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5251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G17" i="16" l="1"/>
  <c r="G29" i="16" l="1"/>
  <c r="G28" i="16"/>
  <c r="G27" i="16"/>
  <c r="G26" i="16"/>
  <c r="G25" i="16"/>
  <c r="G24" i="16" l="1"/>
  <c r="H36" i="15" s="1"/>
  <c r="J48" i="1" s="1"/>
  <c r="D37" i="15"/>
  <c r="BC31" i="15"/>
  <c r="O21" i="15"/>
  <c r="O24" i="15" s="1"/>
  <c r="O25" i="1" s="1"/>
  <c r="G11" i="16"/>
  <c r="F8" i="16" s="1"/>
  <c r="H33" i="15" s="1"/>
  <c r="J45" i="1" s="1"/>
  <c r="G14" i="16"/>
  <c r="G15" i="16"/>
  <c r="G16" i="16"/>
  <c r="G20" i="16"/>
  <c r="F18" i="16" s="1"/>
  <c r="H35" i="15" s="1"/>
  <c r="D22" i="15"/>
  <c r="B7" i="15"/>
  <c r="B6" i="15"/>
  <c r="C1" i="15"/>
  <c r="B1" i="15"/>
  <c r="D31" i="11"/>
  <c r="BC28" i="11"/>
  <c r="AB16" i="12"/>
  <c r="O18" i="11" s="1"/>
  <c r="H22" i="11" s="1"/>
  <c r="H23" i="11" s="1"/>
  <c r="Y15" i="12"/>
  <c r="Z15" i="12"/>
  <c r="AO14" i="12"/>
  <c r="AO12" i="12"/>
  <c r="AO10" i="12"/>
  <c r="G9" i="12"/>
  <c r="G11" i="12"/>
  <c r="G13" i="12"/>
  <c r="D19" i="11"/>
  <c r="B7" i="11"/>
  <c r="B6" i="11"/>
  <c r="C1" i="11"/>
  <c r="B1" i="11"/>
  <c r="B1" i="9"/>
  <c r="C1" i="9"/>
  <c r="B7" i="9"/>
  <c r="B6" i="9"/>
  <c r="F13" i="16" l="1"/>
  <c r="H34" i="15" s="1"/>
  <c r="J46" i="1" s="1"/>
  <c r="J47" i="1"/>
  <c r="AC16" i="12"/>
  <c r="P18" i="11" s="1"/>
  <c r="H24" i="11" s="1"/>
  <c r="P21" i="11" s="1"/>
  <c r="P23" i="1" s="1"/>
  <c r="F8" i="12"/>
  <c r="P21" i="15"/>
  <c r="H26" i="15"/>
  <c r="O21" i="11"/>
  <c r="O23" i="1" s="1"/>
  <c r="H37" i="15" l="1"/>
  <c r="H25" i="11"/>
  <c r="H26" i="11" s="1"/>
  <c r="J49" i="1"/>
  <c r="H30" i="11"/>
  <c r="H31" i="11" s="1"/>
  <c r="G16" i="12"/>
  <c r="H18" i="11" s="1"/>
  <c r="H19" i="11" s="1"/>
  <c r="J23" i="1" s="1"/>
  <c r="J30" i="1"/>
  <c r="H21" i="15" l="1"/>
  <c r="H22" i="15" s="1"/>
  <c r="H27" i="15" s="1"/>
  <c r="J50" i="1"/>
  <c r="J25" i="1" l="1"/>
  <c r="J26" i="1" s="1"/>
  <c r="J31" i="1" s="1"/>
  <c r="J32" i="1" s="1"/>
  <c r="J33" i="1" s="1"/>
  <c r="P24" i="15"/>
  <c r="P25" i="1" s="1"/>
  <c r="H28" i="15"/>
  <c r="H29" i="15" s="1"/>
</calcChain>
</file>

<file path=xl/sharedStrings.xml><?xml version="1.0" encoding="utf-8"?>
<sst xmlns="http://schemas.openxmlformats.org/spreadsheetml/2006/main" count="280" uniqueCount="146">
  <si>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</si>
  <si>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</si>
  <si>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</si>
  <si>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</si>
  <si>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</si>
  <si>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</si>
  <si>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</si>
  <si>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</si>
  <si>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</si>
  <si>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</si>
  <si>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</si>
  <si>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</si>
  <si>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</si>
  <si>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</si>
  <si>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</si>
  <si>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</si>
  <si>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</si>
  <si>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</si>
  <si>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</si>
  <si>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</si>
  <si>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</si>
  <si>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</si>
  <si>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</si>
  <si>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</si>
  <si>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</si>
  <si>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</si>
  <si>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</si>
  <si>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</si>
  <si>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</si>
  <si>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</si>
  <si>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</si>
  <si>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</si>
  <si>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</si>
  <si>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</si>
  <si>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</si>
  <si>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</si>
  <si>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</si>
  <si>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</si>
  <si>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</si>
  <si>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</t>
  </si>
  <si>
    <t>Klatovy Gyymnázium, stavební úpravy sporovních povrchů</t>
  </si>
  <si>
    <t>Klatovy-Klatovy I</t>
  </si>
  <si>
    <t>33901</t>
  </si>
  <si>
    <t>Ostatní a vedlejší náklady</t>
  </si>
  <si>
    <t>5</t>
  </si>
  <si>
    <t>Inženýrský objekt</t>
  </si>
  <si>
    <t>1</t>
  </si>
  <si>
    <t>2</t>
  </si>
  <si>
    <t>Stavební úpravy běžecké dráhy</t>
  </si>
  <si>
    <t>823.39.9.3</t>
  </si>
  <si>
    <t>Celkem za stavbu</t>
  </si>
  <si>
    <t>Rekapitulace DPH</t>
  </si>
  <si>
    <t>Základ pro DPH</t>
  </si>
  <si>
    <t>%</t>
  </si>
  <si>
    <t>DPH</t>
  </si>
  <si>
    <t>Celkem za stavbu s DPH</t>
  </si>
  <si>
    <t>Rekapitulace dílů</t>
  </si>
  <si>
    <t>Číslo</t>
  </si>
  <si>
    <t>Název</t>
  </si>
  <si>
    <t>Celkem</t>
  </si>
  <si>
    <t>Zemní práce</t>
  </si>
  <si>
    <t>Komunikace</t>
  </si>
  <si>
    <t>99</t>
  </si>
  <si>
    <t>Staveništní přesun hmot</t>
  </si>
  <si>
    <t>VN</t>
  </si>
  <si>
    <t>Vedlejší náklady</t>
  </si>
  <si>
    <t>Cena celkem</t>
  </si>
  <si>
    <t>Rozsah:</t>
  </si>
  <si>
    <t>Rekapitulace soupisů náležejících k objektu</t>
  </si>
  <si>
    <t>Soupis</t>
  </si>
  <si>
    <t>Cena (Kč)</t>
  </si>
  <si>
    <t>Celkem objekt</t>
  </si>
  <si>
    <t>Celkem za objekt s DPH</t>
  </si>
  <si>
    <t>Soupis vedlejších a ostatních nákladů</t>
  </si>
  <si>
    <t>#LevelZatrideniCeniku#</t>
  </si>
  <si>
    <t>Ceník, kapitola</t>
  </si>
  <si>
    <t>Poznámka uchazeče</t>
  </si>
  <si>
    <t>Díl:</t>
  </si>
  <si>
    <t>ks</t>
  </si>
  <si>
    <t>005121 R</t>
  </si>
  <si>
    <t>Zařízení staveniště</t>
  </si>
  <si>
    <t xml:space="preserve">ks    </t>
  </si>
  <si>
    <t>Veškeré náklady spojené s vybudováním, provozem a odstraněním zařízení staveniště.</t>
  </si>
  <si>
    <t>005124010R</t>
  </si>
  <si>
    <t>Koordinační činnost</t>
  </si>
  <si>
    <t>Koordinace stavebních a technologických dodávek stavby.</t>
  </si>
  <si>
    <t>Náklady zhotovitele, související s prováděním zkoušek a revizí předepsaných technickými normami nebo objednatelem a které jsou pro provedení díla nezbytné.</t>
  </si>
  <si>
    <t>00523  R3</t>
  </si>
  <si>
    <t>Celkem za objekt</t>
  </si>
  <si>
    <t>Rekapitulace soupisu</t>
  </si>
  <si>
    <t>Stavební díl</t>
  </si>
  <si>
    <t>Celkem soupis</t>
  </si>
  <si>
    <t>823</t>
  </si>
  <si>
    <t>Plochy a úpravy území</t>
  </si>
  <si>
    <t>823.3</t>
  </si>
  <si>
    <t>Plochy pro tělovýchovu nekryté</t>
  </si>
  <si>
    <t>kryt z jiných materiálů</t>
  </si>
  <si>
    <t>rekonstrukce a modernizace objektu s opravou</t>
  </si>
  <si>
    <t>m2</t>
  </si>
  <si>
    <t>Položkový soupis prací a dodávek</t>
  </si>
  <si>
    <t>181 10 Úprava pláně v zářezech</t>
  </si>
  <si>
    <t>vyrovnáním výškových rozdílů, ploch vodorovných a ploch do sklonu 1 : 5.</t>
  </si>
  <si>
    <t>181101102R00</t>
  </si>
  <si>
    <t>t</t>
  </si>
  <si>
    <t>564942112 R00</t>
  </si>
  <si>
    <t>998 22-20 Přesun hmot na plochách s krytem z kameniva</t>
  </si>
  <si>
    <t>998222012R00</t>
  </si>
  <si>
    <t>Přesun hmot, zpevněné plochy, kryt z kameniva</t>
  </si>
  <si>
    <t xml:space="preserve">Hmotnosti z položek s pořadovými čísly: : </t>
  </si>
  <si>
    <t>823.39</t>
  </si>
  <si>
    <t>plochy pro tělovýchovu nekryté ostatní</t>
  </si>
  <si>
    <t>823.39.9</t>
  </si>
  <si>
    <t>5991 R</t>
  </si>
  <si>
    <t>5992-R</t>
  </si>
  <si>
    <t>Elatický propustný podklad tl. 30 mm,13% filtračníschopnost,min 60l/min/m2, dodávka,doprava,položení</t>
  </si>
  <si>
    <t>Podklad z mechanicky zpevněného kameniva tl. 2 cm, 0-4</t>
  </si>
  <si>
    <t>31,32,33</t>
  </si>
  <si>
    <t>Součet: : 54.29218</t>
  </si>
  <si>
    <t>...Úprava stávajícího podkladu, se zhutněním</t>
  </si>
  <si>
    <t>Skok do výšky</t>
  </si>
  <si>
    <t>kus</t>
  </si>
  <si>
    <t>17</t>
  </si>
  <si>
    <t>000000371</t>
  </si>
  <si>
    <t>000000381</t>
  </si>
  <si>
    <t>000000392</t>
  </si>
  <si>
    <t>000000412</t>
  </si>
  <si>
    <t>000000421</t>
  </si>
  <si>
    <t>Doskočiště vč.dopadové deky 5x3x0,60m</t>
  </si>
  <si>
    <t>Plachta proti dešti 5 x 3 x 0,60m - skok do výšky</t>
  </si>
  <si>
    <t>Hliníková laťka - červená - skok vysoký dl. 4 m</t>
  </si>
  <si>
    <t>Hliníkové stojany pro skok do výšky - školní, nastavení 0,6 - 2,6 m (sada= 2 ks)</t>
  </si>
  <si>
    <t>02/2016</t>
  </si>
  <si>
    <t>Úprava povrchu běžecké dráhy – Gymnázium J. Vrchlického v Klatovech</t>
  </si>
  <si>
    <t>Gymnázium Jaroslava Vrchlického, Klatovy</t>
  </si>
  <si>
    <t>61750972</t>
  </si>
  <si>
    <t>Nár. mučedníků 347, 339 01 Klatovy</t>
  </si>
  <si>
    <t>Projektant :  Adestik s.r.o.,    Vrhaveč 99, 339 01 Klatovy</t>
  </si>
  <si>
    <t>25247069</t>
  </si>
  <si>
    <t>CZ25247069</t>
  </si>
  <si>
    <t>Rošt pod doskočiště 5 x 3 m, ocel., pojízdný</t>
  </si>
  <si>
    <t>Umělý sportovní povrch odpružený tartan tl.10+3 mm,vodopropustný, dodávka,doprava,položení</t>
  </si>
  <si>
    <t>Lajnování na tartan - polyuretanová barva lajny š 50mm</t>
  </si>
  <si>
    <t>m</t>
  </si>
  <si>
    <t>5993-R</t>
  </si>
  <si>
    <t>514,84+42+108,71</t>
  </si>
  <si>
    <t>Zkouška hutnění podkladní vrstvy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</si>
</sst>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K_č"/>
    <numFmt numFmtId="165" formatCode="#,##0.00000"/>
    <numFmt numFmtId="166" formatCode="#,##0.00_\_K_č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 CE"/>
      <charset val="238"/>
    </font>
    <font>
      <sz val="10"/>
      <name val="Arial CE"/>
    </font>
    <font>
      <sz val="8"/>
      <name val="Arial CE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9" fillId="0" borderId="0"/>
  </cellStyleXfs>
  <cellXfs count="349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5" fillId="0" borderId="37" xfId="0" applyNumberFormat="1" applyFont="1" applyBorder="1"/>
    <xf numFmtId="4" fontId="5" fillId="0" borderId="12" xfId="0" applyNumberFormat="1" applyFont="1" applyBorder="1"/>
    <xf numFmtId="4" fontId="5" fillId="0" borderId="12" xfId="0" applyNumberFormat="1" applyFont="1" applyBorder="1" applyAlignment="1"/>
    <xf numFmtId="4" fontId="5" fillId="0" borderId="27" xfId="0" applyNumberFormat="1" applyFont="1" applyBorder="1"/>
    <xf numFmtId="4" fontId="5" fillId="0" borderId="27" xfId="0" applyNumberFormat="1" applyFont="1" applyBorder="1" applyAlignment="1"/>
    <xf numFmtId="0" fontId="0" fillId="0" borderId="0" xfId="0" applyBorder="1" applyAlignment="1"/>
    <xf numFmtId="0" fontId="0" fillId="0" borderId="45" xfId="0" applyBorder="1"/>
    <xf numFmtId="0" fontId="0" fillId="0" borderId="45" xfId="0" applyBorder="1" applyAlignment="1"/>
    <xf numFmtId="0" fontId="0" fillId="0" borderId="46" xfId="0" applyBorder="1" applyAlignment="1"/>
    <xf numFmtId="0" fontId="0" fillId="0" borderId="38" xfId="0" applyBorder="1" applyAlignment="1"/>
    <xf numFmtId="0" fontId="0" fillId="0" borderId="41" xfId="0" applyBorder="1" applyAlignment="1"/>
    <xf numFmtId="0" fontId="0" fillId="0" borderId="48" xfId="0" applyBorder="1"/>
    <xf numFmtId="0" fontId="0" fillId="0" borderId="47" xfId="0" applyBorder="1"/>
    <xf numFmtId="0" fontId="0" fillId="0" borderId="49" xfId="0" applyBorder="1"/>
    <xf numFmtId="4" fontId="0" fillId="0" borderId="51" xfId="0" applyNumberFormat="1" applyBorder="1" applyAlignment="1">
      <alignment shrinkToFit="1"/>
    </xf>
    <xf numFmtId="4" fontId="0" fillId="0" borderId="50" xfId="0" applyNumberFormat="1" applyBorder="1" applyAlignment="1">
      <alignment shrinkToFit="1"/>
    </xf>
    <xf numFmtId="0" fontId="0" fillId="4" borderId="52" xfId="0" applyFill="1" applyBorder="1"/>
    <xf numFmtId="0" fontId="3" fillId="4" borderId="53" xfId="0" applyFont="1" applyFill="1" applyBorder="1"/>
    <xf numFmtId="0" fontId="0" fillId="4" borderId="53" xfId="0" applyFill="1" applyBorder="1"/>
    <xf numFmtId="0" fontId="0" fillId="4" borderId="54" xfId="0" applyFill="1" applyBorder="1" applyAlignment="1"/>
    <xf numFmtId="0" fontId="0" fillId="4" borderId="53" xfId="0" applyFill="1" applyBorder="1" applyAlignment="1"/>
    <xf numFmtId="4" fontId="4" fillId="4" borderId="55" xfId="0" applyNumberFormat="1" applyFont="1" applyFill="1" applyBorder="1" applyAlignment="1">
      <alignment horizontal="center" shrinkToFit="1"/>
    </xf>
    <xf numFmtId="0" fontId="6" fillId="4" borderId="23" xfId="0" applyFont="1" applyFill="1" applyBorder="1" applyAlignment="1">
      <alignment vertical="center"/>
    </xf>
    <xf numFmtId="0" fontId="5" fillId="4" borderId="25" xfId="0" applyFont="1" applyFill="1" applyBorder="1" applyAlignment="1">
      <alignment vertical="center"/>
    </xf>
    <xf numFmtId="0" fontId="6" fillId="4" borderId="25" xfId="0" applyFont="1" applyFill="1" applyBorder="1" applyAlignment="1">
      <alignment vertical="center"/>
    </xf>
    <xf numFmtId="0" fontId="6" fillId="4" borderId="59" xfId="0" applyFont="1" applyFill="1" applyBorder="1" applyAlignment="1">
      <alignment vertical="center"/>
    </xf>
    <xf numFmtId="0" fontId="6" fillId="4" borderId="60" xfId="0" applyFont="1" applyFill="1" applyBorder="1" applyAlignment="1">
      <alignment vertical="center"/>
    </xf>
    <xf numFmtId="4" fontId="5" fillId="4" borderId="61" xfId="0" applyNumberFormat="1" applyFont="1" applyFill="1" applyBorder="1" applyAlignment="1">
      <alignment vertical="center" shrinkToFit="1"/>
    </xf>
    <xf numFmtId="0" fontId="4" fillId="0" borderId="37" xfId="0" applyFont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 shrinkToFit="1"/>
    </xf>
    <xf numFmtId="0" fontId="4" fillId="4" borderId="39" xfId="0" applyFont="1" applyFill="1" applyBorder="1" applyAlignment="1">
      <alignment horizontal="center" vertical="center" wrapText="1" shrinkToFit="1"/>
    </xf>
    <xf numFmtId="4" fontId="3" fillId="0" borderId="37" xfId="0" applyNumberFormat="1" applyFont="1" applyBorder="1" applyAlignment="1">
      <alignment vertical="center"/>
    </xf>
    <xf numFmtId="4" fontId="3" fillId="0" borderId="44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vertical="center" shrinkToFit="1"/>
    </xf>
    <xf numFmtId="4" fontId="3" fillId="0" borderId="42" xfId="0" applyNumberFormat="1" applyFont="1" applyBorder="1" applyAlignment="1">
      <alignment vertical="center" shrinkToFit="1"/>
    </xf>
    <xf numFmtId="4" fontId="3" fillId="0" borderId="40" xfId="0" applyNumberFormat="1" applyFont="1" applyBorder="1" applyAlignment="1">
      <alignment vertical="center"/>
    </xf>
    <xf numFmtId="4" fontId="3" fillId="0" borderId="43" xfId="0" applyNumberFormat="1" applyFont="1" applyBorder="1" applyAlignment="1">
      <alignment vertical="center" shrinkToFit="1"/>
    </xf>
    <xf numFmtId="4" fontId="4" fillId="0" borderId="37" xfId="0" applyNumberFormat="1" applyFont="1" applyBorder="1" applyAlignment="1">
      <alignment vertical="center"/>
    </xf>
    <xf numFmtId="4" fontId="4" fillId="6" borderId="40" xfId="0" applyNumberFormat="1" applyFont="1" applyFill="1" applyBorder="1" applyAlignment="1">
      <alignment vertical="center"/>
    </xf>
    <xf numFmtId="4" fontId="4" fillId="6" borderId="10" xfId="0" applyNumberFormat="1" applyFont="1" applyFill="1" applyBorder="1" applyAlignment="1">
      <alignment vertical="center"/>
    </xf>
    <xf numFmtId="4" fontId="4" fillId="6" borderId="10" xfId="0" applyNumberFormat="1" applyFont="1" applyFill="1" applyBorder="1" applyAlignment="1">
      <alignment horizontal="center" vertical="center"/>
    </xf>
    <xf numFmtId="4" fontId="4" fillId="6" borderId="10" xfId="0" applyNumberFormat="1" applyFont="1" applyFill="1" applyBorder="1" applyAlignment="1">
      <alignment vertical="center" shrinkToFit="1"/>
    </xf>
    <xf numFmtId="4" fontId="4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0" fontId="6" fillId="0" borderId="0" xfId="0" applyFont="1" applyAlignment="1">
      <alignment vertical="top"/>
    </xf>
    <xf numFmtId="0" fontId="12" fillId="0" borderId="0" xfId="0" applyFont="1" applyAlignment="1">
      <alignment vertical="top"/>
    </xf>
    <xf numFmtId="164" fontId="12" fillId="0" borderId="0" xfId="0" applyNumberFormat="1" applyFont="1" applyAlignment="1">
      <alignment vertical="top"/>
    </xf>
    <xf numFmtId="49" fontId="7" fillId="0" borderId="0" xfId="0" applyNumberFormat="1" applyFont="1"/>
    <xf numFmtId="0" fontId="7" fillId="0" borderId="0" xfId="0" applyFont="1" applyBorder="1"/>
    <xf numFmtId="0" fontId="7" fillId="0" borderId="10" xfId="0" applyFont="1" applyBorder="1"/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62" xfId="0" applyNumberFormat="1" applyFont="1" applyBorder="1"/>
    <xf numFmtId="164" fontId="7" fillId="0" borderId="29" xfId="0" applyNumberFormat="1" applyFont="1" applyBorder="1"/>
    <xf numFmtId="0" fontId="7" fillId="4" borderId="63" xfId="0" applyFont="1" applyFill="1" applyBorder="1"/>
    <xf numFmtId="0" fontId="7" fillId="4" borderId="64" xfId="0" applyFont="1" applyFill="1" applyBorder="1"/>
    <xf numFmtId="0" fontId="7" fillId="4" borderId="65" xfId="0" applyFont="1" applyFill="1" applyBorder="1"/>
    <xf numFmtId="0" fontId="7" fillId="4" borderId="66" xfId="0" applyFont="1" applyFill="1" applyBorder="1"/>
    <xf numFmtId="164" fontId="7" fillId="4" borderId="67" xfId="0" applyNumberFormat="1" applyFont="1" applyFill="1" applyBorder="1"/>
    <xf numFmtId="0" fontId="7" fillId="4" borderId="56" xfId="0" applyFont="1" applyFill="1" applyBorder="1"/>
    <xf numFmtId="0" fontId="7" fillId="4" borderId="68" xfId="0" applyFont="1" applyFill="1" applyBorder="1"/>
    <xf numFmtId="0" fontId="7" fillId="4" borderId="57" xfId="0" applyFont="1" applyFill="1" applyBorder="1"/>
    <xf numFmtId="49" fontId="7" fillId="4" borderId="57" xfId="0" applyNumberFormat="1" applyFont="1" applyFill="1" applyBorder="1"/>
    <xf numFmtId="0" fontId="7" fillId="4" borderId="69" xfId="0" applyFont="1" applyFill="1" applyBorder="1"/>
    <xf numFmtId="164" fontId="7" fillId="4" borderId="58" xfId="0" applyNumberFormat="1" applyFont="1" applyFill="1" applyBorder="1"/>
    <xf numFmtId="4" fontId="7" fillId="0" borderId="0" xfId="0" applyNumberFormat="1" applyFont="1"/>
    <xf numFmtId="0" fontId="7" fillId="0" borderId="45" xfId="0" applyFont="1" applyBorder="1"/>
    <xf numFmtId="0" fontId="7" fillId="0" borderId="46" xfId="0" applyFont="1" applyBorder="1"/>
    <xf numFmtId="0" fontId="7" fillId="0" borderId="38" xfId="0" applyFont="1" applyBorder="1"/>
    <xf numFmtId="0" fontId="7" fillId="0" borderId="41" xfId="0" applyFont="1" applyBorder="1"/>
    <xf numFmtId="0" fontId="7" fillId="0" borderId="48" xfId="0" applyFont="1" applyBorder="1"/>
    <xf numFmtId="0" fontId="7" fillId="0" borderId="47" xfId="0" applyFont="1" applyBorder="1"/>
    <xf numFmtId="0" fontId="7" fillId="0" borderId="49" xfId="0" applyFont="1" applyBorder="1"/>
    <xf numFmtId="4" fontId="7" fillId="0" borderId="51" xfId="0" applyNumberFormat="1" applyFont="1" applyBorder="1"/>
    <xf numFmtId="4" fontId="7" fillId="0" borderId="50" xfId="0" applyNumberFormat="1" applyFont="1" applyBorder="1"/>
    <xf numFmtId="0" fontId="7" fillId="4" borderId="52" xfId="0" applyFont="1" applyFill="1" applyBorder="1"/>
    <xf numFmtId="0" fontId="7" fillId="4" borderId="53" xfId="0" applyFont="1" applyFill="1" applyBorder="1"/>
    <xf numFmtId="0" fontId="7" fillId="4" borderId="54" xfId="0" applyFont="1" applyFill="1" applyBorder="1"/>
    <xf numFmtId="4" fontId="4" fillId="4" borderId="55" xfId="0" applyNumberFormat="1" applyFont="1" applyFill="1" applyBorder="1" applyAlignment="1">
      <alignment horizontal="right"/>
    </xf>
    <xf numFmtId="0" fontId="5" fillId="4" borderId="23" xfId="0" applyFont="1" applyFill="1" applyBorder="1" applyAlignment="1">
      <alignment vertical="center"/>
    </xf>
    <xf numFmtId="0" fontId="12" fillId="4" borderId="25" xfId="0" applyFont="1" applyFill="1" applyBorder="1" applyAlignment="1">
      <alignment vertical="center"/>
    </xf>
    <xf numFmtId="0" fontId="12" fillId="4" borderId="59" xfId="0" applyFont="1" applyFill="1" applyBorder="1" applyAlignment="1">
      <alignment vertical="center"/>
    </xf>
    <xf numFmtId="0" fontId="12" fillId="4" borderId="60" xfId="0" applyFont="1" applyFill="1" applyBorder="1" applyAlignment="1">
      <alignment vertical="center"/>
    </xf>
    <xf numFmtId="4" fontId="5" fillId="4" borderId="6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70" xfId="0" applyFill="1" applyBorder="1" applyAlignment="1">
      <alignment vertical="top"/>
    </xf>
    <xf numFmtId="0" fontId="0" fillId="4" borderId="71" xfId="0" applyFill="1" applyBorder="1" applyAlignment="1">
      <alignment vertical="top"/>
    </xf>
    <xf numFmtId="0" fontId="0" fillId="4" borderId="71" xfId="0" applyFill="1" applyBorder="1" applyAlignment="1">
      <alignment horizontal="center" vertical="top"/>
    </xf>
    <xf numFmtId="49" fontId="0" fillId="4" borderId="71" xfId="0" applyNumberFormat="1" applyFill="1" applyBorder="1" applyAlignment="1">
      <alignment vertical="top"/>
    </xf>
    <xf numFmtId="0" fontId="0" fillId="4" borderId="72" xfId="0" applyFill="1" applyBorder="1" applyAlignment="1">
      <alignment vertical="top"/>
    </xf>
    <xf numFmtId="0" fontId="15" fillId="0" borderId="0" xfId="0" applyNumberFormat="1" applyFont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71" xfId="0" applyNumberFormat="1" applyFill="1" applyBorder="1" applyAlignment="1">
      <alignment vertical="top" wrapText="1"/>
    </xf>
    <xf numFmtId="0" fontId="0" fillId="4" borderId="40" xfId="0" applyNumberFormat="1" applyFill="1" applyBorder="1" applyAlignment="1">
      <alignment vertical="top"/>
    </xf>
    <xf numFmtId="0" fontId="7" fillId="0" borderId="37" xfId="0" applyNumberFormat="1" applyFon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7" fillId="0" borderId="42" xfId="0" applyFont="1" applyBorder="1" applyAlignment="1">
      <alignment horizontal="center" vertical="top" shrinkToFit="1"/>
    </xf>
    <xf numFmtId="165" fontId="0" fillId="4" borderId="43" xfId="0" applyNumberFormat="1" applyFill="1" applyBorder="1" applyAlignment="1">
      <alignment vertical="top" shrinkToFit="1"/>
    </xf>
    <xf numFmtId="165" fontId="7" fillId="0" borderId="42" xfId="0" applyNumberFormat="1" applyFont="1" applyBorder="1" applyAlignment="1">
      <alignment vertical="top" shrinkToFit="1"/>
    </xf>
    <xf numFmtId="4" fontId="7" fillId="5" borderId="42" xfId="0" applyNumberFormat="1" applyFont="1" applyFill="1" applyBorder="1" applyAlignment="1" applyProtection="1">
      <alignment vertical="top" shrinkToFit="1"/>
      <protection locked="0"/>
    </xf>
    <xf numFmtId="0" fontId="0" fillId="4" borderId="49" xfId="0" applyFill="1" applyBorder="1" applyAlignment="1">
      <alignment vertical="top"/>
    </xf>
    <xf numFmtId="0" fontId="7" fillId="0" borderId="47" xfId="0" applyFont="1" applyBorder="1" applyAlignment="1">
      <alignment vertical="top"/>
    </xf>
    <xf numFmtId="4" fontId="7" fillId="0" borderId="73" xfId="0" applyNumberFormat="1" applyFont="1" applyBorder="1" applyAlignment="1">
      <alignment vertical="top" shrinkToFit="1"/>
    </xf>
    <xf numFmtId="0" fontId="0" fillId="4" borderId="63" xfId="0" applyFill="1" applyBorder="1" applyAlignment="1">
      <alignment vertical="top"/>
    </xf>
    <xf numFmtId="49" fontId="0" fillId="4" borderId="64" xfId="0" applyNumberFormat="1" applyFill="1" applyBorder="1" applyAlignment="1">
      <alignment vertical="top"/>
    </xf>
    <xf numFmtId="0" fontId="7" fillId="0" borderId="23" xfId="0" applyFont="1" applyBorder="1" applyAlignment="1">
      <alignment vertical="top"/>
    </xf>
    <xf numFmtId="0" fontId="7" fillId="0" borderId="24" xfId="0" applyNumberFormat="1" applyFont="1" applyBorder="1" applyAlignment="1">
      <alignment vertical="top"/>
    </xf>
    <xf numFmtId="0" fontId="6" fillId="4" borderId="59" xfId="0" applyFont="1" applyFill="1" applyBorder="1"/>
    <xf numFmtId="49" fontId="6" fillId="4" borderId="60" xfId="0" applyNumberFormat="1" applyFont="1" applyFill="1" applyBorder="1"/>
    <xf numFmtId="0" fontId="6" fillId="4" borderId="60" xfId="0" applyFont="1" applyFill="1" applyBorder="1" applyAlignment="1">
      <alignment horizontal="center"/>
    </xf>
    <xf numFmtId="0" fontId="6" fillId="4" borderId="60" xfId="0" applyFont="1" applyFill="1" applyBorder="1"/>
    <xf numFmtId="4" fontId="6" fillId="4" borderId="61" xfId="0" applyNumberFormat="1" applyFont="1" applyFill="1" applyBorder="1"/>
    <xf numFmtId="0" fontId="0" fillId="4" borderId="43" xfId="0" applyNumberFormat="1" applyFill="1" applyBorder="1" applyAlignment="1">
      <alignment horizontal="left" vertical="top" wrapText="1"/>
    </xf>
    <xf numFmtId="0" fontId="7" fillId="0" borderId="42" xfId="0" applyNumberFormat="1" applyFont="1" applyBorder="1" applyAlignment="1">
      <alignment horizontal="left" vertical="top" wrapText="1"/>
    </xf>
    <xf numFmtId="49" fontId="6" fillId="4" borderId="60" xfId="0" applyNumberFormat="1" applyFont="1" applyFill="1" applyBorder="1" applyAlignment="1">
      <alignment horizontal="left"/>
    </xf>
    <xf numFmtId="49" fontId="12" fillId="0" borderId="0" xfId="0" applyNumberFormat="1" applyFont="1" applyAlignment="1">
      <alignment vertical="top"/>
    </xf>
    <xf numFmtId="0" fontId="16" fillId="0" borderId="0" xfId="0" applyNumberFormat="1" applyFont="1" applyAlignment="1">
      <alignment wrapText="1"/>
    </xf>
    <xf numFmtId="166" fontId="7" fillId="0" borderId="29" xfId="0" applyNumberFormat="1" applyFont="1" applyBorder="1"/>
    <xf numFmtId="166" fontId="7" fillId="4" borderId="58" xfId="0" applyNumberFormat="1" applyFont="1" applyFill="1" applyBorder="1"/>
    <xf numFmtId="49" fontId="7" fillId="0" borderId="9" xfId="0" applyNumberFormat="1" applyFont="1" applyBorder="1"/>
    <xf numFmtId="4" fontId="7" fillId="0" borderId="27" xfId="0" applyNumberFormat="1" applyFont="1" applyBorder="1" applyAlignment="1">
      <alignment vertical="top" shrinkToFit="1"/>
    </xf>
    <xf numFmtId="0" fontId="7" fillId="0" borderId="27" xfId="0" applyNumberFormat="1" applyFont="1" applyBorder="1" applyAlignment="1">
      <alignment vertical="top"/>
    </xf>
    <xf numFmtId="0" fontId="7" fillId="0" borderId="27" xfId="0" applyNumberFormat="1" applyFont="1" applyBorder="1" applyAlignment="1">
      <alignment horizontal="left" vertical="top" wrapText="1"/>
    </xf>
    <xf numFmtId="0" fontId="7" fillId="0" borderId="27" xfId="0" applyFont="1" applyBorder="1" applyAlignment="1">
      <alignment horizontal="center" vertical="top" shrinkToFit="1"/>
    </xf>
    <xf numFmtId="165" fontId="7" fillId="0" borderId="27" xfId="0" applyNumberFormat="1" applyFont="1" applyBorder="1" applyAlignment="1">
      <alignment vertical="top" shrinkToFit="1"/>
    </xf>
    <xf numFmtId="0" fontId="17" fillId="0" borderId="27" xfId="0" quotePrefix="1" applyNumberFormat="1" applyFont="1" applyBorder="1" applyAlignment="1">
      <alignment horizontal="left" vertical="top" wrapText="1"/>
    </xf>
    <xf numFmtId="0" fontId="17" fillId="0" borderId="27" xfId="0" applyNumberFormat="1" applyFont="1" applyBorder="1" applyAlignment="1">
      <alignment horizontal="center" vertical="top" wrapText="1" shrinkToFit="1"/>
    </xf>
    <xf numFmtId="165" fontId="17" fillId="0" borderId="27" xfId="0" applyNumberFormat="1" applyFont="1" applyBorder="1" applyAlignment="1">
      <alignment vertical="top" wrapText="1" shrinkToFit="1"/>
    </xf>
    <xf numFmtId="0" fontId="0" fillId="4" borderId="27" xfId="0" applyNumberFormat="1" applyFill="1" applyBorder="1" applyAlignment="1">
      <alignment vertical="top"/>
    </xf>
    <xf numFmtId="0" fontId="0" fillId="4" borderId="27" xfId="0" applyNumberFormat="1" applyFill="1" applyBorder="1" applyAlignment="1">
      <alignment horizontal="left" vertical="top" wrapText="1"/>
    </xf>
    <xf numFmtId="0" fontId="0" fillId="4" borderId="27" xfId="0" applyFill="1" applyBorder="1" applyAlignment="1">
      <alignment horizontal="center" vertical="top" shrinkToFit="1"/>
    </xf>
    <xf numFmtId="165" fontId="0" fillId="4" borderId="27" xfId="0" applyNumberFormat="1" applyFill="1" applyBorder="1" applyAlignment="1">
      <alignment vertical="top" shrinkToFit="1"/>
    </xf>
    <xf numFmtId="49" fontId="7" fillId="0" borderId="27" xfId="2" applyNumberFormat="1" applyFont="1" applyBorder="1" applyAlignment="1">
      <alignment horizontal="left" vertical="top"/>
    </xf>
    <xf numFmtId="0" fontId="7" fillId="0" borderId="27" xfId="2" applyFont="1" applyBorder="1" applyAlignment="1">
      <alignment vertical="top" wrapText="1"/>
    </xf>
    <xf numFmtId="49" fontId="20" fillId="0" borderId="27" xfId="2" applyNumberFormat="1" applyFont="1" applyBorder="1" applyAlignment="1">
      <alignment horizontal="center" shrinkToFit="1"/>
    </xf>
    <xf numFmtId="4" fontId="20" fillId="0" borderId="27" xfId="2" applyNumberFormat="1" applyFont="1" applyBorder="1" applyAlignment="1">
      <alignment horizontal="right"/>
    </xf>
    <xf numFmtId="4" fontId="20" fillId="0" borderId="27" xfId="2" applyNumberFormat="1" applyFont="1" applyBorder="1"/>
    <xf numFmtId="0" fontId="19" fillId="7" borderId="27" xfId="2" applyFill="1" applyBorder="1" applyAlignment="1">
      <alignment horizontal="center"/>
    </xf>
    <xf numFmtId="0" fontId="19" fillId="7" borderId="27" xfId="2" applyNumberFormat="1" applyFill="1" applyBorder="1" applyAlignment="1">
      <alignment horizontal="right"/>
    </xf>
    <xf numFmtId="49" fontId="18" fillId="7" borderId="27" xfId="2" applyNumberFormat="1" applyFont="1" applyFill="1" applyBorder="1" applyAlignment="1">
      <alignment horizontal="left"/>
    </xf>
    <xf numFmtId="0" fontId="18" fillId="7" borderId="27" xfId="2" applyFont="1" applyFill="1" applyBorder="1"/>
    <xf numFmtId="4" fontId="19" fillId="7" borderId="27" xfId="2" applyNumberFormat="1" applyFill="1" applyBorder="1"/>
    <xf numFmtId="0" fontId="7" fillId="0" borderId="2" xfId="0" applyFont="1" applyBorder="1" applyAlignment="1">
      <alignment vertical="top"/>
    </xf>
    <xf numFmtId="0" fontId="0" fillId="4" borderId="2" xfId="0" applyFill="1" applyBorder="1" applyAlignment="1">
      <alignment vertical="top"/>
    </xf>
    <xf numFmtId="0" fontId="18" fillId="7" borderId="2" xfId="2" applyFont="1" applyFill="1" applyBorder="1" applyAlignment="1">
      <alignment horizontal="center"/>
    </xf>
    <xf numFmtId="0" fontId="7" fillId="0" borderId="2" xfId="2" applyFont="1" applyBorder="1" applyAlignment="1">
      <alignment horizontal="center" vertical="top"/>
    </xf>
    <xf numFmtId="0" fontId="7" fillId="0" borderId="3" xfId="2" applyFont="1" applyBorder="1" applyAlignment="1">
      <alignment horizontal="center" vertical="top"/>
    </xf>
    <xf numFmtId="49" fontId="7" fillId="0" borderId="30" xfId="2" applyNumberFormat="1" applyFont="1" applyBorder="1" applyAlignment="1">
      <alignment horizontal="left" vertical="top"/>
    </xf>
    <xf numFmtId="0" fontId="7" fillId="0" borderId="30" xfId="2" applyFont="1" applyBorder="1" applyAlignment="1">
      <alignment vertical="top" wrapText="1"/>
    </xf>
    <xf numFmtId="49" fontId="20" fillId="0" borderId="30" xfId="2" applyNumberFormat="1" applyFont="1" applyBorder="1" applyAlignment="1">
      <alignment horizontal="center" shrinkToFit="1"/>
    </xf>
    <xf numFmtId="4" fontId="20" fillId="0" borderId="30" xfId="2" applyNumberFormat="1" applyFont="1" applyBorder="1" applyAlignment="1">
      <alignment horizontal="right"/>
    </xf>
    <xf numFmtId="4" fontId="20" fillId="0" borderId="30" xfId="2" applyNumberFormat="1" applyFont="1" applyBorder="1"/>
    <xf numFmtId="4" fontId="7" fillId="8" borderId="27" xfId="0" applyNumberFormat="1" applyFont="1" applyFill="1" applyBorder="1" applyAlignment="1" applyProtection="1">
      <alignment vertical="top" shrinkToFit="1"/>
      <protection locked="0"/>
    </xf>
    <xf numFmtId="49" fontId="7" fillId="0" borderId="48" xfId="0" applyNumberFormat="1" applyFont="1" applyBorder="1"/>
    <xf numFmtId="49" fontId="7" fillId="0" borderId="44" xfId="0" applyNumberFormat="1" applyFont="1" applyBorder="1"/>
    <xf numFmtId="166" fontId="7" fillId="0" borderId="51" xfId="0" applyNumberFormat="1" applyFont="1" applyBorder="1"/>
    <xf numFmtId="0" fontId="21" fillId="0" borderId="0" xfId="0" applyFont="1" applyAlignment="1">
      <alignment vertical="center"/>
    </xf>
    <xf numFmtId="0" fontId="22" fillId="0" borderId="0" xfId="0" applyFont="1"/>
    <xf numFmtId="3" fontId="3" fillId="0" borderId="37" xfId="0" applyNumberFormat="1" applyFont="1" applyBorder="1" applyAlignment="1">
      <alignment horizontal="left" vertical="center"/>
    </xf>
    <xf numFmtId="0" fontId="7" fillId="0" borderId="39" xfId="2" applyFont="1" applyBorder="1" applyAlignment="1">
      <alignment vertical="top" wrapText="1"/>
    </xf>
    <xf numFmtId="49" fontId="20" fillId="0" borderId="39" xfId="2" applyNumberFormat="1" applyFont="1" applyBorder="1" applyAlignment="1">
      <alignment horizontal="center" shrinkToFit="1"/>
    </xf>
    <xf numFmtId="4" fontId="20" fillId="0" borderId="39" xfId="2" applyNumberFormat="1" applyFont="1" applyBorder="1" applyAlignment="1">
      <alignment horizontal="right"/>
    </xf>
    <xf numFmtId="4" fontId="20" fillId="0" borderId="39" xfId="2" applyNumberFormat="1" applyFont="1" applyBorder="1"/>
    <xf numFmtId="4" fontId="7" fillId="8" borderId="30" xfId="0" applyNumberFormat="1" applyFont="1" applyFill="1" applyBorder="1" applyAlignment="1" applyProtection="1">
      <alignment vertical="top" shrinkToFit="1"/>
      <protection locked="0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5" fillId="0" borderId="11" xfId="0" applyNumberFormat="1" applyFont="1" applyBorder="1"/>
    <xf numFmtId="4" fontId="5" fillId="0" borderId="12" xfId="0" applyNumberFormat="1" applyFont="1" applyBorder="1"/>
    <xf numFmtId="4" fontId="3" fillId="0" borderId="45" xfId="0" applyNumberFormat="1" applyFont="1" applyBorder="1" applyAlignment="1">
      <alignment vertical="center" wrapText="1"/>
    </xf>
    <xf numFmtId="4" fontId="3" fillId="0" borderId="45" xfId="0" applyNumberFormat="1" applyFont="1" applyBorder="1" applyAlignment="1">
      <alignment horizontal="center" vertical="center" wrapText="1"/>
    </xf>
    <xf numFmtId="4" fontId="3" fillId="0" borderId="45" xfId="0" applyNumberFormat="1" applyFont="1" applyBorder="1" applyAlignment="1">
      <alignment vertical="center" wrapText="1" shrinkToFit="1"/>
    </xf>
    <xf numFmtId="4" fontId="3" fillId="0" borderId="0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vertical="center" wrapText="1" shrinkToFit="1"/>
    </xf>
    <xf numFmtId="4" fontId="3" fillId="0" borderId="10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vertical="center" wrapText="1" shrinkToFit="1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12" fillId="0" borderId="7" xfId="0" applyNumberFormat="1" applyFont="1" applyBorder="1"/>
    <xf numFmtId="0" fontId="12" fillId="0" borderId="0" xfId="0" applyNumberFormat="1" applyFont="1" applyAlignment="1">
      <alignment vertical="top" wrapText="1"/>
    </xf>
    <xf numFmtId="0" fontId="14" fillId="0" borderId="24" xfId="0" applyNumberFormat="1" applyFont="1" applyBorder="1" applyAlignment="1">
      <alignment horizontal="left" vertical="top" wrapText="1"/>
    </xf>
    <xf numFmtId="0" fontId="14" fillId="0" borderId="25" xfId="0" applyNumberFormat="1" applyFont="1" applyBorder="1" applyAlignment="1">
      <alignment vertical="top" wrapText="1" shrinkToFit="1"/>
    </xf>
    <xf numFmtId="165" fontId="14" fillId="0" borderId="25" xfId="0" applyNumberFormat="1" applyFont="1" applyBorder="1" applyAlignment="1">
      <alignment vertical="top" wrapText="1" shrinkToFit="1"/>
    </xf>
    <xf numFmtId="4" fontId="14" fillId="0" borderId="25" xfId="0" applyNumberFormat="1" applyFont="1" applyBorder="1" applyAlignment="1">
      <alignment vertical="top" wrapText="1" shrinkToFit="1"/>
    </xf>
    <xf numFmtId="4" fontId="14" fillId="0" borderId="26" xfId="0" applyNumberFormat="1" applyFont="1" applyBorder="1" applyAlignment="1">
      <alignment vertical="top" wrapText="1" shrinkToFi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65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4" borderId="33" xfId="0" applyNumberFormat="1" applyFill="1" applyBorder="1" applyAlignment="1">
      <alignment vertical="top"/>
    </xf>
    <xf numFmtId="4" fontId="0" fillId="4" borderId="11" xfId="0" applyNumberFormat="1" applyFill="1" applyBorder="1" applyAlignment="1">
      <alignment vertical="top" shrinkToFit="1"/>
    </xf>
    <xf numFmtId="4" fontId="0" fillId="4" borderId="29" xfId="0" applyNumberFormat="1" applyFill="1" applyBorder="1" applyAlignment="1">
      <alignment vertical="top" shrinkToFit="1"/>
    </xf>
    <xf numFmtId="0" fontId="14" fillId="0" borderId="37" xfId="0" applyNumberFormat="1" applyFont="1" applyBorder="1" applyAlignment="1">
      <alignment horizontal="left" vertical="top" wrapText="1"/>
    </xf>
    <xf numFmtId="0" fontId="14" fillId="0" borderId="0" xfId="0" applyNumberFormat="1" applyFont="1" applyBorder="1" applyAlignment="1">
      <alignment vertical="top" wrapText="1" shrinkToFit="1"/>
    </xf>
    <xf numFmtId="165" fontId="14" fillId="0" borderId="0" xfId="0" applyNumberFormat="1" applyFont="1" applyBorder="1" applyAlignment="1">
      <alignment vertical="top" wrapText="1" shrinkToFit="1"/>
    </xf>
    <xf numFmtId="4" fontId="14" fillId="0" borderId="0" xfId="0" applyNumberFormat="1" applyFont="1" applyBorder="1" applyAlignment="1">
      <alignment vertical="top" wrapText="1" shrinkToFit="1"/>
    </xf>
    <xf numFmtId="4" fontId="14" fillId="0" borderId="50" xfId="0" applyNumberFormat="1" applyFont="1" applyBorder="1" applyAlignment="1">
      <alignment vertical="top" wrapText="1" shrinkToFit="1"/>
    </xf>
    <xf numFmtId="4" fontId="0" fillId="4" borderId="27" xfId="0" applyNumberFormat="1" applyFill="1" applyBorder="1" applyAlignment="1">
      <alignment vertical="top" shrinkToFit="1"/>
    </xf>
    <xf numFmtId="0" fontId="7" fillId="0" borderId="27" xfId="0" applyNumberFormat="1" applyFont="1" applyBorder="1" applyAlignment="1">
      <alignment vertical="top" wrapText="1"/>
    </xf>
    <xf numFmtId="0" fontId="7" fillId="0" borderId="27" xfId="0" applyNumberFormat="1" applyFont="1" applyBorder="1" applyAlignment="1">
      <alignment horizontal="left" vertical="top" wrapText="1"/>
    </xf>
    <xf numFmtId="0" fontId="7" fillId="0" borderId="27" xfId="0" applyNumberFormat="1" applyFont="1" applyBorder="1" applyAlignment="1">
      <alignment vertical="top" wrapText="1" shrinkToFit="1"/>
    </xf>
    <xf numFmtId="165" fontId="7" fillId="0" borderId="27" xfId="0" applyNumberFormat="1" applyFont="1" applyBorder="1" applyAlignment="1">
      <alignment vertical="top" wrapText="1" shrinkToFit="1"/>
    </xf>
    <xf numFmtId="4" fontId="7" fillId="0" borderId="27" xfId="0" applyNumberFormat="1" applyFont="1" applyBorder="1" applyAlignment="1">
      <alignment vertical="top" wrapText="1" shrinkToFit="1"/>
    </xf>
    <xf numFmtId="4" fontId="0" fillId="4" borderId="13" xfId="0" applyNumberFormat="1" applyFill="1" applyBorder="1" applyAlignment="1">
      <alignment vertical="top" shrinkToFit="1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294" t="s">
        <v>0</v>
      </c>
      <c r="C5" s="294"/>
      <c r="D5" s="294"/>
      <c r="E5" s="294"/>
      <c r="F5" s="294"/>
      <c r="G5" s="295"/>
      <c r="H5" s="15"/>
    </row>
    <row r="6" spans="1:8" x14ac:dyDescent="0.2">
      <c r="A6" s="20" t="s">
        <v>6</v>
      </c>
      <c r="B6" s="296"/>
      <c r="C6" s="296"/>
      <c r="D6" s="296"/>
      <c r="E6" s="296"/>
      <c r="F6" s="296"/>
      <c r="G6" s="297"/>
      <c r="H6" s="15"/>
    </row>
    <row r="7" spans="1:8" x14ac:dyDescent="0.2">
      <c r="A7" s="20" t="s">
        <v>7</v>
      </c>
      <c r="B7" s="296"/>
      <c r="C7" s="296"/>
      <c r="D7" s="296"/>
      <c r="E7" s="296"/>
      <c r="F7" s="296"/>
      <c r="G7" s="297"/>
      <c r="H7" s="15"/>
    </row>
    <row r="8" spans="1:8" x14ac:dyDescent="0.2">
      <c r="A8" s="20" t="s">
        <v>8</v>
      </c>
      <c r="B8" s="296"/>
      <c r="C8" s="296"/>
      <c r="D8" s="296"/>
      <c r="E8" s="296"/>
      <c r="F8" s="296"/>
      <c r="G8" s="297"/>
      <c r="H8" s="15"/>
    </row>
    <row r="9" spans="1:8" x14ac:dyDescent="0.2">
      <c r="A9" s="20" t="s">
        <v>9</v>
      </c>
      <c r="B9" s="296"/>
      <c r="C9" s="296"/>
      <c r="D9" s="296"/>
      <c r="E9" s="296"/>
      <c r="F9" s="296"/>
      <c r="G9" s="297"/>
      <c r="H9" s="15"/>
    </row>
    <row r="10" spans="1:8" x14ac:dyDescent="0.2">
      <c r="A10" s="20" t="s">
        <v>10</v>
      </c>
      <c r="B10" s="296"/>
      <c r="C10" s="296"/>
      <c r="D10" s="296"/>
      <c r="E10" s="296"/>
      <c r="F10" s="296"/>
      <c r="G10" s="297"/>
      <c r="H10" s="15"/>
    </row>
    <row r="11" spans="1:8" x14ac:dyDescent="0.2">
      <c r="A11" s="20" t="s">
        <v>11</v>
      </c>
      <c r="B11" s="286"/>
      <c r="C11" s="286"/>
      <c r="D11" s="286"/>
      <c r="E11" s="286"/>
      <c r="F11" s="286"/>
      <c r="G11" s="287"/>
      <c r="H11" s="15"/>
    </row>
    <row r="12" spans="1:8" x14ac:dyDescent="0.2">
      <c r="A12" s="20" t="s">
        <v>12</v>
      </c>
      <c r="B12" s="288"/>
      <c r="C12" s="289"/>
      <c r="D12" s="289"/>
      <c r="E12" s="289"/>
      <c r="F12" s="289"/>
      <c r="G12" s="290"/>
      <c r="H12" s="15"/>
    </row>
    <row r="13" spans="1:8" ht="13.5" thickBot="1" x14ac:dyDescent="0.25">
      <c r="A13" s="21" t="s">
        <v>13</v>
      </c>
      <c r="B13" s="291"/>
      <c r="C13" s="291"/>
      <c r="D13" s="291"/>
      <c r="E13" s="291"/>
      <c r="F13" s="291"/>
      <c r="G13" s="292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293" t="s">
        <v>39</v>
      </c>
      <c r="B17" s="293"/>
      <c r="C17" s="293"/>
      <c r="D17" s="293"/>
      <c r="E17" s="293"/>
      <c r="F17" s="293"/>
      <c r="G17" s="293"/>
      <c r="H17" s="15"/>
    </row>
  </sheetData>
  <sheetProtection password="E7C2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53"/>
  <sheetViews>
    <sheetView showGridLines="0" topLeftCell="B4" zoomScaleNormal="100" zoomScaleSheetLayoutView="75" workbookViewId="0">
      <selection activeCell="J36" sqref="J36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8.5703125" style="1" customWidth="1"/>
    <col min="10" max="10" width="19.710937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25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131</v>
      </c>
      <c r="F5" s="10"/>
      <c r="G5" s="11"/>
      <c r="I5" s="11"/>
    </row>
    <row r="6" spans="1:14" ht="13.5" customHeight="1" x14ac:dyDescent="0.25">
      <c r="B6" s="10"/>
      <c r="C6" s="37"/>
      <c r="D6" s="79" t="s">
        <v>132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ht="15" x14ac:dyDescent="0.2">
      <c r="B11" s="44" t="s">
        <v>23</v>
      </c>
      <c r="D11" s="278" t="s">
        <v>133</v>
      </c>
      <c r="H11" s="13" t="s">
        <v>2</v>
      </c>
      <c r="I11" s="82" t="s">
        <v>134</v>
      </c>
      <c r="J11" s="51"/>
    </row>
    <row r="12" spans="1:14" ht="15" x14ac:dyDescent="0.25">
      <c r="D12" s="279" t="s">
        <v>135</v>
      </c>
      <c r="H12" s="13" t="s">
        <v>3</v>
      </c>
      <c r="I12" s="82"/>
      <c r="J12" s="51"/>
    </row>
    <row r="13" spans="1:14" ht="12" customHeight="1" x14ac:dyDescent="0.2">
      <c r="C13" s="81" t="s">
        <v>42</v>
      </c>
      <c r="D13" s="80" t="s">
        <v>41</v>
      </c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136</v>
      </c>
      <c r="D15" s="12"/>
      <c r="H15" s="13" t="s">
        <v>2</v>
      </c>
      <c r="I15" s="82" t="s">
        <v>137</v>
      </c>
      <c r="J15" s="52"/>
    </row>
    <row r="16" spans="1:14" ht="12" customHeight="1" x14ac:dyDescent="0.2">
      <c r="C16" s="13"/>
      <c r="D16" s="12"/>
      <c r="H16" s="13" t="s">
        <v>3</v>
      </c>
      <c r="I16" s="1" t="s">
        <v>138</v>
      </c>
      <c r="J16" s="52"/>
    </row>
    <row r="17" spans="1:16" ht="12" customHeight="1" x14ac:dyDescent="0.2">
      <c r="C17" s="13"/>
      <c r="D17" s="12"/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18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83"/>
      <c r="B21" s="84" t="s">
        <v>19</v>
      </c>
      <c r="C21" s="85"/>
      <c r="D21" s="85"/>
      <c r="E21" s="86"/>
      <c r="F21" s="87"/>
      <c r="G21" s="87"/>
      <c r="H21" s="94" t="s">
        <v>20</v>
      </c>
      <c r="I21" s="95" t="s">
        <v>21</v>
      </c>
      <c r="J21" s="96" t="s">
        <v>22</v>
      </c>
    </row>
    <row r="22" spans="1:16" x14ac:dyDescent="0.2">
      <c r="A22" s="91"/>
      <c r="B22" s="91" t="s">
        <v>43</v>
      </c>
      <c r="C22" s="92"/>
      <c r="D22" s="92"/>
      <c r="E22" s="92"/>
      <c r="F22" s="92"/>
      <c r="G22" s="93"/>
      <c r="H22" s="97"/>
      <c r="I22" s="98">
        <v>1</v>
      </c>
      <c r="J22" s="99"/>
    </row>
    <row r="23" spans="1:16" x14ac:dyDescent="0.2">
      <c r="A23" s="91"/>
      <c r="B23" s="91" t="s">
        <v>44</v>
      </c>
      <c r="C23" s="92" t="s">
        <v>43</v>
      </c>
      <c r="D23" s="92"/>
      <c r="E23" s="92"/>
      <c r="F23" s="92"/>
      <c r="G23" s="93"/>
      <c r="H23" s="97"/>
      <c r="I23" s="98">
        <v>1</v>
      </c>
      <c r="J23" s="99">
        <f>'Rekapitulace Objekt 5'!H19</f>
        <v>0</v>
      </c>
      <c r="O23">
        <f>'Rekapitulace Objekt 5'!O21</f>
        <v>0</v>
      </c>
      <c r="P23">
        <f>'Rekapitulace Objekt 5'!P21</f>
        <v>0</v>
      </c>
    </row>
    <row r="24" spans="1:16" x14ac:dyDescent="0.2">
      <c r="A24" s="91"/>
      <c r="B24" s="91" t="s">
        <v>45</v>
      </c>
      <c r="C24" s="92"/>
      <c r="D24" s="92"/>
      <c r="E24" s="92"/>
      <c r="F24" s="92"/>
      <c r="G24" s="93"/>
      <c r="H24" s="97"/>
      <c r="I24" s="98">
        <v>4</v>
      </c>
      <c r="J24" s="99"/>
    </row>
    <row r="25" spans="1:16" x14ac:dyDescent="0.2">
      <c r="A25" s="91"/>
      <c r="B25" s="91" t="s">
        <v>47</v>
      </c>
      <c r="C25" s="92" t="s">
        <v>48</v>
      </c>
      <c r="D25" s="92"/>
      <c r="E25" s="92"/>
      <c r="F25" s="92"/>
      <c r="G25" s="93"/>
      <c r="H25" s="97" t="s">
        <v>49</v>
      </c>
      <c r="I25" s="98">
        <v>1</v>
      </c>
      <c r="J25" s="99">
        <f>J50</f>
        <v>0</v>
      </c>
      <c r="O25">
        <f>'Rekapitulace Objekt 2'!O24</f>
        <v>0</v>
      </c>
      <c r="P25">
        <f>'Rekapitulace Objekt 2'!P24</f>
        <v>0</v>
      </c>
    </row>
    <row r="26" spans="1:16" ht="25.5" customHeight="1" x14ac:dyDescent="0.25">
      <c r="A26" s="101"/>
      <c r="B26" s="298" t="s">
        <v>50</v>
      </c>
      <c r="C26" s="299"/>
      <c r="D26" s="299"/>
      <c r="E26" s="299"/>
      <c r="F26" s="102"/>
      <c r="G26" s="103"/>
      <c r="H26" s="104"/>
      <c r="I26" s="105"/>
      <c r="J26" s="100">
        <f>SUM(J22:J25)</f>
        <v>0</v>
      </c>
    </row>
    <row r="27" spans="1:16" ht="13.5" thickBot="1" x14ac:dyDescent="0.25">
      <c r="J27" s="90"/>
    </row>
    <row r="28" spans="1:16" x14ac:dyDescent="0.2">
      <c r="A28" s="117"/>
      <c r="B28" s="118" t="s">
        <v>51</v>
      </c>
      <c r="C28" s="119"/>
      <c r="D28" s="119"/>
      <c r="E28" s="119"/>
      <c r="F28" s="119"/>
      <c r="G28" s="120"/>
      <c r="H28" s="119"/>
      <c r="I28" s="121"/>
      <c r="J28" s="122" t="s">
        <v>22</v>
      </c>
    </row>
    <row r="29" spans="1:16" x14ac:dyDescent="0.2">
      <c r="A29" s="112"/>
      <c r="B29" s="107" t="s">
        <v>52</v>
      </c>
      <c r="C29" s="107"/>
      <c r="D29" s="107"/>
      <c r="E29" s="107">
        <v>15</v>
      </c>
      <c r="F29" s="107" t="s">
        <v>53</v>
      </c>
      <c r="G29" s="109"/>
      <c r="H29" s="107"/>
      <c r="I29" s="108"/>
      <c r="J29" s="115">
        <v>0</v>
      </c>
    </row>
    <row r="30" spans="1:16" x14ac:dyDescent="0.2">
      <c r="A30" s="113"/>
      <c r="B30" s="46" t="s">
        <v>54</v>
      </c>
      <c r="C30" s="46"/>
      <c r="D30" s="46"/>
      <c r="E30" s="46">
        <v>15</v>
      </c>
      <c r="F30" s="46" t="s">
        <v>53</v>
      </c>
      <c r="G30" s="110"/>
      <c r="H30" s="46"/>
      <c r="I30" s="106"/>
      <c r="J30" s="116">
        <f>J29*(E30/100)</f>
        <v>0</v>
      </c>
    </row>
    <row r="31" spans="1:16" x14ac:dyDescent="0.2">
      <c r="A31" s="113"/>
      <c r="B31" s="46" t="s">
        <v>52</v>
      </c>
      <c r="C31" s="46"/>
      <c r="D31" s="46"/>
      <c r="E31" s="46">
        <v>21</v>
      </c>
      <c r="F31" s="46" t="s">
        <v>53</v>
      </c>
      <c r="G31" s="110"/>
      <c r="H31" s="46"/>
      <c r="I31" s="106"/>
      <c r="J31" s="116">
        <f>J26</f>
        <v>0</v>
      </c>
    </row>
    <row r="32" spans="1:16" ht="13.5" thickBot="1" x14ac:dyDescent="0.25">
      <c r="A32" s="114"/>
      <c r="B32" s="39" t="s">
        <v>54</v>
      </c>
      <c r="C32" s="39"/>
      <c r="D32" s="39"/>
      <c r="E32" s="39">
        <v>21</v>
      </c>
      <c r="F32" s="39" t="s">
        <v>53</v>
      </c>
      <c r="G32" s="111"/>
      <c r="H32" s="46"/>
      <c r="I32" s="106"/>
      <c r="J32" s="116">
        <f>J31*(E32/100)</f>
        <v>0</v>
      </c>
    </row>
    <row r="33" spans="1:10" ht="16.5" thickBot="1" x14ac:dyDescent="0.25">
      <c r="A33" s="123"/>
      <c r="B33" s="124" t="s">
        <v>55</v>
      </c>
      <c r="C33" s="125"/>
      <c r="D33" s="125"/>
      <c r="E33" s="125"/>
      <c r="F33" s="125"/>
      <c r="G33" s="125"/>
      <c r="H33" s="126"/>
      <c r="I33" s="127"/>
      <c r="J33" s="128">
        <f>SUM(J29:J32)</f>
        <v>0</v>
      </c>
    </row>
    <row r="42" spans="1:10" ht="15.75" x14ac:dyDescent="0.25">
      <c r="B42" s="27" t="s">
        <v>56</v>
      </c>
    </row>
    <row r="44" spans="1:10" ht="25.5" customHeight="1" x14ac:dyDescent="0.2">
      <c r="A44" s="129"/>
      <c r="B44" s="130" t="s">
        <v>57</v>
      </c>
      <c r="C44" s="131" t="s">
        <v>58</v>
      </c>
      <c r="D44" s="131"/>
      <c r="E44" s="131"/>
      <c r="F44" s="131"/>
      <c r="G44" s="132"/>
      <c r="H44" s="132"/>
      <c r="I44" s="132"/>
      <c r="J44" s="133" t="s">
        <v>59</v>
      </c>
    </row>
    <row r="45" spans="1:10" ht="25.5" customHeight="1" x14ac:dyDescent="0.2">
      <c r="A45" s="134"/>
      <c r="B45" s="135" t="s">
        <v>46</v>
      </c>
      <c r="C45" s="300" t="s">
        <v>60</v>
      </c>
      <c r="D45" s="300"/>
      <c r="E45" s="300"/>
      <c r="F45" s="301"/>
      <c r="G45" s="302"/>
      <c r="H45" s="302"/>
      <c r="I45" s="302"/>
      <c r="J45" s="136">
        <f>'Rekapitulace Objekt 2'!H33</f>
        <v>0</v>
      </c>
    </row>
    <row r="46" spans="1:10" ht="25.5" customHeight="1" x14ac:dyDescent="0.2">
      <c r="A46" s="134"/>
      <c r="B46" s="134" t="s">
        <v>44</v>
      </c>
      <c r="C46" s="303" t="s">
        <v>61</v>
      </c>
      <c r="D46" s="303"/>
      <c r="E46" s="303"/>
      <c r="F46" s="304"/>
      <c r="G46" s="305"/>
      <c r="H46" s="305"/>
      <c r="I46" s="305"/>
      <c r="J46" s="137">
        <f>'Rekapitulace Objekt 2'!H34</f>
        <v>0</v>
      </c>
    </row>
    <row r="47" spans="1:10" ht="25.5" customHeight="1" x14ac:dyDescent="0.2">
      <c r="A47" s="134"/>
      <c r="B47" s="134" t="s">
        <v>62</v>
      </c>
      <c r="C47" s="303" t="s">
        <v>63</v>
      </c>
      <c r="D47" s="303"/>
      <c r="E47" s="303"/>
      <c r="F47" s="304"/>
      <c r="G47" s="305"/>
      <c r="H47" s="305"/>
      <c r="I47" s="305"/>
      <c r="J47" s="137">
        <f>'Rekapitulace Objekt 2'!H35</f>
        <v>0</v>
      </c>
    </row>
    <row r="48" spans="1:10" ht="25.5" customHeight="1" x14ac:dyDescent="0.2">
      <c r="A48" s="134"/>
      <c r="B48" s="280">
        <v>17</v>
      </c>
      <c r="C48" s="303" t="s">
        <v>119</v>
      </c>
      <c r="D48" s="303"/>
      <c r="E48" s="303"/>
      <c r="F48" s="304"/>
      <c r="G48" s="305"/>
      <c r="H48" s="305"/>
      <c r="I48" s="305"/>
      <c r="J48" s="137">
        <f>'Rekapitulace Objekt 2'!H36</f>
        <v>0</v>
      </c>
    </row>
    <row r="49" spans="1:10" ht="25.5" customHeight="1" x14ac:dyDescent="0.2">
      <c r="A49" s="134"/>
      <c r="B49" s="138" t="s">
        <v>64</v>
      </c>
      <c r="C49" s="306" t="s">
        <v>65</v>
      </c>
      <c r="D49" s="306"/>
      <c r="E49" s="306"/>
      <c r="F49" s="307"/>
      <c r="G49" s="308"/>
      <c r="H49" s="308"/>
      <c r="I49" s="308"/>
      <c r="J49" s="139">
        <f>'5 5 Naklady'!F8</f>
        <v>0</v>
      </c>
    </row>
    <row r="50" spans="1:10" ht="25.5" customHeight="1" x14ac:dyDescent="0.2">
      <c r="A50" s="140"/>
      <c r="B50" s="141" t="s">
        <v>66</v>
      </c>
      <c r="C50" s="142"/>
      <c r="D50" s="142"/>
      <c r="E50" s="142"/>
      <c r="F50" s="143"/>
      <c r="G50" s="144"/>
      <c r="H50" s="144"/>
      <c r="I50" s="144"/>
      <c r="J50" s="145">
        <f>SUM(J45:J49)</f>
        <v>0</v>
      </c>
    </row>
    <row r="51" spans="1:10" x14ac:dyDescent="0.2">
      <c r="A51" s="88"/>
      <c r="B51" s="88"/>
      <c r="C51" s="88"/>
      <c r="D51" s="88"/>
      <c r="E51" s="88"/>
      <c r="F51" s="88"/>
      <c r="G51" s="89"/>
      <c r="H51" s="88"/>
      <c r="I51" s="89"/>
      <c r="J51" s="90"/>
    </row>
    <row r="52" spans="1:10" x14ac:dyDescent="0.2">
      <c r="A52" s="88"/>
      <c r="B52" s="88"/>
      <c r="C52" s="88"/>
      <c r="D52" s="88"/>
      <c r="E52" s="88"/>
      <c r="F52" s="88"/>
      <c r="G52" s="89"/>
      <c r="H52" s="88"/>
      <c r="I52" s="89"/>
      <c r="J52" s="90"/>
    </row>
    <row r="53" spans="1:10" x14ac:dyDescent="0.2">
      <c r="A53" s="88"/>
      <c r="B53" s="88"/>
      <c r="C53" s="88"/>
      <c r="D53" s="88"/>
      <c r="E53" s="88"/>
      <c r="F53" s="88"/>
      <c r="G53" s="89"/>
      <c r="H53" s="88"/>
      <c r="I53" s="89"/>
      <c r="J53" s="90"/>
    </row>
  </sheetData>
  <sheetProtection algorithmName="SHA-512" hashValue="Etr8xJW5JsQ3IgO9DJfBI6+P36jnDcffTRn72ZyUQoxlVR9CmZqTv1L0wbDal+2sw2p+c23k4v+5nm0jAOtZsw==" saltValue="MnyukbsHOKsDAYSX+j83LQ==" spinCount="100000" sheet="1" objects="1" scenarios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">
    <mergeCell ref="B26:E26"/>
    <mergeCell ref="C45:I45"/>
    <mergeCell ref="C46:I46"/>
    <mergeCell ref="C47:I47"/>
    <mergeCell ref="C49:I49"/>
    <mergeCell ref="C48:I48"/>
  </mergeCells>
  <phoneticPr fontId="0" type="noConversion"/>
  <pageMargins left="0.39370078740157483" right="0.19685039370078741" top="0.39370078740157483" bottom="0.39370078740157483" header="0" footer="0.19685039370078741"/>
  <pageSetup paperSize="9" scale="92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Stavba!CisloStavby</f>
        <v>02/2016</v>
      </c>
      <c r="C1" s="31" t="str">
        <f>Stavba!NazevStavby</f>
        <v>Úprava povrchu běžecké dráhy – Gymnázium J. Vrchlického v Klatovech</v>
      </c>
      <c r="D1" s="31"/>
      <c r="E1" s="31"/>
      <c r="F1" s="31"/>
      <c r="G1" s="24"/>
      <c r="H1" s="33"/>
    </row>
    <row r="2" spans="1:8" ht="13.5" thickBot="1" x14ac:dyDescent="0.25">
      <c r="A2" s="25" t="s">
        <v>27</v>
      </c>
      <c r="B2" s="30"/>
      <c r="C2" s="310"/>
      <c r="D2" s="310"/>
      <c r="E2" s="310"/>
      <c r="F2" s="310"/>
      <c r="G2" s="26" t="s">
        <v>15</v>
      </c>
      <c r="H2" s="34" t="s">
        <v>16</v>
      </c>
    </row>
    <row r="3" spans="1:8" ht="13.5" thickTop="1" x14ac:dyDescent="0.2"/>
    <row r="4" spans="1:8" ht="18" x14ac:dyDescent="0.25">
      <c r="A4" s="309" t="s">
        <v>17</v>
      </c>
      <c r="B4" s="309"/>
      <c r="C4" s="309"/>
      <c r="D4" s="309"/>
      <c r="E4" s="309"/>
      <c r="F4" s="309"/>
      <c r="G4" s="309"/>
      <c r="H4" s="309"/>
    </row>
    <row r="6" spans="1:8" ht="15.75" x14ac:dyDescent="0.25">
      <c r="A6" s="32" t="s">
        <v>24</v>
      </c>
      <c r="B6" s="29">
        <f>B2</f>
        <v>0</v>
      </c>
    </row>
    <row r="7" spans="1:8" ht="15.75" x14ac:dyDescent="0.25">
      <c r="B7" s="311">
        <f>C2</f>
        <v>0</v>
      </c>
      <c r="C7" s="312"/>
      <c r="D7" s="312"/>
      <c r="E7" s="312"/>
      <c r="F7" s="312"/>
      <c r="G7" s="312"/>
    </row>
    <row r="9" spans="1:8" s="32" customFormat="1" ht="12.75" customHeight="1" x14ac:dyDescent="0.2">
      <c r="A9" s="32" t="s">
        <v>26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password="E7C2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313" t="s">
        <v>28</v>
      </c>
      <c r="B1" s="313"/>
      <c r="C1" s="314"/>
      <c r="D1" s="313"/>
      <c r="E1" s="313"/>
      <c r="F1" s="313"/>
      <c r="G1" s="313"/>
    </row>
    <row r="2" spans="1:7" ht="13.5" thickTop="1" x14ac:dyDescent="0.2">
      <c r="A2" s="55" t="s">
        <v>29</v>
      </c>
      <c r="B2" s="56"/>
      <c r="C2" s="315"/>
      <c r="D2" s="315"/>
      <c r="E2" s="315"/>
      <c r="F2" s="315"/>
      <c r="G2" s="316"/>
    </row>
    <row r="3" spans="1:7" x14ac:dyDescent="0.2">
      <c r="A3" s="57" t="s">
        <v>30</v>
      </c>
      <c r="B3" s="58"/>
      <c r="C3" s="317"/>
      <c r="D3" s="317"/>
      <c r="E3" s="317"/>
      <c r="F3" s="317"/>
      <c r="G3" s="318"/>
    </row>
    <row r="4" spans="1:7" ht="13.5" thickBot="1" x14ac:dyDescent="0.25">
      <c r="A4" s="59" t="s">
        <v>31</v>
      </c>
      <c r="B4" s="60"/>
      <c r="C4" s="319"/>
      <c r="D4" s="319"/>
      <c r="E4" s="319"/>
      <c r="F4" s="319"/>
      <c r="G4" s="320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32</v>
      </c>
      <c r="B6" s="65" t="s">
        <v>33</v>
      </c>
      <c r="C6" s="66" t="s">
        <v>34</v>
      </c>
      <c r="D6" s="67" t="s">
        <v>35</v>
      </c>
      <c r="E6" s="68" t="s">
        <v>36</v>
      </c>
      <c r="F6" s="69" t="s">
        <v>37</v>
      </c>
      <c r="G6" s="70" t="s">
        <v>38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password="E7C2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>
      <selection activeCell="O1" sqref="O1:P1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28515625" customWidth="1"/>
  </cols>
  <sheetData>
    <row r="1" spans="1:10" ht="13.5" customHeight="1" thickTop="1" x14ac:dyDescent="0.2">
      <c r="A1" s="23" t="s">
        <v>1</v>
      </c>
      <c r="B1" s="28" t="str">
        <f>Stavba!CisloStavby</f>
        <v>02/2016</v>
      </c>
      <c r="C1" s="31" t="str">
        <f>Stavba!NazevStavby</f>
        <v>Úprava povrchu běžecké dráhy – Gymnázium J. Vrchlického v Klatovech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27</v>
      </c>
      <c r="B2" s="146" t="s">
        <v>44</v>
      </c>
      <c r="C2" s="321" t="s">
        <v>43</v>
      </c>
      <c r="D2" s="310"/>
      <c r="E2" s="310"/>
      <c r="F2" s="310"/>
      <c r="G2" s="26" t="s">
        <v>15</v>
      </c>
      <c r="H2" s="34" t="s">
        <v>16</v>
      </c>
    </row>
    <row r="3" spans="1:10" ht="13.5" customHeight="1" thickTop="1" x14ac:dyDescent="0.2">
      <c r="H3" s="35"/>
    </row>
    <row r="4" spans="1:10" ht="18" customHeight="1" x14ac:dyDescent="0.25">
      <c r="A4" s="309" t="s">
        <v>17</v>
      </c>
      <c r="B4" s="309"/>
      <c r="C4" s="309"/>
      <c r="D4" s="309"/>
      <c r="E4" s="309"/>
      <c r="F4" s="309"/>
      <c r="G4" s="309"/>
      <c r="H4" s="309"/>
    </row>
    <row r="5" spans="1:10" ht="12.75" customHeight="1" x14ac:dyDescent="0.2">
      <c r="H5" s="35"/>
    </row>
    <row r="6" spans="1:10" ht="15.75" customHeight="1" x14ac:dyDescent="0.25">
      <c r="A6" s="32" t="s">
        <v>24</v>
      </c>
      <c r="B6" s="29" t="str">
        <f>B2</f>
        <v>5</v>
      </c>
      <c r="H6" s="35"/>
    </row>
    <row r="7" spans="1:10" ht="15.75" customHeight="1" x14ac:dyDescent="0.25">
      <c r="B7" s="311" t="str">
        <f>C2</f>
        <v>Ostatní a vedlejší náklady</v>
      </c>
      <c r="C7" s="312"/>
      <c r="D7" s="312"/>
      <c r="E7" s="312"/>
      <c r="F7" s="312"/>
      <c r="G7" s="312"/>
      <c r="H7" s="35"/>
    </row>
    <row r="8" spans="1:10" ht="12.75" customHeight="1" x14ac:dyDescent="0.2">
      <c r="H8" s="35"/>
    </row>
    <row r="9" spans="1:10" ht="12.75" customHeight="1" x14ac:dyDescent="0.2">
      <c r="A9" s="32" t="s">
        <v>26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 t="s">
        <v>67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 x14ac:dyDescent="0.25">
      <c r="A16" s="147" t="s">
        <v>68</v>
      </c>
      <c r="B16" s="148"/>
      <c r="C16" s="148"/>
      <c r="D16" s="148"/>
      <c r="E16" s="148"/>
      <c r="F16" s="148"/>
      <c r="G16" s="148"/>
      <c r="H16" s="149"/>
      <c r="I16" s="32"/>
      <c r="J16" s="32"/>
    </row>
    <row r="17" spans="1:55" ht="12.75" customHeight="1" x14ac:dyDescent="0.2">
      <c r="A17" s="158" t="s">
        <v>69</v>
      </c>
      <c r="B17" s="159"/>
      <c r="C17" s="160"/>
      <c r="D17" s="160"/>
      <c r="E17" s="160"/>
      <c r="F17" s="160"/>
      <c r="G17" s="161"/>
      <c r="H17" s="162" t="s">
        <v>70</v>
      </c>
      <c r="I17" s="32"/>
      <c r="J17" s="32"/>
    </row>
    <row r="18" spans="1:55" ht="12.75" customHeight="1" x14ac:dyDescent="0.2">
      <c r="A18" s="156" t="s">
        <v>44</v>
      </c>
      <c r="B18" s="154" t="s">
        <v>43</v>
      </c>
      <c r="C18" s="153"/>
      <c r="D18" s="153"/>
      <c r="E18" s="153"/>
      <c r="F18" s="153"/>
      <c r="G18" s="155"/>
      <c r="H18" s="157">
        <f>'5 5 Naklady'!G16</f>
        <v>0</v>
      </c>
      <c r="I18" s="32"/>
      <c r="J18" s="32"/>
      <c r="O18">
        <f>'5 5 Naklady'!AB16</f>
        <v>0</v>
      </c>
      <c r="P18">
        <f>'5 5 Naklady'!AC16</f>
        <v>0</v>
      </c>
    </row>
    <row r="19" spans="1:55" ht="12.75" customHeight="1" thickBot="1" x14ac:dyDescent="0.25">
      <c r="A19" s="163"/>
      <c r="B19" s="164" t="s">
        <v>71</v>
      </c>
      <c r="C19" s="165"/>
      <c r="D19" s="166" t="str">
        <f>B2</f>
        <v>5</v>
      </c>
      <c r="E19" s="165"/>
      <c r="F19" s="165"/>
      <c r="G19" s="167"/>
      <c r="H19" s="168">
        <f>SUM(H18:H18)</f>
        <v>0</v>
      </c>
      <c r="I19" s="32"/>
      <c r="J19" s="32"/>
    </row>
    <row r="20" spans="1:55" ht="12.75" customHeight="1" thickBot="1" x14ac:dyDescent="0.25">
      <c r="A20" s="32"/>
      <c r="B20" s="32"/>
      <c r="C20" s="32"/>
      <c r="D20" s="32"/>
      <c r="E20" s="32"/>
      <c r="F20" s="32"/>
      <c r="G20" s="32"/>
      <c r="H20" s="169"/>
      <c r="I20" s="32"/>
      <c r="J20" s="32"/>
    </row>
    <row r="21" spans="1:55" ht="12.75" customHeight="1" x14ac:dyDescent="0.2">
      <c r="A21" s="179"/>
      <c r="B21" s="180"/>
      <c r="C21" s="180"/>
      <c r="D21" s="180"/>
      <c r="E21" s="181"/>
      <c r="F21" s="180"/>
      <c r="G21" s="180"/>
      <c r="H21" s="182" t="s">
        <v>51</v>
      </c>
      <c r="I21" s="32"/>
      <c r="J21" s="32"/>
      <c r="O21" s="35">
        <f>H22</f>
        <v>0</v>
      </c>
      <c r="P21" s="35">
        <f>H24</f>
        <v>0</v>
      </c>
    </row>
    <row r="22" spans="1:55" ht="12.75" customHeight="1" x14ac:dyDescent="0.2">
      <c r="A22" s="174" t="s">
        <v>52</v>
      </c>
      <c r="B22" s="170"/>
      <c r="C22" s="170"/>
      <c r="D22" s="170">
        <v>15</v>
      </c>
      <c r="E22" s="171" t="s">
        <v>53</v>
      </c>
      <c r="F22" s="170"/>
      <c r="G22" s="170"/>
      <c r="H22" s="177">
        <f>SUM(O18:O19)</f>
        <v>0</v>
      </c>
      <c r="I22" s="32"/>
      <c r="J22" s="32"/>
    </row>
    <row r="23" spans="1:55" ht="12.75" customHeight="1" x14ac:dyDescent="0.2">
      <c r="A23" s="175" t="s">
        <v>54</v>
      </c>
      <c r="B23" s="151"/>
      <c r="C23" s="151"/>
      <c r="D23" s="151">
        <v>15</v>
      </c>
      <c r="E23" s="172" t="s">
        <v>53</v>
      </c>
      <c r="F23" s="151"/>
      <c r="G23" s="151"/>
      <c r="H23" s="178">
        <f>H22*(D23/100)</f>
        <v>0</v>
      </c>
      <c r="I23" s="32"/>
      <c r="J23" s="32"/>
    </row>
    <row r="24" spans="1:55" ht="12.75" customHeight="1" x14ac:dyDescent="0.2">
      <c r="A24" s="175" t="s">
        <v>52</v>
      </c>
      <c r="B24" s="151"/>
      <c r="C24" s="151"/>
      <c r="D24" s="151">
        <v>21</v>
      </c>
      <c r="E24" s="172" t="s">
        <v>53</v>
      </c>
      <c r="F24" s="151"/>
      <c r="G24" s="151"/>
      <c r="H24" s="178">
        <f>SUM(P18:P19)</f>
        <v>0</v>
      </c>
      <c r="I24" s="32"/>
      <c r="J24" s="32"/>
    </row>
    <row r="25" spans="1:55" ht="12.75" customHeight="1" thickBot="1" x14ac:dyDescent="0.25">
      <c r="A25" s="176" t="s">
        <v>54</v>
      </c>
      <c r="B25" s="152"/>
      <c r="C25" s="152"/>
      <c r="D25" s="152">
        <v>21</v>
      </c>
      <c r="E25" s="173" t="s">
        <v>53</v>
      </c>
      <c r="F25" s="151"/>
      <c r="G25" s="151"/>
      <c r="H25" s="178">
        <f>H24*(D25/100)</f>
        <v>0</v>
      </c>
      <c r="I25" s="32"/>
      <c r="J25" s="32"/>
    </row>
    <row r="26" spans="1:55" ht="12.75" customHeight="1" thickBot="1" x14ac:dyDescent="0.25">
      <c r="A26" s="183" t="s">
        <v>72</v>
      </c>
      <c r="B26" s="184"/>
      <c r="C26" s="184"/>
      <c r="D26" s="184"/>
      <c r="E26" s="184"/>
      <c r="F26" s="185"/>
      <c r="G26" s="186"/>
      <c r="H26" s="187">
        <f>SUM(H22:H25)</f>
        <v>0</v>
      </c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3.5" thickBot="1" x14ac:dyDescent="0.25">
      <c r="A28" s="147" t="s">
        <v>89</v>
      </c>
      <c r="B28" s="148"/>
      <c r="C28" s="148"/>
      <c r="D28" s="237" t="s">
        <v>44</v>
      </c>
      <c r="E28" s="322" t="s">
        <v>43</v>
      </c>
      <c r="F28" s="322"/>
      <c r="G28" s="322"/>
      <c r="H28" s="322"/>
      <c r="I28" s="32"/>
      <c r="J28" s="32"/>
      <c r="BC28" s="238" t="str">
        <f>E28</f>
        <v>Ostatní a vedlejší náklady</v>
      </c>
    </row>
    <row r="29" spans="1:55" ht="12.75" customHeight="1" x14ac:dyDescent="0.2">
      <c r="A29" s="158" t="s">
        <v>90</v>
      </c>
      <c r="B29" s="159"/>
      <c r="C29" s="160"/>
      <c r="D29" s="160"/>
      <c r="E29" s="160"/>
      <c r="F29" s="160"/>
      <c r="G29" s="161"/>
      <c r="H29" s="162" t="s">
        <v>70</v>
      </c>
      <c r="I29" s="32"/>
      <c r="J29" s="32"/>
    </row>
    <row r="30" spans="1:55" ht="12.75" customHeight="1" x14ac:dyDescent="0.2">
      <c r="A30" s="156" t="s">
        <v>64</v>
      </c>
      <c r="B30" s="154" t="s">
        <v>65</v>
      </c>
      <c r="C30" s="153"/>
      <c r="D30" s="153"/>
      <c r="E30" s="153"/>
      <c r="F30" s="153"/>
      <c r="G30" s="155"/>
      <c r="H30" s="239">
        <f>'5 5 Naklady'!F8</f>
        <v>0</v>
      </c>
      <c r="I30" s="32"/>
      <c r="J30" s="32"/>
    </row>
    <row r="31" spans="1:55" ht="12.75" customHeight="1" thickBot="1" x14ac:dyDescent="0.25">
      <c r="A31" s="163"/>
      <c r="B31" s="164" t="s">
        <v>91</v>
      </c>
      <c r="C31" s="165"/>
      <c r="D31" s="166" t="str">
        <f>D28</f>
        <v>5</v>
      </c>
      <c r="E31" s="165"/>
      <c r="F31" s="165"/>
      <c r="G31" s="167"/>
      <c r="H31" s="240">
        <f>SUM(H30:H30)</f>
        <v>0</v>
      </c>
      <c r="I31" s="32"/>
      <c r="J31" s="32"/>
    </row>
    <row r="32" spans="1:55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E7C2" sheet="1"/>
  <mergeCells count="4">
    <mergeCell ref="C2:F2"/>
    <mergeCell ref="A4:H4"/>
    <mergeCell ref="B7:G7"/>
    <mergeCell ref="E28:H28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V4991"/>
  <sheetViews>
    <sheetView workbookViewId="0">
      <selection activeCell="F9" sqref="F9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7" max="29" width="0" hidden="1" customWidth="1"/>
    <col min="41" max="41" width="98.85546875" customWidth="1"/>
  </cols>
  <sheetData>
    <row r="1" spans="1:48" ht="16.5" thickBot="1" x14ac:dyDescent="0.3">
      <c r="A1" s="328" t="s">
        <v>73</v>
      </c>
      <c r="B1" s="328"/>
      <c r="C1" s="329"/>
      <c r="D1" s="328"/>
      <c r="E1" s="328"/>
      <c r="F1" s="328"/>
      <c r="G1" s="328"/>
      <c r="Q1" t="s">
        <v>74</v>
      </c>
    </row>
    <row r="2" spans="1:48" ht="13.5" thickTop="1" x14ac:dyDescent="0.2">
      <c r="A2" s="193" t="s">
        <v>29</v>
      </c>
      <c r="B2" s="197" t="s">
        <v>131</v>
      </c>
      <c r="C2" s="210" t="s">
        <v>40</v>
      </c>
      <c r="D2" s="195"/>
      <c r="E2" s="194"/>
      <c r="F2" s="194"/>
      <c r="G2" s="196"/>
    </row>
    <row r="3" spans="1:48" x14ac:dyDescent="0.2">
      <c r="A3" s="191" t="s">
        <v>30</v>
      </c>
      <c r="B3" s="198" t="s">
        <v>44</v>
      </c>
      <c r="C3" s="211" t="s">
        <v>43</v>
      </c>
      <c r="D3" s="190"/>
      <c r="E3" s="189"/>
      <c r="F3" s="189"/>
      <c r="G3" s="192"/>
    </row>
    <row r="4" spans="1:48" ht="13.5" thickBot="1" x14ac:dyDescent="0.25">
      <c r="A4" s="199" t="s">
        <v>31</v>
      </c>
      <c r="B4" s="200" t="s">
        <v>44</v>
      </c>
      <c r="C4" s="212" t="s">
        <v>43</v>
      </c>
      <c r="D4" s="201"/>
      <c r="E4" s="202"/>
      <c r="F4" s="202"/>
      <c r="G4" s="203"/>
    </row>
    <row r="5" spans="1:48" ht="14.25" thickTop="1" thickBot="1" x14ac:dyDescent="0.25">
      <c r="C5" s="213"/>
      <c r="D5" s="188"/>
    </row>
    <row r="6" spans="1:48" ht="14.25" thickTop="1" thickBot="1" x14ac:dyDescent="0.25">
      <c r="A6" s="204" t="s">
        <v>32</v>
      </c>
      <c r="B6" s="207" t="s">
        <v>33</v>
      </c>
      <c r="C6" s="214" t="s">
        <v>34</v>
      </c>
      <c r="D6" s="206" t="s">
        <v>35</v>
      </c>
      <c r="E6" s="205" t="s">
        <v>36</v>
      </c>
      <c r="F6" s="208" t="s">
        <v>37</v>
      </c>
      <c r="G6" s="204" t="s">
        <v>38</v>
      </c>
    </row>
    <row r="7" spans="1:48" x14ac:dyDescent="0.2">
      <c r="A7" s="225"/>
      <c r="B7" s="226" t="s">
        <v>75</v>
      </c>
      <c r="C7" s="330" t="s">
        <v>76</v>
      </c>
      <c r="D7" s="331"/>
      <c r="E7" s="332"/>
      <c r="F7" s="333"/>
      <c r="G7" s="334"/>
    </row>
    <row r="8" spans="1:48" x14ac:dyDescent="0.2">
      <c r="A8" s="222" t="s">
        <v>77</v>
      </c>
      <c r="B8" s="215" t="s">
        <v>64</v>
      </c>
      <c r="C8" s="234" t="s">
        <v>65</v>
      </c>
      <c r="D8" s="217"/>
      <c r="E8" s="219"/>
      <c r="F8" s="335">
        <f>SUM(G9:G14)</f>
        <v>0</v>
      </c>
      <c r="G8" s="336"/>
    </row>
    <row r="9" spans="1:48" outlineLevel="1" x14ac:dyDescent="0.2">
      <c r="A9" s="223">
        <v>3</v>
      </c>
      <c r="B9" s="216" t="s">
        <v>79</v>
      </c>
      <c r="C9" s="235" t="s">
        <v>80</v>
      </c>
      <c r="D9" s="218" t="s">
        <v>81</v>
      </c>
      <c r="E9" s="220">
        <v>1</v>
      </c>
      <c r="F9" s="221">
        <v>0</v>
      </c>
      <c r="G9" s="224">
        <f>ROUND(E9*F9,2)</f>
        <v>0</v>
      </c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>
        <v>21</v>
      </c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</row>
    <row r="10" spans="1:48" outlineLevel="1" x14ac:dyDescent="0.2">
      <c r="A10" s="223"/>
      <c r="B10" s="216"/>
      <c r="C10" s="337" t="s">
        <v>82</v>
      </c>
      <c r="D10" s="338"/>
      <c r="E10" s="339"/>
      <c r="F10" s="340"/>
      <c r="G10" s="34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209" t="str">
        <f>C10</f>
        <v>Veškeré náklady spojené s vybudováním, provozem a odstraněním zařízení staveniště.</v>
      </c>
      <c r="AP10" s="32"/>
      <c r="AQ10" s="32"/>
      <c r="AR10" s="32"/>
      <c r="AS10" s="32"/>
      <c r="AT10" s="32"/>
      <c r="AU10" s="32"/>
      <c r="AV10" s="32"/>
    </row>
    <row r="11" spans="1:48" outlineLevel="1" x14ac:dyDescent="0.2">
      <c r="A11" s="223">
        <v>4</v>
      </c>
      <c r="B11" s="216" t="s">
        <v>83</v>
      </c>
      <c r="C11" s="235" t="s">
        <v>84</v>
      </c>
      <c r="D11" s="218" t="s">
        <v>81</v>
      </c>
      <c r="E11" s="220">
        <v>1</v>
      </c>
      <c r="F11" s="221">
        <v>0</v>
      </c>
      <c r="G11" s="224">
        <f>ROUND(E11*F11,2)</f>
        <v>0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>
        <v>21</v>
      </c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</row>
    <row r="12" spans="1:48" outlineLevel="1" x14ac:dyDescent="0.2">
      <c r="A12" s="223"/>
      <c r="B12" s="216"/>
      <c r="C12" s="337" t="s">
        <v>85</v>
      </c>
      <c r="D12" s="338"/>
      <c r="E12" s="339"/>
      <c r="F12" s="340"/>
      <c r="G12" s="341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209" t="str">
        <f>C12</f>
        <v>Koordinace stavebních a technologických dodávek stavby.</v>
      </c>
      <c r="AP12" s="32"/>
      <c r="AQ12" s="32"/>
      <c r="AR12" s="32"/>
      <c r="AS12" s="32"/>
      <c r="AT12" s="32"/>
      <c r="AU12" s="32"/>
      <c r="AV12" s="32"/>
    </row>
    <row r="13" spans="1:48" outlineLevel="1" x14ac:dyDescent="0.2">
      <c r="A13" s="223">
        <v>7</v>
      </c>
      <c r="B13" s="216" t="s">
        <v>87</v>
      </c>
      <c r="C13" s="235" t="s">
        <v>145</v>
      </c>
      <c r="D13" s="218" t="s">
        <v>78</v>
      </c>
      <c r="E13" s="220">
        <v>2</v>
      </c>
      <c r="F13" s="221">
        <v>0</v>
      </c>
      <c r="G13" s="224">
        <f>ROUND(E13*F13,2)</f>
        <v>0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>
        <v>21</v>
      </c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</row>
    <row r="14" spans="1:48" ht="23.25" outlineLevel="1" thickBot="1" x14ac:dyDescent="0.25">
      <c r="A14" s="227"/>
      <c r="B14" s="228"/>
      <c r="C14" s="323" t="s">
        <v>86</v>
      </c>
      <c r="D14" s="324"/>
      <c r="E14" s="325"/>
      <c r="F14" s="326"/>
      <c r="G14" s="327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209" t="str">
        <f>C14</f>
        <v>Náklady zhotovitele, související s prováděním zkoušek a revizí předepsaných technickými normami nebo objednatelem a které jsou pro provedení díla nezbytné.</v>
      </c>
      <c r="AP14" s="32"/>
      <c r="AQ14" s="32"/>
      <c r="AR14" s="32"/>
      <c r="AS14" s="32"/>
      <c r="AT14" s="32"/>
      <c r="AU14" s="32"/>
      <c r="AV14" s="32"/>
    </row>
    <row r="15" spans="1:48" hidden="1" x14ac:dyDescent="0.2">
      <c r="C15" s="80"/>
      <c r="D15" s="188"/>
      <c r="Y15">
        <f>SUM(Y1:Y14)</f>
        <v>0</v>
      </c>
      <c r="Z15">
        <f>SUM(Z1:Z14)</f>
        <v>0</v>
      </c>
      <c r="AB15">
        <v>15</v>
      </c>
      <c r="AC15">
        <v>21</v>
      </c>
    </row>
    <row r="16" spans="1:48" ht="13.5" hidden="1" thickBot="1" x14ac:dyDescent="0.25">
      <c r="A16" s="229"/>
      <c r="B16" s="230" t="s">
        <v>88</v>
      </c>
      <c r="C16" s="236"/>
      <c r="D16" s="231"/>
      <c r="E16" s="232"/>
      <c r="F16" s="232"/>
      <c r="G16" s="233">
        <f>F8</f>
        <v>0</v>
      </c>
      <c r="AB16">
        <f>SUMIF(AA8:AA15,AB15,G8:G15)</f>
        <v>0</v>
      </c>
      <c r="AC16">
        <f>SUMIF(AA8:AA15,AC15,G8:G15)</f>
        <v>0</v>
      </c>
    </row>
    <row r="17" spans="4:4" x14ac:dyDescent="0.2">
      <c r="D17" s="188"/>
    </row>
    <row r="18" spans="4:4" x14ac:dyDescent="0.2">
      <c r="D18" s="188"/>
    </row>
    <row r="19" spans="4:4" x14ac:dyDescent="0.2">
      <c r="D19" s="188"/>
    </row>
    <row r="20" spans="4:4" x14ac:dyDescent="0.2">
      <c r="D20" s="188"/>
    </row>
    <row r="21" spans="4:4" x14ac:dyDescent="0.2">
      <c r="D21" s="188"/>
    </row>
    <row r="22" spans="4:4" x14ac:dyDescent="0.2">
      <c r="D22" s="188"/>
    </row>
    <row r="23" spans="4:4" x14ac:dyDescent="0.2">
      <c r="D23" s="188"/>
    </row>
    <row r="24" spans="4:4" x14ac:dyDescent="0.2">
      <c r="D24" s="188"/>
    </row>
    <row r="25" spans="4:4" x14ac:dyDescent="0.2">
      <c r="D25" s="188"/>
    </row>
    <row r="26" spans="4:4" x14ac:dyDescent="0.2">
      <c r="D26" s="188"/>
    </row>
    <row r="27" spans="4:4" x14ac:dyDescent="0.2">
      <c r="D27" s="188"/>
    </row>
    <row r="28" spans="4:4" x14ac:dyDescent="0.2">
      <c r="D28" s="188"/>
    </row>
    <row r="29" spans="4:4" x14ac:dyDescent="0.2">
      <c r="D29" s="188"/>
    </row>
    <row r="30" spans="4:4" x14ac:dyDescent="0.2">
      <c r="D30" s="188"/>
    </row>
    <row r="31" spans="4:4" x14ac:dyDescent="0.2">
      <c r="D31" s="188"/>
    </row>
    <row r="32" spans="4:4" x14ac:dyDescent="0.2">
      <c r="D32" s="188"/>
    </row>
    <row r="33" spans="4:4" x14ac:dyDescent="0.2">
      <c r="D33" s="188"/>
    </row>
    <row r="34" spans="4:4" x14ac:dyDescent="0.2">
      <c r="D34" s="188"/>
    </row>
    <row r="35" spans="4:4" x14ac:dyDescent="0.2">
      <c r="D35" s="188"/>
    </row>
    <row r="36" spans="4:4" x14ac:dyDescent="0.2">
      <c r="D36" s="188"/>
    </row>
    <row r="37" spans="4:4" x14ac:dyDescent="0.2">
      <c r="D37" s="188"/>
    </row>
    <row r="38" spans="4:4" x14ac:dyDescent="0.2">
      <c r="D38" s="188"/>
    </row>
    <row r="39" spans="4:4" x14ac:dyDescent="0.2">
      <c r="D39" s="188"/>
    </row>
    <row r="40" spans="4:4" x14ac:dyDescent="0.2">
      <c r="D40" s="188"/>
    </row>
    <row r="41" spans="4:4" x14ac:dyDescent="0.2">
      <c r="D41" s="188"/>
    </row>
    <row r="42" spans="4:4" x14ac:dyDescent="0.2">
      <c r="D42" s="188"/>
    </row>
    <row r="43" spans="4:4" x14ac:dyDescent="0.2">
      <c r="D43" s="188"/>
    </row>
    <row r="44" spans="4:4" x14ac:dyDescent="0.2">
      <c r="D44" s="188"/>
    </row>
    <row r="45" spans="4:4" x14ac:dyDescent="0.2">
      <c r="D45" s="188"/>
    </row>
    <row r="46" spans="4:4" x14ac:dyDescent="0.2">
      <c r="D46" s="188"/>
    </row>
    <row r="47" spans="4:4" x14ac:dyDescent="0.2">
      <c r="D47" s="188"/>
    </row>
    <row r="48" spans="4:4" x14ac:dyDescent="0.2">
      <c r="D48" s="188"/>
    </row>
    <row r="49" spans="4:4" x14ac:dyDescent="0.2">
      <c r="D49" s="188"/>
    </row>
    <row r="50" spans="4:4" x14ac:dyDescent="0.2">
      <c r="D50" s="188"/>
    </row>
    <row r="51" spans="4:4" x14ac:dyDescent="0.2">
      <c r="D51" s="188"/>
    </row>
    <row r="52" spans="4:4" x14ac:dyDescent="0.2">
      <c r="D52" s="188"/>
    </row>
    <row r="53" spans="4:4" x14ac:dyDescent="0.2">
      <c r="D53" s="188"/>
    </row>
    <row r="54" spans="4:4" x14ac:dyDescent="0.2">
      <c r="D54" s="188"/>
    </row>
    <row r="55" spans="4:4" x14ac:dyDescent="0.2">
      <c r="D55" s="188"/>
    </row>
    <row r="56" spans="4:4" x14ac:dyDescent="0.2">
      <c r="D56" s="188"/>
    </row>
    <row r="57" spans="4:4" x14ac:dyDescent="0.2">
      <c r="D57" s="188"/>
    </row>
    <row r="58" spans="4:4" x14ac:dyDescent="0.2">
      <c r="D58" s="188"/>
    </row>
    <row r="59" spans="4:4" x14ac:dyDescent="0.2">
      <c r="D59" s="188"/>
    </row>
    <row r="60" spans="4:4" x14ac:dyDescent="0.2">
      <c r="D60" s="188"/>
    </row>
    <row r="61" spans="4:4" x14ac:dyDescent="0.2">
      <c r="D61" s="188"/>
    </row>
    <row r="62" spans="4:4" x14ac:dyDescent="0.2">
      <c r="D62" s="188"/>
    </row>
    <row r="63" spans="4:4" x14ac:dyDescent="0.2">
      <c r="D63" s="188"/>
    </row>
    <row r="64" spans="4:4" x14ac:dyDescent="0.2">
      <c r="D64" s="188"/>
    </row>
    <row r="65" spans="4:4" x14ac:dyDescent="0.2">
      <c r="D65" s="188"/>
    </row>
    <row r="66" spans="4:4" x14ac:dyDescent="0.2">
      <c r="D66" s="188"/>
    </row>
    <row r="67" spans="4:4" x14ac:dyDescent="0.2">
      <c r="D67" s="188"/>
    </row>
    <row r="68" spans="4:4" x14ac:dyDescent="0.2">
      <c r="D68" s="188"/>
    </row>
    <row r="69" spans="4:4" x14ac:dyDescent="0.2">
      <c r="D69" s="188"/>
    </row>
    <row r="70" spans="4:4" x14ac:dyDescent="0.2">
      <c r="D70" s="188"/>
    </row>
    <row r="71" spans="4:4" x14ac:dyDescent="0.2">
      <c r="D71" s="188"/>
    </row>
    <row r="72" spans="4:4" x14ac:dyDescent="0.2">
      <c r="D72" s="188"/>
    </row>
    <row r="73" spans="4:4" x14ac:dyDescent="0.2">
      <c r="D73" s="188"/>
    </row>
    <row r="74" spans="4:4" x14ac:dyDescent="0.2">
      <c r="D74" s="188"/>
    </row>
    <row r="75" spans="4:4" x14ac:dyDescent="0.2">
      <c r="D75" s="188"/>
    </row>
    <row r="76" spans="4:4" x14ac:dyDescent="0.2">
      <c r="D76" s="188"/>
    </row>
    <row r="77" spans="4:4" x14ac:dyDescent="0.2">
      <c r="D77" s="188"/>
    </row>
    <row r="78" spans="4:4" x14ac:dyDescent="0.2">
      <c r="D78" s="188"/>
    </row>
    <row r="79" spans="4:4" x14ac:dyDescent="0.2">
      <c r="D79" s="188"/>
    </row>
    <row r="80" spans="4:4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</sheetData>
  <sheetProtection algorithmName="SHA-512" hashValue="uOt2tmKutXwhy9SIbNudi2JMAf3VKMpvgiKkfo0++RuDEsqoiU/rG/pemT3PCUKW8WpuLS0ga2+518/RnR2TFg==" saltValue="H6UVUpHi1TRjARnNI+ebFQ==" spinCount="100000" sheet="1" objects="1" scenarios="1"/>
  <mergeCells count="6">
    <mergeCell ref="C14:G14"/>
    <mergeCell ref="A1:G1"/>
    <mergeCell ref="C7:G7"/>
    <mergeCell ref="F8:G8"/>
    <mergeCell ref="C10:G10"/>
    <mergeCell ref="C12:G12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6"/>
  <sheetViews>
    <sheetView showGridLines="0" topLeftCell="A4" workbookViewId="0">
      <selection activeCell="H37" sqref="H37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28515625" customWidth="1"/>
  </cols>
  <sheetData>
    <row r="1" spans="1:10" ht="13.5" customHeight="1" thickTop="1" x14ac:dyDescent="0.2">
      <c r="A1" s="23" t="s">
        <v>1</v>
      </c>
      <c r="B1" s="28" t="str">
        <f>Stavba!CisloStavby</f>
        <v>02/2016</v>
      </c>
      <c r="C1" s="31" t="str">
        <f>Stavba!NazevStavby</f>
        <v>Úprava povrchu běžecké dráhy – Gymnázium J. Vrchlického v Klatovech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27</v>
      </c>
      <c r="B2" s="146" t="s">
        <v>47</v>
      </c>
      <c r="C2" s="321" t="s">
        <v>48</v>
      </c>
      <c r="D2" s="310"/>
      <c r="E2" s="310"/>
      <c r="F2" s="310"/>
      <c r="G2" s="26" t="s">
        <v>15</v>
      </c>
      <c r="H2" s="241" t="s">
        <v>49</v>
      </c>
    </row>
    <row r="3" spans="1:10" ht="13.5" customHeight="1" thickTop="1" x14ac:dyDescent="0.2">
      <c r="H3" s="35"/>
    </row>
    <row r="4" spans="1:10" ht="18" customHeight="1" x14ac:dyDescent="0.25">
      <c r="A4" s="309" t="s">
        <v>17</v>
      </c>
      <c r="B4" s="309"/>
      <c r="C4" s="309"/>
      <c r="D4" s="309"/>
      <c r="E4" s="309"/>
      <c r="F4" s="309"/>
      <c r="G4" s="309"/>
      <c r="H4" s="309"/>
    </row>
    <row r="5" spans="1:10" ht="12.75" customHeight="1" x14ac:dyDescent="0.2">
      <c r="H5" s="35"/>
    </row>
    <row r="6" spans="1:10" ht="15.75" customHeight="1" x14ac:dyDescent="0.25">
      <c r="A6" s="32" t="s">
        <v>24</v>
      </c>
      <c r="B6" s="29" t="str">
        <f>B2</f>
        <v>2</v>
      </c>
      <c r="H6" s="35"/>
    </row>
    <row r="7" spans="1:10" ht="15.75" customHeight="1" x14ac:dyDescent="0.25">
      <c r="B7" s="311" t="str">
        <f>C2</f>
        <v>Stavební úpravy běžecké dráhy</v>
      </c>
      <c r="C7" s="312"/>
      <c r="D7" s="312"/>
      <c r="E7" s="312"/>
      <c r="F7" s="312"/>
      <c r="G7" s="312"/>
      <c r="H7" s="35"/>
    </row>
    <row r="8" spans="1:10" ht="12.75" customHeight="1" x14ac:dyDescent="0.2">
      <c r="H8" s="35"/>
    </row>
    <row r="9" spans="1:10" ht="12.75" customHeight="1" x14ac:dyDescent="0.2">
      <c r="A9" s="32" t="s">
        <v>26</v>
      </c>
      <c r="B9" s="150" t="s">
        <v>92</v>
      </c>
      <c r="C9" s="150" t="s">
        <v>93</v>
      </c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150" t="s">
        <v>94</v>
      </c>
      <c r="C10" s="150" t="s">
        <v>95</v>
      </c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150" t="s">
        <v>109</v>
      </c>
      <c r="C11" s="150" t="s">
        <v>110</v>
      </c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150" t="s">
        <v>111</v>
      </c>
      <c r="C13" s="150" t="s">
        <v>96</v>
      </c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/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150" t="s">
        <v>49</v>
      </c>
      <c r="C15" s="150" t="s">
        <v>97</v>
      </c>
      <c r="D15" s="32"/>
      <c r="E15" s="32"/>
      <c r="F15" s="32"/>
      <c r="G15" s="32"/>
      <c r="H15" s="36"/>
      <c r="I15" s="32"/>
      <c r="J15" s="32"/>
    </row>
    <row r="16" spans="1:10" ht="12.75" customHeight="1" x14ac:dyDescent="0.2">
      <c r="A16" s="32"/>
      <c r="B16" s="32"/>
      <c r="C16" s="32"/>
      <c r="D16" s="32"/>
      <c r="E16" s="32"/>
      <c r="F16" s="32"/>
      <c r="G16" s="32"/>
      <c r="H16" s="36"/>
      <c r="I16" s="32"/>
      <c r="J16" s="32"/>
    </row>
    <row r="17" spans="1:55" ht="12.75" customHeight="1" x14ac:dyDescent="0.2">
      <c r="A17" s="32" t="s">
        <v>67</v>
      </c>
      <c r="B17" s="32"/>
      <c r="C17" s="150" t="s">
        <v>98</v>
      </c>
      <c r="D17" s="32"/>
      <c r="E17" s="32"/>
      <c r="F17" s="32"/>
      <c r="G17" s="32"/>
      <c r="H17" s="36"/>
      <c r="I17" s="32"/>
      <c r="J17" s="32"/>
    </row>
    <row r="18" spans="1:55" ht="12.75" customHeight="1" x14ac:dyDescent="0.2">
      <c r="A18" s="32"/>
      <c r="B18" s="32"/>
      <c r="C18" s="32"/>
      <c r="D18" s="32"/>
      <c r="E18" s="32"/>
      <c r="F18" s="32"/>
      <c r="G18" s="32"/>
      <c r="H18" s="36"/>
      <c r="I18" s="32"/>
      <c r="J18" s="32"/>
    </row>
    <row r="19" spans="1:55" ht="12.75" customHeight="1" thickBot="1" x14ac:dyDescent="0.25">
      <c r="A19" s="147" t="s">
        <v>68</v>
      </c>
      <c r="B19" s="148"/>
      <c r="C19" s="148"/>
      <c r="D19" s="148"/>
      <c r="E19" s="148"/>
      <c r="F19" s="148"/>
      <c r="G19" s="148"/>
      <c r="H19" s="149"/>
      <c r="I19" s="32"/>
      <c r="J19" s="32"/>
    </row>
    <row r="20" spans="1:55" ht="12.75" customHeight="1" x14ac:dyDescent="0.2">
      <c r="A20" s="158" t="s">
        <v>69</v>
      </c>
      <c r="B20" s="159"/>
      <c r="C20" s="160"/>
      <c r="D20" s="160"/>
      <c r="E20" s="160"/>
      <c r="F20" s="160"/>
      <c r="G20" s="161"/>
      <c r="H20" s="162" t="s">
        <v>70</v>
      </c>
      <c r="I20" s="32"/>
      <c r="J20" s="32"/>
    </row>
    <row r="21" spans="1:55" ht="12.75" customHeight="1" x14ac:dyDescent="0.2">
      <c r="A21" s="156" t="s">
        <v>47</v>
      </c>
      <c r="B21" s="154" t="s">
        <v>48</v>
      </c>
      <c r="C21" s="153"/>
      <c r="D21" s="153"/>
      <c r="E21" s="153"/>
      <c r="F21" s="153"/>
      <c r="G21" s="155"/>
      <c r="H21" s="157">
        <f>H37</f>
        <v>0</v>
      </c>
      <c r="I21" s="32"/>
      <c r="J21" s="32"/>
      <c r="O21" t="e">
        <f>'2 2 Pol'!#REF!</f>
        <v>#REF!</v>
      </c>
      <c r="P21" t="e">
        <f>'2 2 Pol'!#REF!</f>
        <v>#REF!</v>
      </c>
    </row>
    <row r="22" spans="1:55" ht="12.75" customHeight="1" thickBot="1" x14ac:dyDescent="0.25">
      <c r="A22" s="163"/>
      <c r="B22" s="164" t="s">
        <v>71</v>
      </c>
      <c r="C22" s="165"/>
      <c r="D22" s="166" t="str">
        <f>B2</f>
        <v>2</v>
      </c>
      <c r="E22" s="165"/>
      <c r="F22" s="165"/>
      <c r="G22" s="167"/>
      <c r="H22" s="168">
        <f>SUM(H21:H21)</f>
        <v>0</v>
      </c>
      <c r="I22" s="32"/>
      <c r="J22" s="32"/>
    </row>
    <row r="23" spans="1:55" ht="12.75" customHeight="1" thickBot="1" x14ac:dyDescent="0.25">
      <c r="A23" s="32"/>
      <c r="B23" s="32"/>
      <c r="C23" s="32"/>
      <c r="D23" s="32"/>
      <c r="E23" s="32"/>
      <c r="F23" s="32"/>
      <c r="G23" s="32"/>
      <c r="H23" s="169"/>
      <c r="I23" s="32"/>
      <c r="J23" s="32"/>
    </row>
    <row r="24" spans="1:55" ht="12.75" customHeight="1" x14ac:dyDescent="0.2">
      <c r="A24" s="179"/>
      <c r="B24" s="180"/>
      <c r="C24" s="180"/>
      <c r="D24" s="180"/>
      <c r="E24" s="181"/>
      <c r="F24" s="180"/>
      <c r="G24" s="180"/>
      <c r="H24" s="182" t="s">
        <v>51</v>
      </c>
      <c r="I24" s="32"/>
      <c r="J24" s="32"/>
      <c r="O24" s="35">
        <f>H25</f>
        <v>0</v>
      </c>
      <c r="P24" s="35">
        <f>H27</f>
        <v>0</v>
      </c>
    </row>
    <row r="25" spans="1:55" ht="12.75" customHeight="1" x14ac:dyDescent="0.2">
      <c r="A25" s="174" t="s">
        <v>52</v>
      </c>
      <c r="B25" s="170"/>
      <c r="C25" s="170"/>
      <c r="D25" s="170">
        <v>15</v>
      </c>
      <c r="E25" s="171" t="s">
        <v>53</v>
      </c>
      <c r="F25" s="170"/>
      <c r="G25" s="170"/>
      <c r="H25" s="177">
        <v>0</v>
      </c>
      <c r="I25" s="32"/>
      <c r="J25" s="32"/>
    </row>
    <row r="26" spans="1:55" ht="12.75" customHeight="1" x14ac:dyDescent="0.2">
      <c r="A26" s="175" t="s">
        <v>54</v>
      </c>
      <c r="B26" s="151"/>
      <c r="C26" s="151"/>
      <c r="D26" s="151">
        <v>15</v>
      </c>
      <c r="E26" s="172" t="s">
        <v>53</v>
      </c>
      <c r="F26" s="151"/>
      <c r="G26" s="151"/>
      <c r="H26" s="178">
        <f>H25*(D26/100)</f>
        <v>0</v>
      </c>
      <c r="I26" s="32"/>
      <c r="J26" s="32"/>
    </row>
    <row r="27" spans="1:55" ht="12.75" customHeight="1" x14ac:dyDescent="0.2">
      <c r="A27" s="175" t="s">
        <v>52</v>
      </c>
      <c r="B27" s="151"/>
      <c r="C27" s="151"/>
      <c r="D27" s="151">
        <v>21</v>
      </c>
      <c r="E27" s="172" t="s">
        <v>53</v>
      </c>
      <c r="F27" s="151"/>
      <c r="G27" s="151"/>
      <c r="H27" s="178">
        <f>H22</f>
        <v>0</v>
      </c>
      <c r="I27" s="32"/>
      <c r="J27" s="32"/>
    </row>
    <row r="28" spans="1:55" ht="12.75" customHeight="1" thickBot="1" x14ac:dyDescent="0.25">
      <c r="A28" s="176" t="s">
        <v>54</v>
      </c>
      <c r="B28" s="152"/>
      <c r="C28" s="152"/>
      <c r="D28" s="152">
        <v>21</v>
      </c>
      <c r="E28" s="173" t="s">
        <v>53</v>
      </c>
      <c r="F28" s="151"/>
      <c r="G28" s="151"/>
      <c r="H28" s="178">
        <f>H27*(D28/100)</f>
        <v>0</v>
      </c>
      <c r="I28" s="32"/>
      <c r="J28" s="32"/>
    </row>
    <row r="29" spans="1:55" ht="12.75" customHeight="1" thickBot="1" x14ac:dyDescent="0.25">
      <c r="A29" s="183" t="s">
        <v>72</v>
      </c>
      <c r="B29" s="184"/>
      <c r="C29" s="184"/>
      <c r="D29" s="184"/>
      <c r="E29" s="184"/>
      <c r="F29" s="185"/>
      <c r="G29" s="186"/>
      <c r="H29" s="187">
        <f>SUM(H25:H28)</f>
        <v>0</v>
      </c>
      <c r="I29" s="32"/>
      <c r="J29" s="32"/>
    </row>
    <row r="30" spans="1:55" ht="12.75" customHeight="1" x14ac:dyDescent="0.2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55" ht="13.5" thickBot="1" x14ac:dyDescent="0.25">
      <c r="A31" s="147" t="s">
        <v>89</v>
      </c>
      <c r="B31" s="148"/>
      <c r="C31" s="148"/>
      <c r="D31" s="237" t="s">
        <v>47</v>
      </c>
      <c r="E31" s="322" t="s">
        <v>48</v>
      </c>
      <c r="F31" s="322"/>
      <c r="G31" s="322"/>
      <c r="H31" s="322"/>
      <c r="I31" s="32"/>
      <c r="J31" s="32"/>
      <c r="BC31" s="238" t="str">
        <f>E31</f>
        <v>Stavební úpravy běžecké dráhy</v>
      </c>
    </row>
    <row r="32" spans="1:55" ht="12.75" customHeight="1" x14ac:dyDescent="0.2">
      <c r="A32" s="158" t="s">
        <v>90</v>
      </c>
      <c r="B32" s="159"/>
      <c r="C32" s="160"/>
      <c r="D32" s="160"/>
      <c r="E32" s="160"/>
      <c r="F32" s="160"/>
      <c r="G32" s="161"/>
      <c r="H32" s="162" t="s">
        <v>70</v>
      </c>
      <c r="I32" s="32"/>
      <c r="J32" s="32"/>
    </row>
    <row r="33" spans="1:10" ht="12.75" customHeight="1" x14ac:dyDescent="0.2">
      <c r="A33" s="156" t="s">
        <v>46</v>
      </c>
      <c r="B33" s="154" t="s">
        <v>60</v>
      </c>
      <c r="C33" s="153"/>
      <c r="D33" s="153"/>
      <c r="E33" s="153"/>
      <c r="F33" s="153"/>
      <c r="G33" s="155"/>
      <c r="H33" s="239">
        <f>'2 2 Pol'!F8</f>
        <v>0</v>
      </c>
      <c r="I33" s="32"/>
      <c r="J33" s="32"/>
    </row>
    <row r="34" spans="1:10" ht="12.75" customHeight="1" x14ac:dyDescent="0.2">
      <c r="A34" s="156" t="s">
        <v>44</v>
      </c>
      <c r="B34" s="154" t="s">
        <v>61</v>
      </c>
      <c r="C34" s="153"/>
      <c r="D34" s="153"/>
      <c r="E34" s="153"/>
      <c r="F34" s="153"/>
      <c r="G34" s="155"/>
      <c r="H34" s="239">
        <f>'2 2 Pol'!F13</f>
        <v>0</v>
      </c>
      <c r="I34" s="32"/>
      <c r="J34" s="32"/>
    </row>
    <row r="35" spans="1:10" ht="12.75" customHeight="1" x14ac:dyDescent="0.2">
      <c r="A35" s="156" t="s">
        <v>62</v>
      </c>
      <c r="B35" s="154" t="s">
        <v>63</v>
      </c>
      <c r="C35" s="153"/>
      <c r="D35" s="153"/>
      <c r="E35" s="153"/>
      <c r="F35" s="153"/>
      <c r="G35" s="155"/>
      <c r="H35" s="239">
        <f>'2 2 Pol'!F18</f>
        <v>0</v>
      </c>
      <c r="I35" s="32"/>
      <c r="J35" s="32"/>
    </row>
    <row r="36" spans="1:10" ht="12.75" customHeight="1" x14ac:dyDescent="0.2">
      <c r="A36" s="275" t="s">
        <v>121</v>
      </c>
      <c r="B36" s="276" t="s">
        <v>119</v>
      </c>
      <c r="C36" s="170"/>
      <c r="D36" s="170"/>
      <c r="E36" s="170"/>
      <c r="F36" s="170"/>
      <c r="G36" s="171"/>
      <c r="H36" s="277">
        <f>'2 2 Pol'!G24</f>
        <v>0</v>
      </c>
      <c r="I36" s="32"/>
      <c r="J36" s="32"/>
    </row>
    <row r="37" spans="1:10" ht="12.75" customHeight="1" thickBot="1" x14ac:dyDescent="0.25">
      <c r="A37" s="163"/>
      <c r="B37" s="164" t="s">
        <v>91</v>
      </c>
      <c r="C37" s="165"/>
      <c r="D37" s="166" t="str">
        <f>D31</f>
        <v>2</v>
      </c>
      <c r="E37" s="165"/>
      <c r="F37" s="165"/>
      <c r="G37" s="167"/>
      <c r="H37" s="240">
        <f>SUM(H33:H36)</f>
        <v>0</v>
      </c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</sheetData>
  <sheetProtection algorithmName="SHA-512" hashValue="OmF4a2O6GAGKSxNdWjvyLzyYsKjqHxAcQyzcQtGHyH1htP8ex9YfZUOGyRV70zPR5G22CrIl7odNcMdW7eGbcg==" saltValue="BnkTuZf8S29Rp4NYpYu9nA==" spinCount="100000" sheet="1" objects="1" scenarios="1"/>
  <mergeCells count="4">
    <mergeCell ref="C2:F2"/>
    <mergeCell ref="A4:H4"/>
    <mergeCell ref="B7:G7"/>
    <mergeCell ref="E31:H31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F4801"/>
  <sheetViews>
    <sheetView tabSelected="1" workbookViewId="0">
      <selection activeCell="V31" sqref="V3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6" width="0" hidden="1" customWidth="1"/>
    <col min="27" max="39" width="0" hidden="1" customWidth="1"/>
    <col min="50" max="50" width="112.5703125" customWidth="1"/>
    <col min="51" max="51" width="98.85546875" customWidth="1"/>
  </cols>
  <sheetData>
    <row r="1" spans="1:58" ht="16.5" thickBot="1" x14ac:dyDescent="0.3">
      <c r="A1" s="328" t="s">
        <v>99</v>
      </c>
      <c r="B1" s="328"/>
      <c r="C1" s="329"/>
      <c r="D1" s="328"/>
      <c r="E1" s="328"/>
      <c r="F1" s="328"/>
      <c r="G1" s="328"/>
      <c r="AA1" t="s">
        <v>74</v>
      </c>
    </row>
    <row r="2" spans="1:58" ht="13.5" thickTop="1" x14ac:dyDescent="0.2">
      <c r="A2" s="193" t="s">
        <v>29</v>
      </c>
      <c r="B2" s="197" t="s">
        <v>131</v>
      </c>
      <c r="C2" s="210" t="s">
        <v>132</v>
      </c>
      <c r="D2" s="195"/>
      <c r="E2" s="194"/>
      <c r="F2" s="194"/>
      <c r="G2" s="196"/>
    </row>
    <row r="3" spans="1:58" x14ac:dyDescent="0.2">
      <c r="A3" s="191" t="s">
        <v>30</v>
      </c>
      <c r="B3" s="198" t="s">
        <v>47</v>
      </c>
      <c r="C3" s="211" t="s">
        <v>48</v>
      </c>
      <c r="D3" s="190"/>
      <c r="E3" s="189"/>
      <c r="F3" s="189"/>
      <c r="G3" s="192"/>
    </row>
    <row r="4" spans="1:58" ht="13.5" thickBot="1" x14ac:dyDescent="0.25">
      <c r="A4" s="199" t="s">
        <v>31</v>
      </c>
      <c r="B4" s="200" t="s">
        <v>47</v>
      </c>
      <c r="C4" s="212" t="s">
        <v>48</v>
      </c>
      <c r="D4" s="201"/>
      <c r="E4" s="202"/>
      <c r="F4" s="202"/>
      <c r="G4" s="203"/>
    </row>
    <row r="5" spans="1:58" ht="14.25" thickTop="1" thickBot="1" x14ac:dyDescent="0.25">
      <c r="C5" s="213"/>
      <c r="D5" s="188"/>
    </row>
    <row r="6" spans="1:58" ht="14.25" thickTop="1" thickBot="1" x14ac:dyDescent="0.25">
      <c r="A6" s="204" t="s">
        <v>32</v>
      </c>
      <c r="B6" s="207" t="s">
        <v>33</v>
      </c>
      <c r="C6" s="214" t="s">
        <v>34</v>
      </c>
      <c r="D6" s="206" t="s">
        <v>35</v>
      </c>
      <c r="E6" s="205" t="s">
        <v>36</v>
      </c>
      <c r="F6" s="208" t="s">
        <v>37</v>
      </c>
      <c r="G6" s="204" t="s">
        <v>38</v>
      </c>
      <c r="H6" s="54"/>
    </row>
    <row r="7" spans="1:58" x14ac:dyDescent="0.2">
      <c r="A7" s="225"/>
      <c r="B7" s="226" t="s">
        <v>75</v>
      </c>
      <c r="C7" s="330" t="s">
        <v>76</v>
      </c>
      <c r="D7" s="331"/>
      <c r="E7" s="332"/>
      <c r="F7" s="333"/>
      <c r="G7" s="333"/>
    </row>
    <row r="8" spans="1:58" x14ac:dyDescent="0.2">
      <c r="A8" s="222" t="s">
        <v>77</v>
      </c>
      <c r="B8" s="215" t="s">
        <v>46</v>
      </c>
      <c r="C8" s="234" t="s">
        <v>60</v>
      </c>
      <c r="D8" s="217"/>
      <c r="E8" s="219"/>
      <c r="F8" s="335">
        <f>SUM(G9:G12)</f>
        <v>0</v>
      </c>
      <c r="G8" s="348"/>
    </row>
    <row r="9" spans="1:58" outlineLevel="1" x14ac:dyDescent="0.2">
      <c r="A9" s="264"/>
      <c r="B9" s="343" t="s">
        <v>100</v>
      </c>
      <c r="C9" s="344"/>
      <c r="D9" s="345"/>
      <c r="E9" s="346"/>
      <c r="F9" s="347"/>
      <c r="G9" s="347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>
        <v>0</v>
      </c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</row>
    <row r="10" spans="1:58" outlineLevel="1" x14ac:dyDescent="0.2">
      <c r="A10" s="264"/>
      <c r="B10" s="343" t="s">
        <v>101</v>
      </c>
      <c r="C10" s="344"/>
      <c r="D10" s="345"/>
      <c r="E10" s="346"/>
      <c r="F10" s="347"/>
      <c r="G10" s="347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</row>
    <row r="11" spans="1:58" outlineLevel="1" x14ac:dyDescent="0.2">
      <c r="A11" s="264">
        <v>1</v>
      </c>
      <c r="B11" s="243" t="s">
        <v>102</v>
      </c>
      <c r="C11" s="244" t="s">
        <v>118</v>
      </c>
      <c r="D11" s="245" t="s">
        <v>98</v>
      </c>
      <c r="E11" s="246">
        <v>665.55</v>
      </c>
      <c r="F11" s="274">
        <v>0</v>
      </c>
      <c r="G11" s="242">
        <f>ROUND(E11*F11,2)</f>
        <v>0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>
        <v>21</v>
      </c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</row>
    <row r="12" spans="1:58" outlineLevel="1" x14ac:dyDescent="0.2">
      <c r="A12" s="264"/>
      <c r="B12" s="243"/>
      <c r="C12" s="247" t="s">
        <v>144</v>
      </c>
      <c r="D12" s="248"/>
      <c r="E12" s="249">
        <v>665.55</v>
      </c>
      <c r="F12" s="242"/>
      <c r="G12" s="24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</row>
    <row r="13" spans="1:58" x14ac:dyDescent="0.2">
      <c r="A13" s="265" t="s">
        <v>77</v>
      </c>
      <c r="B13" s="250" t="s">
        <v>44</v>
      </c>
      <c r="C13" s="251" t="s">
        <v>61</v>
      </c>
      <c r="D13" s="252"/>
      <c r="E13" s="253"/>
      <c r="F13" s="342">
        <f>SUM(G14:G17)</f>
        <v>0</v>
      </c>
      <c r="G13" s="342"/>
    </row>
    <row r="14" spans="1:58" outlineLevel="1" x14ac:dyDescent="0.2">
      <c r="A14" s="264">
        <v>2</v>
      </c>
      <c r="B14" s="243" t="s">
        <v>104</v>
      </c>
      <c r="C14" s="244" t="s">
        <v>115</v>
      </c>
      <c r="D14" s="245" t="s">
        <v>98</v>
      </c>
      <c r="E14" s="246">
        <v>665.55</v>
      </c>
      <c r="F14" s="274">
        <v>0</v>
      </c>
      <c r="G14" s="242">
        <f>ROUND(E14*F14,2)</f>
        <v>0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>
        <v>21</v>
      </c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</row>
    <row r="15" spans="1:58" ht="22.5" outlineLevel="1" x14ac:dyDescent="0.2">
      <c r="A15" s="264">
        <v>3</v>
      </c>
      <c r="B15" s="243" t="s">
        <v>112</v>
      </c>
      <c r="C15" s="244" t="s">
        <v>140</v>
      </c>
      <c r="D15" s="245" t="s">
        <v>98</v>
      </c>
      <c r="E15" s="246">
        <v>665.55</v>
      </c>
      <c r="F15" s="274">
        <v>0</v>
      </c>
      <c r="G15" s="242">
        <f>ROUND(E15*F15,2)</f>
        <v>0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>
        <v>21</v>
      </c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</row>
    <row r="16" spans="1:58" ht="22.5" outlineLevel="1" x14ac:dyDescent="0.2">
      <c r="A16" s="264">
        <v>4</v>
      </c>
      <c r="B16" s="243" t="s">
        <v>143</v>
      </c>
      <c r="C16" s="244" t="s">
        <v>114</v>
      </c>
      <c r="D16" s="245" t="s">
        <v>98</v>
      </c>
      <c r="E16" s="246">
        <v>665.55</v>
      </c>
      <c r="F16" s="274">
        <v>0</v>
      </c>
      <c r="G16" s="242">
        <f>ROUND(E16*F16,2)</f>
        <v>0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>
        <v>21</v>
      </c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</row>
    <row r="17" spans="1:58" outlineLevel="1" x14ac:dyDescent="0.2">
      <c r="A17" s="264">
        <v>5</v>
      </c>
      <c r="B17" s="243" t="s">
        <v>113</v>
      </c>
      <c r="C17" s="281" t="s">
        <v>141</v>
      </c>
      <c r="D17" s="282" t="s">
        <v>142</v>
      </c>
      <c r="E17" s="283">
        <v>381</v>
      </c>
      <c r="F17" s="274">
        <v>0</v>
      </c>
      <c r="G17" s="284">
        <f>E17*F17</f>
        <v>0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</row>
    <row r="18" spans="1:58" x14ac:dyDescent="0.2">
      <c r="A18" s="265" t="s">
        <v>77</v>
      </c>
      <c r="B18" s="250" t="s">
        <v>62</v>
      </c>
      <c r="C18" s="251" t="s">
        <v>63</v>
      </c>
      <c r="D18" s="252"/>
      <c r="E18" s="253"/>
      <c r="F18" s="342">
        <f>SUM(G19:G23)</f>
        <v>0</v>
      </c>
      <c r="G18" s="342"/>
    </row>
    <row r="19" spans="1:58" outlineLevel="1" x14ac:dyDescent="0.2">
      <c r="A19" s="264"/>
      <c r="B19" s="343" t="s">
        <v>105</v>
      </c>
      <c r="C19" s="344"/>
      <c r="D19" s="345"/>
      <c r="E19" s="346"/>
      <c r="F19" s="347"/>
      <c r="G19" s="347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>
        <v>0</v>
      </c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</row>
    <row r="20" spans="1:58" outlineLevel="1" x14ac:dyDescent="0.2">
      <c r="A20" s="264">
        <v>6</v>
      </c>
      <c r="B20" s="243" t="s">
        <v>106</v>
      </c>
      <c r="C20" s="244" t="s">
        <v>107</v>
      </c>
      <c r="D20" s="245" t="s">
        <v>103</v>
      </c>
      <c r="E20" s="246">
        <v>54.292180000000002</v>
      </c>
      <c r="F20" s="274">
        <v>0</v>
      </c>
      <c r="G20" s="242">
        <f>ROUND(E20*F20,2)</f>
        <v>0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>
        <v>21</v>
      </c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</row>
    <row r="21" spans="1:58" outlineLevel="1" x14ac:dyDescent="0.2">
      <c r="A21" s="264"/>
      <c r="B21" s="243"/>
      <c r="C21" s="247" t="s">
        <v>108</v>
      </c>
      <c r="D21" s="248"/>
      <c r="E21" s="249"/>
      <c r="F21" s="242"/>
      <c r="G21" s="24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</row>
    <row r="22" spans="1:58" outlineLevel="1" x14ac:dyDescent="0.2">
      <c r="A22" s="264"/>
      <c r="B22" s="243"/>
      <c r="C22" s="247" t="s">
        <v>116</v>
      </c>
      <c r="D22" s="248"/>
      <c r="E22" s="249"/>
      <c r="F22" s="242"/>
      <c r="G22" s="24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</row>
    <row r="23" spans="1:58" outlineLevel="1" x14ac:dyDescent="0.2">
      <c r="A23" s="264"/>
      <c r="B23" s="243"/>
      <c r="C23" s="247" t="s">
        <v>117</v>
      </c>
      <c r="D23" s="248"/>
      <c r="E23" s="249">
        <v>54.292180000000002</v>
      </c>
      <c r="F23" s="242"/>
      <c r="G23" s="24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</row>
    <row r="24" spans="1:58" x14ac:dyDescent="0.2">
      <c r="A24" s="266" t="s">
        <v>77</v>
      </c>
      <c r="B24" s="261" t="s">
        <v>121</v>
      </c>
      <c r="C24" s="262" t="s">
        <v>119</v>
      </c>
      <c r="D24" s="259"/>
      <c r="E24" s="260"/>
      <c r="F24" s="260"/>
      <c r="G24" s="263">
        <f>G25+G26+G27+G28+G29</f>
        <v>0</v>
      </c>
    </row>
    <row r="25" spans="1:58" x14ac:dyDescent="0.2">
      <c r="A25" s="267">
        <v>7</v>
      </c>
      <c r="B25" s="254" t="s">
        <v>122</v>
      </c>
      <c r="C25" s="255" t="s">
        <v>127</v>
      </c>
      <c r="D25" s="256" t="s">
        <v>120</v>
      </c>
      <c r="E25" s="257">
        <v>1</v>
      </c>
      <c r="F25" s="274">
        <v>0</v>
      </c>
      <c r="G25" s="258">
        <f>E25*F25</f>
        <v>0</v>
      </c>
    </row>
    <row r="26" spans="1:58" x14ac:dyDescent="0.2">
      <c r="A26" s="267">
        <v>8</v>
      </c>
      <c r="B26" s="254" t="s">
        <v>123</v>
      </c>
      <c r="C26" s="255" t="s">
        <v>128</v>
      </c>
      <c r="D26" s="256" t="s">
        <v>120</v>
      </c>
      <c r="E26" s="257">
        <v>1</v>
      </c>
      <c r="F26" s="274">
        <v>0</v>
      </c>
      <c r="G26" s="258">
        <f>E26*F26</f>
        <v>0</v>
      </c>
    </row>
    <row r="27" spans="1:58" x14ac:dyDescent="0.2">
      <c r="A27" s="267">
        <v>9</v>
      </c>
      <c r="B27" s="254" t="s">
        <v>124</v>
      </c>
      <c r="C27" s="255" t="s">
        <v>139</v>
      </c>
      <c r="D27" s="256" t="s">
        <v>120</v>
      </c>
      <c r="E27" s="257">
        <v>1</v>
      </c>
      <c r="F27" s="274">
        <v>0</v>
      </c>
      <c r="G27" s="258">
        <f>E27*F27</f>
        <v>0</v>
      </c>
    </row>
    <row r="28" spans="1:58" x14ac:dyDescent="0.2">
      <c r="A28" s="267">
        <v>10</v>
      </c>
      <c r="B28" s="254" t="s">
        <v>125</v>
      </c>
      <c r="C28" s="255" t="s">
        <v>130</v>
      </c>
      <c r="D28" s="256" t="s">
        <v>120</v>
      </c>
      <c r="E28" s="257">
        <v>1</v>
      </c>
      <c r="F28" s="274">
        <v>0</v>
      </c>
      <c r="G28" s="258">
        <f>E28*F28</f>
        <v>0</v>
      </c>
    </row>
    <row r="29" spans="1:58" ht="13.5" thickBot="1" x14ac:dyDescent="0.25">
      <c r="A29" s="268">
        <v>11</v>
      </c>
      <c r="B29" s="269" t="s">
        <v>126</v>
      </c>
      <c r="C29" s="270" t="s">
        <v>129</v>
      </c>
      <c r="D29" s="271" t="s">
        <v>120</v>
      </c>
      <c r="E29" s="272">
        <v>1</v>
      </c>
      <c r="F29" s="285">
        <v>0</v>
      </c>
      <c r="G29" s="273">
        <f>E29*F29</f>
        <v>0</v>
      </c>
    </row>
    <row r="30" spans="1:58" x14ac:dyDescent="0.2">
      <c r="D30" s="188"/>
    </row>
    <row r="31" spans="1:58" x14ac:dyDescent="0.2">
      <c r="D31" s="188"/>
    </row>
    <row r="32" spans="1:58" x14ac:dyDescent="0.2">
      <c r="D32" s="188"/>
    </row>
    <row r="33" spans="4:4" x14ac:dyDescent="0.2">
      <c r="D33" s="188"/>
    </row>
    <row r="34" spans="4:4" x14ac:dyDescent="0.2">
      <c r="D34" s="188"/>
    </row>
    <row r="35" spans="4:4" x14ac:dyDescent="0.2">
      <c r="D35" s="188"/>
    </row>
    <row r="36" spans="4:4" x14ac:dyDescent="0.2">
      <c r="D36" s="188"/>
    </row>
    <row r="37" spans="4:4" x14ac:dyDescent="0.2">
      <c r="D37" s="188"/>
    </row>
    <row r="38" spans="4:4" x14ac:dyDescent="0.2">
      <c r="D38" s="188"/>
    </row>
    <row r="39" spans="4:4" x14ac:dyDescent="0.2">
      <c r="D39" s="188"/>
    </row>
    <row r="40" spans="4:4" x14ac:dyDescent="0.2">
      <c r="D40" s="188"/>
    </row>
    <row r="41" spans="4:4" x14ac:dyDescent="0.2">
      <c r="D41" s="188"/>
    </row>
    <row r="42" spans="4:4" x14ac:dyDescent="0.2">
      <c r="D42" s="188"/>
    </row>
    <row r="43" spans="4:4" x14ac:dyDescent="0.2">
      <c r="D43" s="188"/>
    </row>
    <row r="44" spans="4:4" x14ac:dyDescent="0.2">
      <c r="D44" s="188"/>
    </row>
    <row r="45" spans="4:4" x14ac:dyDescent="0.2">
      <c r="D45" s="188"/>
    </row>
    <row r="46" spans="4:4" x14ac:dyDescent="0.2">
      <c r="D46" s="188"/>
    </row>
    <row r="47" spans="4:4" x14ac:dyDescent="0.2">
      <c r="D47" s="188"/>
    </row>
    <row r="48" spans="4:4" x14ac:dyDescent="0.2">
      <c r="D48" s="188"/>
    </row>
    <row r="49" spans="4:4" x14ac:dyDescent="0.2">
      <c r="D49" s="188"/>
    </row>
    <row r="50" spans="4:4" x14ac:dyDescent="0.2">
      <c r="D50" s="188"/>
    </row>
    <row r="51" spans="4:4" x14ac:dyDescent="0.2">
      <c r="D51" s="188"/>
    </row>
    <row r="52" spans="4:4" x14ac:dyDescent="0.2">
      <c r="D52" s="188"/>
    </row>
    <row r="53" spans="4:4" x14ac:dyDescent="0.2">
      <c r="D53" s="188"/>
    </row>
    <row r="54" spans="4:4" x14ac:dyDescent="0.2">
      <c r="D54" s="188"/>
    </row>
    <row r="55" spans="4:4" x14ac:dyDescent="0.2">
      <c r="D55" s="188"/>
    </row>
    <row r="56" spans="4:4" x14ac:dyDescent="0.2">
      <c r="D56" s="188"/>
    </row>
    <row r="57" spans="4:4" x14ac:dyDescent="0.2">
      <c r="D57" s="188"/>
    </row>
    <row r="58" spans="4:4" x14ac:dyDescent="0.2">
      <c r="D58" s="188"/>
    </row>
    <row r="59" spans="4:4" x14ac:dyDescent="0.2">
      <c r="D59" s="188"/>
    </row>
    <row r="60" spans="4:4" x14ac:dyDescent="0.2">
      <c r="D60" s="188"/>
    </row>
    <row r="61" spans="4:4" x14ac:dyDescent="0.2">
      <c r="D61" s="188"/>
    </row>
    <row r="62" spans="4:4" x14ac:dyDescent="0.2">
      <c r="D62" s="188"/>
    </row>
    <row r="63" spans="4:4" x14ac:dyDescent="0.2">
      <c r="D63" s="188"/>
    </row>
    <row r="64" spans="4:4" x14ac:dyDescent="0.2">
      <c r="D64" s="188"/>
    </row>
    <row r="65" spans="4:4" x14ac:dyDescent="0.2">
      <c r="D65" s="188"/>
    </row>
    <row r="66" spans="4:4" x14ac:dyDescent="0.2">
      <c r="D66" s="188"/>
    </row>
    <row r="67" spans="4:4" x14ac:dyDescent="0.2">
      <c r="D67" s="188"/>
    </row>
    <row r="68" spans="4:4" x14ac:dyDescent="0.2">
      <c r="D68" s="188"/>
    </row>
    <row r="69" spans="4:4" x14ac:dyDescent="0.2">
      <c r="D69" s="188"/>
    </row>
    <row r="70" spans="4:4" x14ac:dyDescent="0.2">
      <c r="D70" s="188"/>
    </row>
    <row r="71" spans="4:4" x14ac:dyDescent="0.2">
      <c r="D71" s="188"/>
    </row>
    <row r="72" spans="4:4" x14ac:dyDescent="0.2">
      <c r="D72" s="188"/>
    </row>
    <row r="73" spans="4:4" x14ac:dyDescent="0.2">
      <c r="D73" s="188"/>
    </row>
    <row r="74" spans="4:4" x14ac:dyDescent="0.2">
      <c r="D74" s="188"/>
    </row>
    <row r="75" spans="4:4" x14ac:dyDescent="0.2">
      <c r="D75" s="188"/>
    </row>
    <row r="76" spans="4:4" x14ac:dyDescent="0.2">
      <c r="D76" s="188"/>
    </row>
    <row r="77" spans="4:4" x14ac:dyDescent="0.2">
      <c r="D77" s="188"/>
    </row>
    <row r="78" spans="4:4" x14ac:dyDescent="0.2">
      <c r="D78" s="188"/>
    </row>
    <row r="79" spans="4:4" x14ac:dyDescent="0.2">
      <c r="D79" s="188"/>
    </row>
    <row r="80" spans="4:4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</sheetData>
  <sheetProtection algorithmName="SHA-512" hashValue="0SzQG3aRMmBJ81m1mKz9m8EQPVXtqywJiYrdGZJajOSwHCnl/81qkd+TvpbCGUTALO3E+AWvRSgndu1KI2Iy8Q==" saltValue="2XzYA9S/yAEKWT1gi13lfw==" spinCount="100000" sheet="1" objects="1" scenarios="1"/>
  <mergeCells count="8">
    <mergeCell ref="F13:G13"/>
    <mergeCell ref="F18:G18"/>
    <mergeCell ref="B19:G19"/>
    <mergeCell ref="A1:G1"/>
    <mergeCell ref="C7:G7"/>
    <mergeCell ref="F8:G8"/>
    <mergeCell ref="B9:G9"/>
    <mergeCell ref="B10:G10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20</vt:i4>
      </vt:variant>
    </vt:vector>
  </HeadingPairs>
  <TitlesOfParts>
    <vt:vector size="28" baseType="lpstr">
      <vt:lpstr>Uchazeč</vt:lpstr>
      <vt:lpstr>Stavba</vt:lpstr>
      <vt:lpstr>VzorObjekt</vt:lpstr>
      <vt:lpstr>VzorPolozky</vt:lpstr>
      <vt:lpstr>Rekapitulace Objekt 5</vt:lpstr>
      <vt:lpstr>5 5 Naklady</vt:lpstr>
      <vt:lpstr>Rekapitulace Objekt 2</vt:lpstr>
      <vt:lpstr>2 2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'2 2 Pol'!Oblast_tisku</vt:lpstr>
      <vt:lpstr>'5 5 Naklady'!Oblast_tisku</vt:lpstr>
      <vt:lpstr>'Rekapitulace Objekt 2'!Oblast_tisku</vt:lpstr>
      <vt:lpstr>'Rekapitulace Objekt 5'!Oblast_tisku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Drahoslav Koura</cp:lastModifiedBy>
  <cp:lastPrinted>2016-03-04T08:10:57Z</cp:lastPrinted>
  <dcterms:created xsi:type="dcterms:W3CDTF">2009-04-08T07:15:50Z</dcterms:created>
  <dcterms:modified xsi:type="dcterms:W3CDTF">2016-03-18T10:58:47Z</dcterms:modified>
</cp:coreProperties>
</file>