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ody-\iCloudDrive\"/>
    </mc:Choice>
  </mc:AlternateContent>
  <bookViews>
    <workbookView xWindow="0" yWindow="0" windowWidth="0" windowHeight="0"/>
  </bookViews>
  <sheets>
    <sheet name="Rekapitulace stavby" sheetId="1" r:id="rId1"/>
    <sheet name="190501_C - pokoj typ C" sheetId="2" r:id="rId2"/>
    <sheet name="190501_D - pokoj typ D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'190501_C - pokoj typ C'!$C$106:$K$868</definedName>
    <definedName name="_xlnm.Print_Area" localSheetId="1">'190501_C - pokoj typ C'!$C$4:$J$39,'190501_C - pokoj typ C'!$C$45:$J$88,'190501_C - pokoj typ C'!$C$94:$K$868</definedName>
    <definedName name="_xlnm.Print_Titles" localSheetId="1">'190501_C - pokoj typ C'!$106:$106</definedName>
    <definedName name="_xlnm._FilterDatabase" localSheetId="2" hidden="1">'190501_D - pokoj typ D'!$C$106:$K$883</definedName>
    <definedName name="_xlnm.Print_Area" localSheetId="2">'190501_D - pokoj typ D'!$C$4:$J$39,'190501_D - pokoj typ D'!$C$45:$J$88,'190501_D - pokoj typ D'!$C$94:$K$883</definedName>
    <definedName name="_xlnm.Print_Titles" localSheetId="2">'190501_D - pokoj typ D'!$106:$106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81"/>
  <c r="BH881"/>
  <c r="BG881"/>
  <c r="BE881"/>
  <c r="T881"/>
  <c r="T880"/>
  <c r="T879"/>
  <c r="R881"/>
  <c r="R880"/>
  <c r="R879"/>
  <c r="P881"/>
  <c r="P880"/>
  <c r="P879"/>
  <c r="BI872"/>
  <c r="BH872"/>
  <c r="BG872"/>
  <c r="BE872"/>
  <c r="T872"/>
  <c r="R872"/>
  <c r="P872"/>
  <c r="BI869"/>
  <c r="BH869"/>
  <c r="BG869"/>
  <c r="BE869"/>
  <c r="T869"/>
  <c r="R869"/>
  <c r="P869"/>
  <c r="BI858"/>
  <c r="BH858"/>
  <c r="BG858"/>
  <c r="BE858"/>
  <c r="T858"/>
  <c r="R858"/>
  <c r="P858"/>
  <c r="BI854"/>
  <c r="BH854"/>
  <c r="BG854"/>
  <c r="BE854"/>
  <c r="T854"/>
  <c r="R854"/>
  <c r="P854"/>
  <c r="BI848"/>
  <c r="BH848"/>
  <c r="BG848"/>
  <c r="BE848"/>
  <c r="T848"/>
  <c r="T847"/>
  <c r="R848"/>
  <c r="R847"/>
  <c r="P848"/>
  <c r="P847"/>
  <c r="BI844"/>
  <c r="BH844"/>
  <c r="BG844"/>
  <c r="BE844"/>
  <c r="T844"/>
  <c r="R844"/>
  <c r="P844"/>
  <c r="BI840"/>
  <c r="BH840"/>
  <c r="BG840"/>
  <c r="BE840"/>
  <c r="T840"/>
  <c r="R840"/>
  <c r="P840"/>
  <c r="BI836"/>
  <c r="BH836"/>
  <c r="BG836"/>
  <c r="BE836"/>
  <c r="T836"/>
  <c r="R836"/>
  <c r="P836"/>
  <c r="BI828"/>
  <c r="BH828"/>
  <c r="BG828"/>
  <c r="BE828"/>
  <c r="T828"/>
  <c r="R828"/>
  <c r="P828"/>
  <c r="BI823"/>
  <c r="BH823"/>
  <c r="BG823"/>
  <c r="BE823"/>
  <c r="T823"/>
  <c r="R823"/>
  <c r="P823"/>
  <c r="BI819"/>
  <c r="BH819"/>
  <c r="BG819"/>
  <c r="BE819"/>
  <c r="T819"/>
  <c r="R819"/>
  <c r="P819"/>
  <c r="BI815"/>
  <c r="BH815"/>
  <c r="BG815"/>
  <c r="BE815"/>
  <c r="T815"/>
  <c r="R815"/>
  <c r="P815"/>
  <c r="BI811"/>
  <c r="BH811"/>
  <c r="BG811"/>
  <c r="BE811"/>
  <c r="T811"/>
  <c r="R811"/>
  <c r="P811"/>
  <c r="BI807"/>
  <c r="BH807"/>
  <c r="BG807"/>
  <c r="BE807"/>
  <c r="T807"/>
  <c r="R807"/>
  <c r="P807"/>
  <c r="BI803"/>
  <c r="BH803"/>
  <c r="BG803"/>
  <c r="BE803"/>
  <c r="T803"/>
  <c r="R803"/>
  <c r="P803"/>
  <c r="BI799"/>
  <c r="BH799"/>
  <c r="BG799"/>
  <c r="BE799"/>
  <c r="T799"/>
  <c r="R799"/>
  <c r="P799"/>
  <c r="BI795"/>
  <c r="BH795"/>
  <c r="BG795"/>
  <c r="BE795"/>
  <c r="T795"/>
  <c r="R795"/>
  <c r="P795"/>
  <c r="BI791"/>
  <c r="BH791"/>
  <c r="BG791"/>
  <c r="BE791"/>
  <c r="T791"/>
  <c r="R791"/>
  <c r="P791"/>
  <c r="BI787"/>
  <c r="BH787"/>
  <c r="BG787"/>
  <c r="BE787"/>
  <c r="T787"/>
  <c r="R787"/>
  <c r="P787"/>
  <c r="BI783"/>
  <c r="BH783"/>
  <c r="BG783"/>
  <c r="BE783"/>
  <c r="T783"/>
  <c r="R783"/>
  <c r="P783"/>
  <c r="BI776"/>
  <c r="BH776"/>
  <c r="BG776"/>
  <c r="BE776"/>
  <c r="T776"/>
  <c r="R776"/>
  <c r="P776"/>
  <c r="BI773"/>
  <c r="BH773"/>
  <c r="BG773"/>
  <c r="BE773"/>
  <c r="T773"/>
  <c r="R773"/>
  <c r="P773"/>
  <c r="BI770"/>
  <c r="BH770"/>
  <c r="BG770"/>
  <c r="BE770"/>
  <c r="T770"/>
  <c r="R770"/>
  <c r="P770"/>
  <c r="BI765"/>
  <c r="BH765"/>
  <c r="BG765"/>
  <c r="BE765"/>
  <c r="T765"/>
  <c r="R765"/>
  <c r="P765"/>
  <c r="BI762"/>
  <c r="BH762"/>
  <c r="BG762"/>
  <c r="BE762"/>
  <c r="T762"/>
  <c r="R762"/>
  <c r="P762"/>
  <c r="BI759"/>
  <c r="BH759"/>
  <c r="BG759"/>
  <c r="BE759"/>
  <c r="T759"/>
  <c r="R759"/>
  <c r="P759"/>
  <c r="BI755"/>
  <c r="BH755"/>
  <c r="BG755"/>
  <c r="BE755"/>
  <c r="T755"/>
  <c r="R755"/>
  <c r="P755"/>
  <c r="BI751"/>
  <c r="BH751"/>
  <c r="BG751"/>
  <c r="BE751"/>
  <c r="T751"/>
  <c r="R751"/>
  <c r="P751"/>
  <c r="BI747"/>
  <c r="BH747"/>
  <c r="BG747"/>
  <c r="BE747"/>
  <c r="T747"/>
  <c r="R747"/>
  <c r="P747"/>
  <c r="BI743"/>
  <c r="BH743"/>
  <c r="BG743"/>
  <c r="BE743"/>
  <c r="T743"/>
  <c r="R743"/>
  <c r="P743"/>
  <c r="BI739"/>
  <c r="BH739"/>
  <c r="BG739"/>
  <c r="BE739"/>
  <c r="T739"/>
  <c r="R739"/>
  <c r="P739"/>
  <c r="BI736"/>
  <c r="BH736"/>
  <c r="BG736"/>
  <c r="BE736"/>
  <c r="T736"/>
  <c r="R736"/>
  <c r="P736"/>
  <c r="BI733"/>
  <c r="BH733"/>
  <c r="BG733"/>
  <c r="BE733"/>
  <c r="T733"/>
  <c r="R733"/>
  <c r="P733"/>
  <c r="BI729"/>
  <c r="BH729"/>
  <c r="BG729"/>
  <c r="BE729"/>
  <c r="T729"/>
  <c r="R729"/>
  <c r="P729"/>
  <c r="BI724"/>
  <c r="BH724"/>
  <c r="BG724"/>
  <c r="BE724"/>
  <c r="T724"/>
  <c r="R724"/>
  <c r="P724"/>
  <c r="BI720"/>
  <c r="BH720"/>
  <c r="BG720"/>
  <c r="BE720"/>
  <c r="T720"/>
  <c r="R720"/>
  <c r="P720"/>
  <c r="BI716"/>
  <c r="BH716"/>
  <c r="BG716"/>
  <c r="BE716"/>
  <c r="T716"/>
  <c r="R716"/>
  <c r="P716"/>
  <c r="BI713"/>
  <c r="BH713"/>
  <c r="BG713"/>
  <c r="BE713"/>
  <c r="T713"/>
  <c r="R713"/>
  <c r="P713"/>
  <c r="BI711"/>
  <c r="BH711"/>
  <c r="BG711"/>
  <c r="BE711"/>
  <c r="T711"/>
  <c r="R711"/>
  <c r="P711"/>
  <c r="BI707"/>
  <c r="BH707"/>
  <c r="BG707"/>
  <c r="BE707"/>
  <c r="T707"/>
  <c r="R707"/>
  <c r="P707"/>
  <c r="BI703"/>
  <c r="BH703"/>
  <c r="BG703"/>
  <c r="BE703"/>
  <c r="T703"/>
  <c r="R703"/>
  <c r="P703"/>
  <c r="BI699"/>
  <c r="BH699"/>
  <c r="BG699"/>
  <c r="BE699"/>
  <c r="T699"/>
  <c r="R699"/>
  <c r="P699"/>
  <c r="BI696"/>
  <c r="BH696"/>
  <c r="BG696"/>
  <c r="BE696"/>
  <c r="T696"/>
  <c r="R696"/>
  <c r="P696"/>
  <c r="BI692"/>
  <c r="BH692"/>
  <c r="BG692"/>
  <c r="BE692"/>
  <c r="T692"/>
  <c r="R692"/>
  <c r="P692"/>
  <c r="BI690"/>
  <c r="BH690"/>
  <c r="BG690"/>
  <c r="BE690"/>
  <c r="T690"/>
  <c r="R690"/>
  <c r="P690"/>
  <c r="BI687"/>
  <c r="BH687"/>
  <c r="BG687"/>
  <c r="BE687"/>
  <c r="T687"/>
  <c r="R687"/>
  <c r="P687"/>
  <c r="BI683"/>
  <c r="BH683"/>
  <c r="BG683"/>
  <c r="BE683"/>
  <c r="T683"/>
  <c r="R683"/>
  <c r="P683"/>
  <c r="BI679"/>
  <c r="BH679"/>
  <c r="BG679"/>
  <c r="BE679"/>
  <c r="T679"/>
  <c r="R679"/>
  <c r="P679"/>
  <c r="BI677"/>
  <c r="BH677"/>
  <c r="BG677"/>
  <c r="BE677"/>
  <c r="T677"/>
  <c r="R677"/>
  <c r="P677"/>
  <c r="BI674"/>
  <c r="BH674"/>
  <c r="BG674"/>
  <c r="BE674"/>
  <c r="T674"/>
  <c r="R674"/>
  <c r="P674"/>
  <c r="BI670"/>
  <c r="BH670"/>
  <c r="BG670"/>
  <c r="BE670"/>
  <c r="T670"/>
  <c r="R670"/>
  <c r="P670"/>
  <c r="BI666"/>
  <c r="BH666"/>
  <c r="BG666"/>
  <c r="BE666"/>
  <c r="T666"/>
  <c r="R666"/>
  <c r="P666"/>
  <c r="BI661"/>
  <c r="BH661"/>
  <c r="BG661"/>
  <c r="BE661"/>
  <c r="T661"/>
  <c r="R661"/>
  <c r="P661"/>
  <c r="BI657"/>
  <c r="BH657"/>
  <c r="BG657"/>
  <c r="BE657"/>
  <c r="T657"/>
  <c r="R657"/>
  <c r="P657"/>
  <c r="BI654"/>
  <c r="BH654"/>
  <c r="BG654"/>
  <c r="BE654"/>
  <c r="T654"/>
  <c r="R654"/>
  <c r="P654"/>
  <c r="BI649"/>
  <c r="BH649"/>
  <c r="BG649"/>
  <c r="BE649"/>
  <c r="T649"/>
  <c r="R649"/>
  <c r="P649"/>
  <c r="BI645"/>
  <c r="BH645"/>
  <c r="BG645"/>
  <c r="BE645"/>
  <c r="T645"/>
  <c r="R645"/>
  <c r="P645"/>
  <c r="BI640"/>
  <c r="BH640"/>
  <c r="BG640"/>
  <c r="BE640"/>
  <c r="T640"/>
  <c r="R640"/>
  <c r="P640"/>
  <c r="BI637"/>
  <c r="BH637"/>
  <c r="BG637"/>
  <c r="BE637"/>
  <c r="T637"/>
  <c r="R637"/>
  <c r="P637"/>
  <c r="BI634"/>
  <c r="BH634"/>
  <c r="BG634"/>
  <c r="BE634"/>
  <c r="T634"/>
  <c r="R634"/>
  <c r="P634"/>
  <c r="BI630"/>
  <c r="BH630"/>
  <c r="BG630"/>
  <c r="BE630"/>
  <c r="T630"/>
  <c r="R630"/>
  <c r="P630"/>
  <c r="BI626"/>
  <c r="BH626"/>
  <c r="BG626"/>
  <c r="BE626"/>
  <c r="T626"/>
  <c r="R626"/>
  <c r="P626"/>
  <c r="BI624"/>
  <c r="BH624"/>
  <c r="BG624"/>
  <c r="BE624"/>
  <c r="T624"/>
  <c r="R624"/>
  <c r="P624"/>
  <c r="BI622"/>
  <c r="BH622"/>
  <c r="BG622"/>
  <c r="BE622"/>
  <c r="T622"/>
  <c r="R622"/>
  <c r="P622"/>
  <c r="BI619"/>
  <c r="BH619"/>
  <c r="BG619"/>
  <c r="BE619"/>
  <c r="T619"/>
  <c r="R619"/>
  <c r="P619"/>
  <c r="BI617"/>
  <c r="BH617"/>
  <c r="BG617"/>
  <c r="BE617"/>
  <c r="T617"/>
  <c r="R617"/>
  <c r="P617"/>
  <c r="BI614"/>
  <c r="BH614"/>
  <c r="BG614"/>
  <c r="BE614"/>
  <c r="T614"/>
  <c r="R614"/>
  <c r="P614"/>
  <c r="BI611"/>
  <c r="BH611"/>
  <c r="BG611"/>
  <c r="BE611"/>
  <c r="T611"/>
  <c r="R611"/>
  <c r="P611"/>
  <c r="BI609"/>
  <c r="BH609"/>
  <c r="BG609"/>
  <c r="BE609"/>
  <c r="T609"/>
  <c r="R609"/>
  <c r="P609"/>
  <c r="BI607"/>
  <c r="BH607"/>
  <c r="BG607"/>
  <c r="BE607"/>
  <c r="T607"/>
  <c r="R607"/>
  <c r="P607"/>
  <c r="BI605"/>
  <c r="BH605"/>
  <c r="BG605"/>
  <c r="BE605"/>
  <c r="T605"/>
  <c r="R605"/>
  <c r="P605"/>
  <c r="BI603"/>
  <c r="BH603"/>
  <c r="BG603"/>
  <c r="BE603"/>
  <c r="T603"/>
  <c r="R603"/>
  <c r="P603"/>
  <c r="BI601"/>
  <c r="BH601"/>
  <c r="BG601"/>
  <c r="BE601"/>
  <c r="T601"/>
  <c r="R601"/>
  <c r="P601"/>
  <c r="BI599"/>
  <c r="BH599"/>
  <c r="BG599"/>
  <c r="BE599"/>
  <c r="T599"/>
  <c r="R599"/>
  <c r="P599"/>
  <c r="BI597"/>
  <c r="BH597"/>
  <c r="BG597"/>
  <c r="BE597"/>
  <c r="T597"/>
  <c r="R597"/>
  <c r="P597"/>
  <c r="BI595"/>
  <c r="BH595"/>
  <c r="BG595"/>
  <c r="BE595"/>
  <c r="T595"/>
  <c r="R595"/>
  <c r="P595"/>
  <c r="BI592"/>
  <c r="BH592"/>
  <c r="BG592"/>
  <c r="BE592"/>
  <c r="T592"/>
  <c r="R592"/>
  <c r="P592"/>
  <c r="BI589"/>
  <c r="BH589"/>
  <c r="BG589"/>
  <c r="BE589"/>
  <c r="T589"/>
  <c r="R589"/>
  <c r="P589"/>
  <c r="BI586"/>
  <c r="BH586"/>
  <c r="BG586"/>
  <c r="BE586"/>
  <c r="T586"/>
  <c r="R586"/>
  <c r="P586"/>
  <c r="BI584"/>
  <c r="BH584"/>
  <c r="BG584"/>
  <c r="BE584"/>
  <c r="T584"/>
  <c r="R584"/>
  <c r="P584"/>
  <c r="BI582"/>
  <c r="BH582"/>
  <c r="BG582"/>
  <c r="BE582"/>
  <c r="T582"/>
  <c r="R582"/>
  <c r="P582"/>
  <c r="BI580"/>
  <c r="BH580"/>
  <c r="BG580"/>
  <c r="BE580"/>
  <c r="T580"/>
  <c r="R580"/>
  <c r="P580"/>
  <c r="BI578"/>
  <c r="BH578"/>
  <c r="BG578"/>
  <c r="BE578"/>
  <c r="T578"/>
  <c r="R578"/>
  <c r="P578"/>
  <c r="BI576"/>
  <c r="BH576"/>
  <c r="BG576"/>
  <c r="BE576"/>
  <c r="T576"/>
  <c r="R576"/>
  <c r="P576"/>
  <c r="BI573"/>
  <c r="BH573"/>
  <c r="BG573"/>
  <c r="BE573"/>
  <c r="T573"/>
  <c r="R573"/>
  <c r="P573"/>
  <c r="BI570"/>
  <c r="BH570"/>
  <c r="BG570"/>
  <c r="BE570"/>
  <c r="T570"/>
  <c r="R570"/>
  <c r="P570"/>
  <c r="BI567"/>
  <c r="BH567"/>
  <c r="BG567"/>
  <c r="BE567"/>
  <c r="T567"/>
  <c r="R567"/>
  <c r="P567"/>
  <c r="BI564"/>
  <c r="BH564"/>
  <c r="BG564"/>
  <c r="BE564"/>
  <c r="T564"/>
  <c r="R564"/>
  <c r="P564"/>
  <c r="BI560"/>
  <c r="BH560"/>
  <c r="BG560"/>
  <c r="BE560"/>
  <c r="T560"/>
  <c r="R560"/>
  <c r="P560"/>
  <c r="BI558"/>
  <c r="BH558"/>
  <c r="BG558"/>
  <c r="BE558"/>
  <c r="T558"/>
  <c r="R558"/>
  <c r="P558"/>
  <c r="BI556"/>
  <c r="BH556"/>
  <c r="BG556"/>
  <c r="BE556"/>
  <c r="T556"/>
  <c r="R556"/>
  <c r="P556"/>
  <c r="BI554"/>
  <c r="BH554"/>
  <c r="BG554"/>
  <c r="BE554"/>
  <c r="T554"/>
  <c r="R554"/>
  <c r="P554"/>
  <c r="BI551"/>
  <c r="BH551"/>
  <c r="BG551"/>
  <c r="BE551"/>
  <c r="T551"/>
  <c r="R551"/>
  <c r="P551"/>
  <c r="BI549"/>
  <c r="BH549"/>
  <c r="BG549"/>
  <c r="BE549"/>
  <c r="T549"/>
  <c r="R549"/>
  <c r="P549"/>
  <c r="BI546"/>
  <c r="BH546"/>
  <c r="BG546"/>
  <c r="BE546"/>
  <c r="T546"/>
  <c r="R546"/>
  <c r="P546"/>
  <c r="BI544"/>
  <c r="BH544"/>
  <c r="BG544"/>
  <c r="BE544"/>
  <c r="T544"/>
  <c r="R544"/>
  <c r="P544"/>
  <c r="BI541"/>
  <c r="BH541"/>
  <c r="BG541"/>
  <c r="BE541"/>
  <c r="T541"/>
  <c r="R541"/>
  <c r="P541"/>
  <c r="BI539"/>
  <c r="BH539"/>
  <c r="BG539"/>
  <c r="BE539"/>
  <c r="T539"/>
  <c r="R539"/>
  <c r="P539"/>
  <c r="BI536"/>
  <c r="BH536"/>
  <c r="BG536"/>
  <c r="BE536"/>
  <c r="T536"/>
  <c r="R536"/>
  <c r="P536"/>
  <c r="BI534"/>
  <c r="BH534"/>
  <c r="BG534"/>
  <c r="BE534"/>
  <c r="T534"/>
  <c r="R534"/>
  <c r="P534"/>
  <c r="BI531"/>
  <c r="BH531"/>
  <c r="BG531"/>
  <c r="BE531"/>
  <c r="T531"/>
  <c r="R531"/>
  <c r="P531"/>
  <c r="BI529"/>
  <c r="BH529"/>
  <c r="BG529"/>
  <c r="BE529"/>
  <c r="T529"/>
  <c r="R529"/>
  <c r="P529"/>
  <c r="BI526"/>
  <c r="BH526"/>
  <c r="BG526"/>
  <c r="BE526"/>
  <c r="T526"/>
  <c r="R526"/>
  <c r="P526"/>
  <c r="BI524"/>
  <c r="BH524"/>
  <c r="BG524"/>
  <c r="BE524"/>
  <c r="T524"/>
  <c r="R524"/>
  <c r="P524"/>
  <c r="BI521"/>
  <c r="BH521"/>
  <c r="BG521"/>
  <c r="BE521"/>
  <c r="T521"/>
  <c r="R521"/>
  <c r="P521"/>
  <c r="BI519"/>
  <c r="BH519"/>
  <c r="BG519"/>
  <c r="BE519"/>
  <c r="T519"/>
  <c r="R519"/>
  <c r="P519"/>
  <c r="BI517"/>
  <c r="BH517"/>
  <c r="BG517"/>
  <c r="BE517"/>
  <c r="T517"/>
  <c r="R517"/>
  <c r="P517"/>
  <c r="BI515"/>
  <c r="BH515"/>
  <c r="BG515"/>
  <c r="BE515"/>
  <c r="T515"/>
  <c r="R515"/>
  <c r="P515"/>
  <c r="BI513"/>
  <c r="BH513"/>
  <c r="BG513"/>
  <c r="BE513"/>
  <c r="T513"/>
  <c r="R513"/>
  <c r="P513"/>
  <c r="BI511"/>
  <c r="BH511"/>
  <c r="BG511"/>
  <c r="BE511"/>
  <c r="T511"/>
  <c r="R511"/>
  <c r="P511"/>
  <c r="BI509"/>
  <c r="BH509"/>
  <c r="BG509"/>
  <c r="BE509"/>
  <c r="T509"/>
  <c r="R509"/>
  <c r="P509"/>
  <c r="BI505"/>
  <c r="BH505"/>
  <c r="BG505"/>
  <c r="BE505"/>
  <c r="T505"/>
  <c r="R505"/>
  <c r="P505"/>
  <c r="BI503"/>
  <c r="BH503"/>
  <c r="BG503"/>
  <c r="BE503"/>
  <c r="T503"/>
  <c r="R503"/>
  <c r="P503"/>
  <c r="BI500"/>
  <c r="BH500"/>
  <c r="BG500"/>
  <c r="BE500"/>
  <c r="T500"/>
  <c r="R500"/>
  <c r="P500"/>
  <c r="BI498"/>
  <c r="BH498"/>
  <c r="BG498"/>
  <c r="BE498"/>
  <c r="T498"/>
  <c r="R498"/>
  <c r="P498"/>
  <c r="BI495"/>
  <c r="BH495"/>
  <c r="BG495"/>
  <c r="BE495"/>
  <c r="T495"/>
  <c r="R495"/>
  <c r="P495"/>
  <c r="BI493"/>
  <c r="BH493"/>
  <c r="BG493"/>
  <c r="BE493"/>
  <c r="T493"/>
  <c r="R493"/>
  <c r="P493"/>
  <c r="BI490"/>
  <c r="BH490"/>
  <c r="BG490"/>
  <c r="BE490"/>
  <c r="T490"/>
  <c r="R490"/>
  <c r="P490"/>
  <c r="BI487"/>
  <c r="BH487"/>
  <c r="BG487"/>
  <c r="BE487"/>
  <c r="T487"/>
  <c r="R487"/>
  <c r="P487"/>
  <c r="BI483"/>
  <c r="BH483"/>
  <c r="BG483"/>
  <c r="BE483"/>
  <c r="T483"/>
  <c r="R483"/>
  <c r="P483"/>
  <c r="BI480"/>
  <c r="BH480"/>
  <c r="BG480"/>
  <c r="BE480"/>
  <c r="T480"/>
  <c r="R480"/>
  <c r="P480"/>
  <c r="BI477"/>
  <c r="BH477"/>
  <c r="BG477"/>
  <c r="BE477"/>
  <c r="T477"/>
  <c r="R477"/>
  <c r="P477"/>
  <c r="BI473"/>
  <c r="BH473"/>
  <c r="BG473"/>
  <c r="BE473"/>
  <c r="T473"/>
  <c r="R473"/>
  <c r="P473"/>
  <c r="BI471"/>
  <c r="BH471"/>
  <c r="BG471"/>
  <c r="BE471"/>
  <c r="T471"/>
  <c r="R471"/>
  <c r="P471"/>
  <c r="BI469"/>
  <c r="BH469"/>
  <c r="BG469"/>
  <c r="BE469"/>
  <c r="T469"/>
  <c r="R469"/>
  <c r="P469"/>
  <c r="BI467"/>
  <c r="BH467"/>
  <c r="BG467"/>
  <c r="BE467"/>
  <c r="T467"/>
  <c r="R467"/>
  <c r="P467"/>
  <c r="BI464"/>
  <c r="BH464"/>
  <c r="BG464"/>
  <c r="BE464"/>
  <c r="T464"/>
  <c r="R464"/>
  <c r="P464"/>
  <c r="BI462"/>
  <c r="BH462"/>
  <c r="BG462"/>
  <c r="BE462"/>
  <c r="T462"/>
  <c r="R462"/>
  <c r="P462"/>
  <c r="BI460"/>
  <c r="BH460"/>
  <c r="BG460"/>
  <c r="BE460"/>
  <c r="T460"/>
  <c r="R460"/>
  <c r="P460"/>
  <c r="BI458"/>
  <c r="BH458"/>
  <c r="BG458"/>
  <c r="BE458"/>
  <c r="T458"/>
  <c r="R458"/>
  <c r="P458"/>
  <c r="BI456"/>
  <c r="BH456"/>
  <c r="BG456"/>
  <c r="BE456"/>
  <c r="T456"/>
  <c r="R456"/>
  <c r="P456"/>
  <c r="BI453"/>
  <c r="BH453"/>
  <c r="BG453"/>
  <c r="BE453"/>
  <c r="T453"/>
  <c r="R453"/>
  <c r="P453"/>
  <c r="BI450"/>
  <c r="BH450"/>
  <c r="BG450"/>
  <c r="BE450"/>
  <c r="T450"/>
  <c r="R450"/>
  <c r="P450"/>
  <c r="BI446"/>
  <c r="BH446"/>
  <c r="BG446"/>
  <c r="BE446"/>
  <c r="T446"/>
  <c r="R446"/>
  <c r="P446"/>
  <c r="BI443"/>
  <c r="BH443"/>
  <c r="BG443"/>
  <c r="BE443"/>
  <c r="T443"/>
  <c r="R443"/>
  <c r="P443"/>
  <c r="BI439"/>
  <c r="BH439"/>
  <c r="BG439"/>
  <c r="BE439"/>
  <c r="T439"/>
  <c r="R439"/>
  <c r="P439"/>
  <c r="BI434"/>
  <c r="BH434"/>
  <c r="BG434"/>
  <c r="BE434"/>
  <c r="T434"/>
  <c r="R434"/>
  <c r="P434"/>
  <c r="BI431"/>
  <c r="BH431"/>
  <c r="BG431"/>
  <c r="BE431"/>
  <c r="T431"/>
  <c r="R431"/>
  <c r="P431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22"/>
  <c r="BH422"/>
  <c r="BG422"/>
  <c r="BE422"/>
  <c r="T422"/>
  <c r="R422"/>
  <c r="P422"/>
  <c r="BI420"/>
  <c r="BH420"/>
  <c r="BG420"/>
  <c r="BE420"/>
  <c r="T420"/>
  <c r="R420"/>
  <c r="P420"/>
  <c r="BI417"/>
  <c r="BH417"/>
  <c r="BG417"/>
  <c r="BE417"/>
  <c r="T417"/>
  <c r="R417"/>
  <c r="P417"/>
  <c r="BI414"/>
  <c r="BH414"/>
  <c r="BG414"/>
  <c r="BE414"/>
  <c r="T414"/>
  <c r="R414"/>
  <c r="P414"/>
  <c r="BI411"/>
  <c r="BH411"/>
  <c r="BG411"/>
  <c r="BE411"/>
  <c r="T411"/>
  <c r="R411"/>
  <c r="P411"/>
  <c r="BI408"/>
  <c r="BH408"/>
  <c r="BG408"/>
  <c r="BE408"/>
  <c r="T408"/>
  <c r="R408"/>
  <c r="P408"/>
  <c r="BI403"/>
  <c r="BH403"/>
  <c r="BG403"/>
  <c r="BE403"/>
  <c r="T403"/>
  <c r="R403"/>
  <c r="P403"/>
  <c r="BI400"/>
  <c r="BH400"/>
  <c r="BG400"/>
  <c r="BE400"/>
  <c r="T400"/>
  <c r="R400"/>
  <c r="P400"/>
  <c r="BI396"/>
  <c r="BH396"/>
  <c r="BG396"/>
  <c r="BE396"/>
  <c r="T396"/>
  <c r="R396"/>
  <c r="P396"/>
  <c r="BI394"/>
  <c r="BH394"/>
  <c r="BG394"/>
  <c r="BE394"/>
  <c r="T394"/>
  <c r="R394"/>
  <c r="P394"/>
  <c r="BI392"/>
  <c r="BH392"/>
  <c r="BG392"/>
  <c r="BE392"/>
  <c r="T392"/>
  <c r="R392"/>
  <c r="P392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2"/>
  <c r="BH382"/>
  <c r="BG382"/>
  <c r="BE382"/>
  <c r="T382"/>
  <c r="R382"/>
  <c r="P382"/>
  <c r="BI379"/>
  <c r="BH379"/>
  <c r="BG379"/>
  <c r="BE379"/>
  <c r="T379"/>
  <c r="R379"/>
  <c r="P379"/>
  <c r="BI376"/>
  <c r="BH376"/>
  <c r="BG376"/>
  <c r="BE376"/>
  <c r="T376"/>
  <c r="R376"/>
  <c r="P376"/>
  <c r="BI373"/>
  <c r="BH373"/>
  <c r="BG373"/>
  <c r="BE373"/>
  <c r="T373"/>
  <c r="R373"/>
  <c r="P373"/>
  <c r="BI370"/>
  <c r="BH370"/>
  <c r="BG370"/>
  <c r="BE370"/>
  <c r="T370"/>
  <c r="R370"/>
  <c r="P370"/>
  <c r="BI367"/>
  <c r="BH367"/>
  <c r="BG367"/>
  <c r="BE367"/>
  <c r="T367"/>
  <c r="R367"/>
  <c r="P367"/>
  <c r="BI364"/>
  <c r="BH364"/>
  <c r="BG364"/>
  <c r="BE364"/>
  <c r="T364"/>
  <c r="R364"/>
  <c r="P364"/>
  <c r="BI361"/>
  <c r="BH361"/>
  <c r="BG361"/>
  <c r="BE361"/>
  <c r="T361"/>
  <c r="R361"/>
  <c r="P361"/>
  <c r="BI357"/>
  <c r="BH357"/>
  <c r="BG357"/>
  <c r="BE357"/>
  <c r="T357"/>
  <c r="R357"/>
  <c r="P357"/>
  <c r="BI355"/>
  <c r="BH355"/>
  <c r="BG355"/>
  <c r="BE355"/>
  <c r="T355"/>
  <c r="R355"/>
  <c r="P355"/>
  <c r="BI353"/>
  <c r="BH353"/>
  <c r="BG353"/>
  <c r="BE353"/>
  <c r="T353"/>
  <c r="R353"/>
  <c r="P353"/>
  <c r="BI350"/>
  <c r="BH350"/>
  <c r="BG350"/>
  <c r="BE350"/>
  <c r="T350"/>
  <c r="R350"/>
  <c r="P350"/>
  <c r="BI348"/>
  <c r="BH348"/>
  <c r="BG348"/>
  <c r="BE348"/>
  <c r="T348"/>
  <c r="R348"/>
  <c r="P348"/>
  <c r="BI345"/>
  <c r="BH345"/>
  <c r="BG345"/>
  <c r="BE345"/>
  <c r="T345"/>
  <c r="R345"/>
  <c r="P345"/>
  <c r="BI342"/>
  <c r="BH342"/>
  <c r="BG342"/>
  <c r="BE342"/>
  <c r="T342"/>
  <c r="R342"/>
  <c r="P342"/>
  <c r="BI339"/>
  <c r="BH339"/>
  <c r="BG339"/>
  <c r="BE339"/>
  <c r="T339"/>
  <c r="R339"/>
  <c r="P339"/>
  <c r="BI336"/>
  <c r="BH336"/>
  <c r="BG336"/>
  <c r="BE336"/>
  <c r="T336"/>
  <c r="R336"/>
  <c r="P336"/>
  <c r="BI333"/>
  <c r="BH333"/>
  <c r="BG333"/>
  <c r="BE333"/>
  <c r="T333"/>
  <c r="R333"/>
  <c r="P333"/>
  <c r="BI331"/>
  <c r="BH331"/>
  <c r="BG331"/>
  <c r="BE331"/>
  <c r="T331"/>
  <c r="R331"/>
  <c r="P331"/>
  <c r="BI328"/>
  <c r="BH328"/>
  <c r="BG328"/>
  <c r="BE328"/>
  <c r="T328"/>
  <c r="R328"/>
  <c r="P328"/>
  <c r="BI324"/>
  <c r="BH324"/>
  <c r="BG324"/>
  <c r="BE324"/>
  <c r="T324"/>
  <c r="R324"/>
  <c r="P324"/>
  <c r="BI320"/>
  <c r="BH320"/>
  <c r="BG320"/>
  <c r="BE320"/>
  <c r="T320"/>
  <c r="R320"/>
  <c r="P320"/>
  <c r="BI315"/>
  <c r="BH315"/>
  <c r="BG315"/>
  <c r="BE315"/>
  <c r="T315"/>
  <c r="R315"/>
  <c r="P315"/>
  <c r="BI310"/>
  <c r="BH310"/>
  <c r="BG310"/>
  <c r="BE310"/>
  <c r="T310"/>
  <c r="R310"/>
  <c r="P310"/>
  <c r="BI306"/>
  <c r="BH306"/>
  <c r="BG306"/>
  <c r="BE306"/>
  <c r="T306"/>
  <c r="R306"/>
  <c r="P306"/>
  <c r="BI302"/>
  <c r="BH302"/>
  <c r="BG302"/>
  <c r="BE302"/>
  <c r="T302"/>
  <c r="R302"/>
  <c r="P302"/>
  <c r="BI298"/>
  <c r="BH298"/>
  <c r="BG298"/>
  <c r="BE298"/>
  <c r="T298"/>
  <c r="R298"/>
  <c r="P298"/>
  <c r="BI294"/>
  <c r="BH294"/>
  <c r="BG294"/>
  <c r="BE294"/>
  <c r="T294"/>
  <c r="R294"/>
  <c r="P294"/>
  <c r="BI289"/>
  <c r="BH289"/>
  <c r="BG289"/>
  <c r="BE289"/>
  <c r="T289"/>
  <c r="R289"/>
  <c r="P289"/>
  <c r="BI285"/>
  <c r="BH285"/>
  <c r="BG285"/>
  <c r="BE285"/>
  <c r="T285"/>
  <c r="R285"/>
  <c r="P285"/>
  <c r="BI280"/>
  <c r="BH280"/>
  <c r="BG280"/>
  <c r="BE280"/>
  <c r="T280"/>
  <c r="R280"/>
  <c r="P280"/>
  <c r="BI275"/>
  <c r="BH275"/>
  <c r="BG275"/>
  <c r="BE275"/>
  <c r="T275"/>
  <c r="T274"/>
  <c r="R275"/>
  <c r="R274"/>
  <c r="P275"/>
  <c r="P274"/>
  <c r="BI272"/>
  <c r="BH272"/>
  <c r="BG272"/>
  <c r="BE272"/>
  <c r="T272"/>
  <c r="R272"/>
  <c r="P272"/>
  <c r="BI268"/>
  <c r="BH268"/>
  <c r="BG268"/>
  <c r="BE268"/>
  <c r="T268"/>
  <c r="R268"/>
  <c r="P268"/>
  <c r="BI265"/>
  <c r="BH265"/>
  <c r="BG265"/>
  <c r="BE265"/>
  <c r="T265"/>
  <c r="R265"/>
  <c r="P265"/>
  <c r="BI261"/>
  <c r="BH261"/>
  <c r="BG261"/>
  <c r="BE261"/>
  <c r="T261"/>
  <c r="R261"/>
  <c r="P261"/>
  <c r="BI258"/>
  <c r="BH258"/>
  <c r="BG258"/>
  <c r="BE258"/>
  <c r="T258"/>
  <c r="R258"/>
  <c r="P258"/>
  <c r="BI253"/>
  <c r="BH253"/>
  <c r="BG253"/>
  <c r="BE253"/>
  <c r="T253"/>
  <c r="R253"/>
  <c r="P253"/>
  <c r="BI248"/>
  <c r="BH248"/>
  <c r="BG248"/>
  <c r="BE248"/>
  <c r="T248"/>
  <c r="R248"/>
  <c r="P248"/>
  <c r="BI243"/>
  <c r="BH243"/>
  <c r="BG243"/>
  <c r="BE243"/>
  <c r="T243"/>
  <c r="R243"/>
  <c r="P243"/>
  <c r="BI238"/>
  <c r="BH238"/>
  <c r="BG238"/>
  <c r="BE238"/>
  <c r="T238"/>
  <c r="R238"/>
  <c r="P238"/>
  <c r="BI234"/>
  <c r="BH234"/>
  <c r="BG234"/>
  <c r="BE234"/>
  <c r="T234"/>
  <c r="R234"/>
  <c r="P234"/>
  <c r="BI232"/>
  <c r="BH232"/>
  <c r="BG232"/>
  <c r="BE232"/>
  <c r="T232"/>
  <c r="R232"/>
  <c r="P232"/>
  <c r="BI229"/>
  <c r="BH229"/>
  <c r="BG229"/>
  <c r="BE229"/>
  <c r="T229"/>
  <c r="R229"/>
  <c r="P229"/>
  <c r="BI225"/>
  <c r="BH225"/>
  <c r="BG225"/>
  <c r="BE225"/>
  <c r="T225"/>
  <c r="R225"/>
  <c r="P225"/>
  <c r="BI221"/>
  <c r="BH221"/>
  <c r="BG221"/>
  <c r="BE221"/>
  <c r="T221"/>
  <c r="R221"/>
  <c r="P221"/>
  <c r="BI217"/>
  <c r="BH217"/>
  <c r="BG217"/>
  <c r="BE217"/>
  <c r="T217"/>
  <c r="R217"/>
  <c r="P217"/>
  <c r="BI213"/>
  <c r="BH213"/>
  <c r="BG213"/>
  <c r="BE213"/>
  <c r="T213"/>
  <c r="R213"/>
  <c r="P213"/>
  <c r="BI211"/>
  <c r="BH211"/>
  <c r="BG211"/>
  <c r="BE211"/>
  <c r="T211"/>
  <c r="R211"/>
  <c r="P211"/>
  <c r="BI206"/>
  <c r="BH206"/>
  <c r="BG206"/>
  <c r="BE206"/>
  <c r="T206"/>
  <c r="R206"/>
  <c r="P206"/>
  <c r="BI202"/>
  <c r="BH202"/>
  <c r="BG202"/>
  <c r="BE202"/>
  <c r="T202"/>
  <c r="R202"/>
  <c r="P202"/>
  <c r="BI199"/>
  <c r="BH199"/>
  <c r="BG199"/>
  <c r="BE199"/>
  <c r="T199"/>
  <c r="R199"/>
  <c r="P199"/>
  <c r="BI195"/>
  <c r="BH195"/>
  <c r="BG195"/>
  <c r="BE195"/>
  <c r="T195"/>
  <c r="R195"/>
  <c r="P195"/>
  <c r="BI191"/>
  <c r="BH191"/>
  <c r="BG191"/>
  <c r="BE191"/>
  <c r="T191"/>
  <c r="R191"/>
  <c r="P191"/>
  <c r="BI187"/>
  <c r="BH187"/>
  <c r="BG187"/>
  <c r="BE187"/>
  <c r="T187"/>
  <c r="R187"/>
  <c r="P187"/>
  <c r="BI182"/>
  <c r="BH182"/>
  <c r="BG182"/>
  <c r="BE182"/>
  <c r="T182"/>
  <c r="R182"/>
  <c r="P182"/>
  <c r="BI178"/>
  <c r="BH178"/>
  <c r="BG178"/>
  <c r="BE178"/>
  <c r="T178"/>
  <c r="R178"/>
  <c r="P178"/>
  <c r="BI173"/>
  <c r="BH173"/>
  <c r="BG173"/>
  <c r="BE173"/>
  <c r="T173"/>
  <c r="R173"/>
  <c r="P173"/>
  <c r="BI168"/>
  <c r="BH168"/>
  <c r="BG168"/>
  <c r="BE168"/>
  <c r="T168"/>
  <c r="R168"/>
  <c r="P168"/>
  <c r="BI158"/>
  <c r="BH158"/>
  <c r="BG158"/>
  <c r="BE158"/>
  <c r="T158"/>
  <c r="R158"/>
  <c r="P158"/>
  <c r="BI154"/>
  <c r="BH154"/>
  <c r="BG154"/>
  <c r="BE154"/>
  <c r="T154"/>
  <c r="R154"/>
  <c r="P154"/>
  <c r="BI150"/>
  <c r="BH150"/>
  <c r="BG150"/>
  <c r="BE150"/>
  <c r="T150"/>
  <c r="R150"/>
  <c r="P150"/>
  <c r="BI146"/>
  <c r="BH146"/>
  <c r="BG146"/>
  <c r="BE146"/>
  <c r="T146"/>
  <c r="R146"/>
  <c r="P146"/>
  <c r="BI142"/>
  <c r="BH142"/>
  <c r="BG142"/>
  <c r="BE142"/>
  <c r="T142"/>
  <c r="R142"/>
  <c r="P142"/>
  <c r="BI138"/>
  <c r="BH138"/>
  <c r="BG138"/>
  <c r="BE138"/>
  <c r="T138"/>
  <c r="R138"/>
  <c r="P138"/>
  <c r="BI134"/>
  <c r="BH134"/>
  <c r="BG134"/>
  <c r="BE134"/>
  <c r="T134"/>
  <c r="R134"/>
  <c r="P134"/>
  <c r="BI126"/>
  <c r="BH126"/>
  <c r="BG126"/>
  <c r="BE126"/>
  <c r="T126"/>
  <c r="R126"/>
  <c r="P126"/>
  <c r="BI118"/>
  <c r="BH118"/>
  <c r="BG118"/>
  <c r="BE118"/>
  <c r="T118"/>
  <c r="R118"/>
  <c r="P118"/>
  <c r="BI114"/>
  <c r="BH114"/>
  <c r="BG114"/>
  <c r="BE114"/>
  <c r="T114"/>
  <c r="R114"/>
  <c r="P114"/>
  <c r="BI110"/>
  <c r="BH110"/>
  <c r="BG110"/>
  <c r="BE110"/>
  <c r="T110"/>
  <c r="R110"/>
  <c r="P110"/>
  <c r="J104"/>
  <c r="J103"/>
  <c r="F103"/>
  <c r="F101"/>
  <c r="E99"/>
  <c r="J55"/>
  <c r="J54"/>
  <c r="F54"/>
  <c r="F52"/>
  <c r="E50"/>
  <c r="J18"/>
  <c r="E18"/>
  <c r="F104"/>
  <c r="J17"/>
  <c r="J12"/>
  <c r="J52"/>
  <c r="E7"/>
  <c r="E97"/>
  <c i="2" r="J37"/>
  <c r="J36"/>
  <c i="1" r="AY55"/>
  <c i="2" r="J35"/>
  <c i="1" r="AX55"/>
  <c i="2" r="BI866"/>
  <c r="BH866"/>
  <c r="BG866"/>
  <c r="BE866"/>
  <c r="T866"/>
  <c r="T865"/>
  <c r="T864"/>
  <c r="R866"/>
  <c r="R865"/>
  <c r="R864"/>
  <c r="P866"/>
  <c r="P865"/>
  <c r="P864"/>
  <c r="BI857"/>
  <c r="BH857"/>
  <c r="BG857"/>
  <c r="BE857"/>
  <c r="T857"/>
  <c r="R857"/>
  <c r="P857"/>
  <c r="BI854"/>
  <c r="BH854"/>
  <c r="BG854"/>
  <c r="BE854"/>
  <c r="T854"/>
  <c r="R854"/>
  <c r="P854"/>
  <c r="BI843"/>
  <c r="BH843"/>
  <c r="BG843"/>
  <c r="BE843"/>
  <c r="T843"/>
  <c r="R843"/>
  <c r="P843"/>
  <c r="BI839"/>
  <c r="BH839"/>
  <c r="BG839"/>
  <c r="BE839"/>
  <c r="T839"/>
  <c r="R839"/>
  <c r="P839"/>
  <c r="BI833"/>
  <c r="BH833"/>
  <c r="BG833"/>
  <c r="BE833"/>
  <c r="T833"/>
  <c r="T832"/>
  <c r="R833"/>
  <c r="R832"/>
  <c r="P833"/>
  <c r="P832"/>
  <c r="BI829"/>
  <c r="BH829"/>
  <c r="BG829"/>
  <c r="BE829"/>
  <c r="T829"/>
  <c r="R829"/>
  <c r="P829"/>
  <c r="BI825"/>
  <c r="BH825"/>
  <c r="BG825"/>
  <c r="BE825"/>
  <c r="T825"/>
  <c r="R825"/>
  <c r="P825"/>
  <c r="BI821"/>
  <c r="BH821"/>
  <c r="BG821"/>
  <c r="BE821"/>
  <c r="T821"/>
  <c r="R821"/>
  <c r="P821"/>
  <c r="BI813"/>
  <c r="BH813"/>
  <c r="BG813"/>
  <c r="BE813"/>
  <c r="T813"/>
  <c r="R813"/>
  <c r="P813"/>
  <c r="BI808"/>
  <c r="BH808"/>
  <c r="BG808"/>
  <c r="BE808"/>
  <c r="T808"/>
  <c r="R808"/>
  <c r="P808"/>
  <c r="BI804"/>
  <c r="BH804"/>
  <c r="BG804"/>
  <c r="BE804"/>
  <c r="T804"/>
  <c r="R804"/>
  <c r="P804"/>
  <c r="BI800"/>
  <c r="BH800"/>
  <c r="BG800"/>
  <c r="BE800"/>
  <c r="T800"/>
  <c r="R800"/>
  <c r="P800"/>
  <c r="BI796"/>
  <c r="BH796"/>
  <c r="BG796"/>
  <c r="BE796"/>
  <c r="T796"/>
  <c r="R796"/>
  <c r="P796"/>
  <c r="BI792"/>
  <c r="BH792"/>
  <c r="BG792"/>
  <c r="BE792"/>
  <c r="T792"/>
  <c r="R792"/>
  <c r="P792"/>
  <c r="BI788"/>
  <c r="BH788"/>
  <c r="BG788"/>
  <c r="BE788"/>
  <c r="T788"/>
  <c r="R788"/>
  <c r="P788"/>
  <c r="BI784"/>
  <c r="BH784"/>
  <c r="BG784"/>
  <c r="BE784"/>
  <c r="T784"/>
  <c r="R784"/>
  <c r="P784"/>
  <c r="BI780"/>
  <c r="BH780"/>
  <c r="BG780"/>
  <c r="BE780"/>
  <c r="T780"/>
  <c r="R780"/>
  <c r="P780"/>
  <c r="BI776"/>
  <c r="BH776"/>
  <c r="BG776"/>
  <c r="BE776"/>
  <c r="T776"/>
  <c r="R776"/>
  <c r="P776"/>
  <c r="BI772"/>
  <c r="BH772"/>
  <c r="BG772"/>
  <c r="BE772"/>
  <c r="T772"/>
  <c r="R772"/>
  <c r="P772"/>
  <c r="BI768"/>
  <c r="BH768"/>
  <c r="BG768"/>
  <c r="BE768"/>
  <c r="T768"/>
  <c r="R768"/>
  <c r="P768"/>
  <c r="BI761"/>
  <c r="BH761"/>
  <c r="BG761"/>
  <c r="BE761"/>
  <c r="T761"/>
  <c r="R761"/>
  <c r="P761"/>
  <c r="BI758"/>
  <c r="BH758"/>
  <c r="BG758"/>
  <c r="BE758"/>
  <c r="T758"/>
  <c r="R758"/>
  <c r="P758"/>
  <c r="BI755"/>
  <c r="BH755"/>
  <c r="BG755"/>
  <c r="BE755"/>
  <c r="T755"/>
  <c r="R755"/>
  <c r="P755"/>
  <c r="BI750"/>
  <c r="BH750"/>
  <c r="BG750"/>
  <c r="BE750"/>
  <c r="T750"/>
  <c r="R750"/>
  <c r="P750"/>
  <c r="BI747"/>
  <c r="BH747"/>
  <c r="BG747"/>
  <c r="BE747"/>
  <c r="T747"/>
  <c r="R747"/>
  <c r="P747"/>
  <c r="BI744"/>
  <c r="BH744"/>
  <c r="BG744"/>
  <c r="BE744"/>
  <c r="T744"/>
  <c r="R744"/>
  <c r="P744"/>
  <c r="BI740"/>
  <c r="BH740"/>
  <c r="BG740"/>
  <c r="BE740"/>
  <c r="T740"/>
  <c r="R740"/>
  <c r="P740"/>
  <c r="BI736"/>
  <c r="BH736"/>
  <c r="BG736"/>
  <c r="BE736"/>
  <c r="T736"/>
  <c r="R736"/>
  <c r="P736"/>
  <c r="BI732"/>
  <c r="BH732"/>
  <c r="BG732"/>
  <c r="BE732"/>
  <c r="T732"/>
  <c r="R732"/>
  <c r="P732"/>
  <c r="BI728"/>
  <c r="BH728"/>
  <c r="BG728"/>
  <c r="BE728"/>
  <c r="T728"/>
  <c r="R728"/>
  <c r="P728"/>
  <c r="BI724"/>
  <c r="BH724"/>
  <c r="BG724"/>
  <c r="BE724"/>
  <c r="T724"/>
  <c r="R724"/>
  <c r="P724"/>
  <c r="BI721"/>
  <c r="BH721"/>
  <c r="BG721"/>
  <c r="BE721"/>
  <c r="T721"/>
  <c r="R721"/>
  <c r="P721"/>
  <c r="BI718"/>
  <c r="BH718"/>
  <c r="BG718"/>
  <c r="BE718"/>
  <c r="T718"/>
  <c r="R718"/>
  <c r="P718"/>
  <c r="BI714"/>
  <c r="BH714"/>
  <c r="BG714"/>
  <c r="BE714"/>
  <c r="T714"/>
  <c r="R714"/>
  <c r="P714"/>
  <c r="BI709"/>
  <c r="BH709"/>
  <c r="BG709"/>
  <c r="BE709"/>
  <c r="T709"/>
  <c r="R709"/>
  <c r="P709"/>
  <c r="BI705"/>
  <c r="BH705"/>
  <c r="BG705"/>
  <c r="BE705"/>
  <c r="T705"/>
  <c r="R705"/>
  <c r="P705"/>
  <c r="BI701"/>
  <c r="BH701"/>
  <c r="BG701"/>
  <c r="BE701"/>
  <c r="T701"/>
  <c r="R701"/>
  <c r="P701"/>
  <c r="BI698"/>
  <c r="BH698"/>
  <c r="BG698"/>
  <c r="BE698"/>
  <c r="T698"/>
  <c r="R698"/>
  <c r="P698"/>
  <c r="BI695"/>
  <c r="BH695"/>
  <c r="BG695"/>
  <c r="BE695"/>
  <c r="T695"/>
  <c r="R695"/>
  <c r="P695"/>
  <c r="BI693"/>
  <c r="BH693"/>
  <c r="BG693"/>
  <c r="BE693"/>
  <c r="T693"/>
  <c r="R693"/>
  <c r="P693"/>
  <c r="BI689"/>
  <c r="BH689"/>
  <c r="BG689"/>
  <c r="BE689"/>
  <c r="T689"/>
  <c r="R689"/>
  <c r="P689"/>
  <c r="BI685"/>
  <c r="BH685"/>
  <c r="BG685"/>
  <c r="BE685"/>
  <c r="T685"/>
  <c r="R685"/>
  <c r="P685"/>
  <c r="BI681"/>
  <c r="BH681"/>
  <c r="BG681"/>
  <c r="BE681"/>
  <c r="T681"/>
  <c r="R681"/>
  <c r="P681"/>
  <c r="BI678"/>
  <c r="BH678"/>
  <c r="BG678"/>
  <c r="BE678"/>
  <c r="T678"/>
  <c r="R678"/>
  <c r="P678"/>
  <c r="BI674"/>
  <c r="BH674"/>
  <c r="BG674"/>
  <c r="BE674"/>
  <c r="T674"/>
  <c r="R674"/>
  <c r="P674"/>
  <c r="BI672"/>
  <c r="BH672"/>
  <c r="BG672"/>
  <c r="BE672"/>
  <c r="T672"/>
  <c r="R672"/>
  <c r="P672"/>
  <c r="BI668"/>
  <c r="BH668"/>
  <c r="BG668"/>
  <c r="BE668"/>
  <c r="T668"/>
  <c r="R668"/>
  <c r="P668"/>
  <c r="BI666"/>
  <c r="BH666"/>
  <c r="BG666"/>
  <c r="BE666"/>
  <c r="T666"/>
  <c r="R666"/>
  <c r="P666"/>
  <c r="BI662"/>
  <c r="BH662"/>
  <c r="BG662"/>
  <c r="BE662"/>
  <c r="T662"/>
  <c r="R662"/>
  <c r="P662"/>
  <c r="BI657"/>
  <c r="BH657"/>
  <c r="BG657"/>
  <c r="BE657"/>
  <c r="T657"/>
  <c r="R657"/>
  <c r="P657"/>
  <c r="BI653"/>
  <c r="BH653"/>
  <c r="BG653"/>
  <c r="BE653"/>
  <c r="T653"/>
  <c r="R653"/>
  <c r="P653"/>
  <c r="BI650"/>
  <c r="BH650"/>
  <c r="BG650"/>
  <c r="BE650"/>
  <c r="T650"/>
  <c r="R650"/>
  <c r="P650"/>
  <c r="BI645"/>
  <c r="BH645"/>
  <c r="BG645"/>
  <c r="BE645"/>
  <c r="T645"/>
  <c r="R645"/>
  <c r="P645"/>
  <c r="BI641"/>
  <c r="BH641"/>
  <c r="BG641"/>
  <c r="BE641"/>
  <c r="T641"/>
  <c r="R641"/>
  <c r="P641"/>
  <c r="BI638"/>
  <c r="BH638"/>
  <c r="BG638"/>
  <c r="BE638"/>
  <c r="T638"/>
  <c r="R638"/>
  <c r="P638"/>
  <c r="BI635"/>
  <c r="BH635"/>
  <c r="BG635"/>
  <c r="BE635"/>
  <c r="T635"/>
  <c r="R635"/>
  <c r="P635"/>
  <c r="BI631"/>
  <c r="BH631"/>
  <c r="BG631"/>
  <c r="BE631"/>
  <c r="T631"/>
  <c r="R631"/>
  <c r="P631"/>
  <c r="BI627"/>
  <c r="BH627"/>
  <c r="BG627"/>
  <c r="BE627"/>
  <c r="T627"/>
  <c r="R627"/>
  <c r="P627"/>
  <c r="BI625"/>
  <c r="BH625"/>
  <c r="BG625"/>
  <c r="BE625"/>
  <c r="T625"/>
  <c r="R625"/>
  <c r="P625"/>
  <c r="BI623"/>
  <c r="BH623"/>
  <c r="BG623"/>
  <c r="BE623"/>
  <c r="T623"/>
  <c r="R623"/>
  <c r="P623"/>
  <c r="BI620"/>
  <c r="BH620"/>
  <c r="BG620"/>
  <c r="BE620"/>
  <c r="T620"/>
  <c r="R620"/>
  <c r="P620"/>
  <c r="BI618"/>
  <c r="BH618"/>
  <c r="BG618"/>
  <c r="BE618"/>
  <c r="T618"/>
  <c r="R618"/>
  <c r="P618"/>
  <c r="BI615"/>
  <c r="BH615"/>
  <c r="BG615"/>
  <c r="BE615"/>
  <c r="T615"/>
  <c r="R615"/>
  <c r="P615"/>
  <c r="BI612"/>
  <c r="BH612"/>
  <c r="BG612"/>
  <c r="BE612"/>
  <c r="T612"/>
  <c r="R612"/>
  <c r="P612"/>
  <c r="BI610"/>
  <c r="BH610"/>
  <c r="BG610"/>
  <c r="BE610"/>
  <c r="T610"/>
  <c r="R610"/>
  <c r="P610"/>
  <c r="BI608"/>
  <c r="BH608"/>
  <c r="BG608"/>
  <c r="BE608"/>
  <c r="T608"/>
  <c r="R608"/>
  <c r="P608"/>
  <c r="BI606"/>
  <c r="BH606"/>
  <c r="BG606"/>
  <c r="BE606"/>
  <c r="T606"/>
  <c r="R606"/>
  <c r="P606"/>
  <c r="BI604"/>
  <c r="BH604"/>
  <c r="BG604"/>
  <c r="BE604"/>
  <c r="T604"/>
  <c r="R604"/>
  <c r="P604"/>
  <c r="BI602"/>
  <c r="BH602"/>
  <c r="BG602"/>
  <c r="BE602"/>
  <c r="T602"/>
  <c r="R602"/>
  <c r="P602"/>
  <c r="BI600"/>
  <c r="BH600"/>
  <c r="BG600"/>
  <c r="BE600"/>
  <c r="T600"/>
  <c r="R600"/>
  <c r="P600"/>
  <c r="BI598"/>
  <c r="BH598"/>
  <c r="BG598"/>
  <c r="BE598"/>
  <c r="T598"/>
  <c r="R598"/>
  <c r="P598"/>
  <c r="BI596"/>
  <c r="BH596"/>
  <c r="BG596"/>
  <c r="BE596"/>
  <c r="T596"/>
  <c r="R596"/>
  <c r="P596"/>
  <c r="BI593"/>
  <c r="BH593"/>
  <c r="BG593"/>
  <c r="BE593"/>
  <c r="T593"/>
  <c r="R593"/>
  <c r="P593"/>
  <c r="BI590"/>
  <c r="BH590"/>
  <c r="BG590"/>
  <c r="BE590"/>
  <c r="T590"/>
  <c r="R590"/>
  <c r="P590"/>
  <c r="BI586"/>
  <c r="BH586"/>
  <c r="BG586"/>
  <c r="BE586"/>
  <c r="T586"/>
  <c r="R586"/>
  <c r="P586"/>
  <c r="BI583"/>
  <c r="BH583"/>
  <c r="BG583"/>
  <c r="BE583"/>
  <c r="T583"/>
  <c r="R583"/>
  <c r="P583"/>
  <c r="BI580"/>
  <c r="BH580"/>
  <c r="BG580"/>
  <c r="BE580"/>
  <c r="T580"/>
  <c r="R580"/>
  <c r="P580"/>
  <c r="BI577"/>
  <c r="BH577"/>
  <c r="BG577"/>
  <c r="BE577"/>
  <c r="T577"/>
  <c r="R577"/>
  <c r="P577"/>
  <c r="BI574"/>
  <c r="BH574"/>
  <c r="BG574"/>
  <c r="BE574"/>
  <c r="T574"/>
  <c r="R574"/>
  <c r="P574"/>
  <c r="BI571"/>
  <c r="BH571"/>
  <c r="BG571"/>
  <c r="BE571"/>
  <c r="T571"/>
  <c r="R571"/>
  <c r="P571"/>
  <c r="BI568"/>
  <c r="BH568"/>
  <c r="BG568"/>
  <c r="BE568"/>
  <c r="T568"/>
  <c r="R568"/>
  <c r="P568"/>
  <c r="BI565"/>
  <c r="BH565"/>
  <c r="BG565"/>
  <c r="BE565"/>
  <c r="T565"/>
  <c r="R565"/>
  <c r="P565"/>
  <c r="BI562"/>
  <c r="BH562"/>
  <c r="BG562"/>
  <c r="BE562"/>
  <c r="T562"/>
  <c r="R562"/>
  <c r="P562"/>
  <c r="BI559"/>
  <c r="BH559"/>
  <c r="BG559"/>
  <c r="BE559"/>
  <c r="T559"/>
  <c r="R559"/>
  <c r="P559"/>
  <c r="BI555"/>
  <c r="BH555"/>
  <c r="BG555"/>
  <c r="BE555"/>
  <c r="T555"/>
  <c r="R555"/>
  <c r="P555"/>
  <c r="BI553"/>
  <c r="BH553"/>
  <c r="BG553"/>
  <c r="BE553"/>
  <c r="T553"/>
  <c r="R553"/>
  <c r="P553"/>
  <c r="BI551"/>
  <c r="BH551"/>
  <c r="BG551"/>
  <c r="BE551"/>
  <c r="T551"/>
  <c r="R551"/>
  <c r="P551"/>
  <c r="BI549"/>
  <c r="BH549"/>
  <c r="BG549"/>
  <c r="BE549"/>
  <c r="T549"/>
  <c r="R549"/>
  <c r="P549"/>
  <c r="BI546"/>
  <c r="BH546"/>
  <c r="BG546"/>
  <c r="BE546"/>
  <c r="T546"/>
  <c r="R546"/>
  <c r="P546"/>
  <c r="BI544"/>
  <c r="BH544"/>
  <c r="BG544"/>
  <c r="BE544"/>
  <c r="T544"/>
  <c r="R544"/>
  <c r="P544"/>
  <c r="BI541"/>
  <c r="BH541"/>
  <c r="BG541"/>
  <c r="BE541"/>
  <c r="T541"/>
  <c r="R541"/>
  <c r="P541"/>
  <c r="BI539"/>
  <c r="BH539"/>
  <c r="BG539"/>
  <c r="BE539"/>
  <c r="T539"/>
  <c r="R539"/>
  <c r="P539"/>
  <c r="BI536"/>
  <c r="BH536"/>
  <c r="BG536"/>
  <c r="BE536"/>
  <c r="T536"/>
  <c r="R536"/>
  <c r="P536"/>
  <c r="BI534"/>
  <c r="BH534"/>
  <c r="BG534"/>
  <c r="BE534"/>
  <c r="T534"/>
  <c r="R534"/>
  <c r="P534"/>
  <c r="BI531"/>
  <c r="BH531"/>
  <c r="BG531"/>
  <c r="BE531"/>
  <c r="T531"/>
  <c r="R531"/>
  <c r="P531"/>
  <c r="BI529"/>
  <c r="BH529"/>
  <c r="BG529"/>
  <c r="BE529"/>
  <c r="T529"/>
  <c r="R529"/>
  <c r="P529"/>
  <c r="BI526"/>
  <c r="BH526"/>
  <c r="BG526"/>
  <c r="BE526"/>
  <c r="T526"/>
  <c r="R526"/>
  <c r="P526"/>
  <c r="BI524"/>
  <c r="BH524"/>
  <c r="BG524"/>
  <c r="BE524"/>
  <c r="T524"/>
  <c r="R524"/>
  <c r="P524"/>
  <c r="BI521"/>
  <c r="BH521"/>
  <c r="BG521"/>
  <c r="BE521"/>
  <c r="T521"/>
  <c r="R521"/>
  <c r="P521"/>
  <c r="BI519"/>
  <c r="BH519"/>
  <c r="BG519"/>
  <c r="BE519"/>
  <c r="T519"/>
  <c r="R519"/>
  <c r="P519"/>
  <c r="BI516"/>
  <c r="BH516"/>
  <c r="BG516"/>
  <c r="BE516"/>
  <c r="T516"/>
  <c r="R516"/>
  <c r="P516"/>
  <c r="BI514"/>
  <c r="BH514"/>
  <c r="BG514"/>
  <c r="BE514"/>
  <c r="T514"/>
  <c r="R514"/>
  <c r="P514"/>
  <c r="BI512"/>
  <c r="BH512"/>
  <c r="BG512"/>
  <c r="BE512"/>
  <c r="T512"/>
  <c r="R512"/>
  <c r="P512"/>
  <c r="BI510"/>
  <c r="BH510"/>
  <c r="BG510"/>
  <c r="BE510"/>
  <c r="T510"/>
  <c r="R510"/>
  <c r="P510"/>
  <c r="BI508"/>
  <c r="BH508"/>
  <c r="BG508"/>
  <c r="BE508"/>
  <c r="T508"/>
  <c r="R508"/>
  <c r="P508"/>
  <c r="BI506"/>
  <c r="BH506"/>
  <c r="BG506"/>
  <c r="BE506"/>
  <c r="T506"/>
  <c r="R506"/>
  <c r="P506"/>
  <c r="BI504"/>
  <c r="BH504"/>
  <c r="BG504"/>
  <c r="BE504"/>
  <c r="T504"/>
  <c r="R504"/>
  <c r="P504"/>
  <c r="BI500"/>
  <c r="BH500"/>
  <c r="BG500"/>
  <c r="BE500"/>
  <c r="T500"/>
  <c r="R500"/>
  <c r="P500"/>
  <c r="BI498"/>
  <c r="BH498"/>
  <c r="BG498"/>
  <c r="BE498"/>
  <c r="T498"/>
  <c r="R498"/>
  <c r="P498"/>
  <c r="BI495"/>
  <c r="BH495"/>
  <c r="BG495"/>
  <c r="BE495"/>
  <c r="T495"/>
  <c r="R495"/>
  <c r="P495"/>
  <c r="BI493"/>
  <c r="BH493"/>
  <c r="BG493"/>
  <c r="BE493"/>
  <c r="T493"/>
  <c r="R493"/>
  <c r="P493"/>
  <c r="BI490"/>
  <c r="BH490"/>
  <c r="BG490"/>
  <c r="BE490"/>
  <c r="T490"/>
  <c r="R490"/>
  <c r="P490"/>
  <c r="BI488"/>
  <c r="BH488"/>
  <c r="BG488"/>
  <c r="BE488"/>
  <c r="T488"/>
  <c r="R488"/>
  <c r="P488"/>
  <c r="BI485"/>
  <c r="BH485"/>
  <c r="BG485"/>
  <c r="BE485"/>
  <c r="T485"/>
  <c r="R485"/>
  <c r="P485"/>
  <c r="BI482"/>
  <c r="BH482"/>
  <c r="BG482"/>
  <c r="BE482"/>
  <c r="T482"/>
  <c r="R482"/>
  <c r="P482"/>
  <c r="BI478"/>
  <c r="BH478"/>
  <c r="BG478"/>
  <c r="BE478"/>
  <c r="T478"/>
  <c r="R478"/>
  <c r="P478"/>
  <c r="BI475"/>
  <c r="BH475"/>
  <c r="BG475"/>
  <c r="BE475"/>
  <c r="T475"/>
  <c r="R475"/>
  <c r="P475"/>
  <c r="BI471"/>
  <c r="BH471"/>
  <c r="BG471"/>
  <c r="BE471"/>
  <c r="T471"/>
  <c r="R471"/>
  <c r="P471"/>
  <c r="BI467"/>
  <c r="BH467"/>
  <c r="BG467"/>
  <c r="BE467"/>
  <c r="T467"/>
  <c r="R467"/>
  <c r="P467"/>
  <c r="BI465"/>
  <c r="BH465"/>
  <c r="BG465"/>
  <c r="BE465"/>
  <c r="T465"/>
  <c r="R465"/>
  <c r="P465"/>
  <c r="BI463"/>
  <c r="BH463"/>
  <c r="BG463"/>
  <c r="BE463"/>
  <c r="T463"/>
  <c r="R463"/>
  <c r="P463"/>
  <c r="BI461"/>
  <c r="BH461"/>
  <c r="BG461"/>
  <c r="BE461"/>
  <c r="T461"/>
  <c r="R461"/>
  <c r="P461"/>
  <c r="BI458"/>
  <c r="BH458"/>
  <c r="BG458"/>
  <c r="BE458"/>
  <c r="T458"/>
  <c r="R458"/>
  <c r="P458"/>
  <c r="BI456"/>
  <c r="BH456"/>
  <c r="BG456"/>
  <c r="BE456"/>
  <c r="T456"/>
  <c r="R456"/>
  <c r="P456"/>
  <c r="BI454"/>
  <c r="BH454"/>
  <c r="BG454"/>
  <c r="BE454"/>
  <c r="T454"/>
  <c r="R454"/>
  <c r="P454"/>
  <c r="BI452"/>
  <c r="BH452"/>
  <c r="BG452"/>
  <c r="BE452"/>
  <c r="T452"/>
  <c r="R452"/>
  <c r="P452"/>
  <c r="BI450"/>
  <c r="BH450"/>
  <c r="BG450"/>
  <c r="BE450"/>
  <c r="T450"/>
  <c r="R450"/>
  <c r="P450"/>
  <c r="BI447"/>
  <c r="BH447"/>
  <c r="BG447"/>
  <c r="BE447"/>
  <c r="T447"/>
  <c r="R447"/>
  <c r="P447"/>
  <c r="BI444"/>
  <c r="BH444"/>
  <c r="BG444"/>
  <c r="BE444"/>
  <c r="T444"/>
  <c r="R444"/>
  <c r="P444"/>
  <c r="BI440"/>
  <c r="BH440"/>
  <c r="BG440"/>
  <c r="BE440"/>
  <c r="T440"/>
  <c r="R440"/>
  <c r="P440"/>
  <c r="BI437"/>
  <c r="BH437"/>
  <c r="BG437"/>
  <c r="BE437"/>
  <c r="T437"/>
  <c r="R437"/>
  <c r="P437"/>
  <c r="BI433"/>
  <c r="BH433"/>
  <c r="BG433"/>
  <c r="BE433"/>
  <c r="T433"/>
  <c r="R433"/>
  <c r="P433"/>
  <c r="BI428"/>
  <c r="BH428"/>
  <c r="BG428"/>
  <c r="BE428"/>
  <c r="T428"/>
  <c r="R428"/>
  <c r="P428"/>
  <c r="BI425"/>
  <c r="BH425"/>
  <c r="BG425"/>
  <c r="BE425"/>
  <c r="T425"/>
  <c r="R425"/>
  <c r="P425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09"/>
  <c r="BH409"/>
  <c r="BG409"/>
  <c r="BE409"/>
  <c r="T409"/>
  <c r="R409"/>
  <c r="P409"/>
  <c r="BI406"/>
  <c r="BH406"/>
  <c r="BG406"/>
  <c r="BE406"/>
  <c r="T406"/>
  <c r="R406"/>
  <c r="P406"/>
  <c r="BI404"/>
  <c r="BH404"/>
  <c r="BG404"/>
  <c r="BE404"/>
  <c r="T404"/>
  <c r="R404"/>
  <c r="P404"/>
  <c r="BI402"/>
  <c r="BH402"/>
  <c r="BG402"/>
  <c r="BE402"/>
  <c r="T402"/>
  <c r="R402"/>
  <c r="P402"/>
  <c r="BI400"/>
  <c r="BH400"/>
  <c r="BG400"/>
  <c r="BE400"/>
  <c r="T400"/>
  <c r="R400"/>
  <c r="P400"/>
  <c r="BI397"/>
  <c r="BH397"/>
  <c r="BG397"/>
  <c r="BE397"/>
  <c r="T397"/>
  <c r="R397"/>
  <c r="P397"/>
  <c r="BI394"/>
  <c r="BH394"/>
  <c r="BG394"/>
  <c r="BE394"/>
  <c r="T394"/>
  <c r="R394"/>
  <c r="P394"/>
  <c r="BI389"/>
  <c r="BH389"/>
  <c r="BG389"/>
  <c r="BE389"/>
  <c r="T389"/>
  <c r="R389"/>
  <c r="P389"/>
  <c r="BI386"/>
  <c r="BH386"/>
  <c r="BG386"/>
  <c r="BE386"/>
  <c r="T386"/>
  <c r="R386"/>
  <c r="P386"/>
  <c r="BI382"/>
  <c r="BH382"/>
  <c r="BG382"/>
  <c r="BE382"/>
  <c r="T382"/>
  <c r="R382"/>
  <c r="P382"/>
  <c r="BI380"/>
  <c r="BH380"/>
  <c r="BG380"/>
  <c r="BE380"/>
  <c r="T380"/>
  <c r="R380"/>
  <c r="P380"/>
  <c r="BI378"/>
  <c r="BH378"/>
  <c r="BG378"/>
  <c r="BE378"/>
  <c r="T378"/>
  <c r="R378"/>
  <c r="P378"/>
  <c r="BI375"/>
  <c r="BH375"/>
  <c r="BG375"/>
  <c r="BE375"/>
  <c r="T375"/>
  <c r="R375"/>
  <c r="P375"/>
  <c r="BI373"/>
  <c r="BH373"/>
  <c r="BG373"/>
  <c r="BE373"/>
  <c r="T373"/>
  <c r="R373"/>
  <c r="P373"/>
  <c r="BI371"/>
  <c r="BH371"/>
  <c r="BG371"/>
  <c r="BE371"/>
  <c r="T371"/>
  <c r="R371"/>
  <c r="P371"/>
  <c r="BI368"/>
  <c r="BH368"/>
  <c r="BG368"/>
  <c r="BE368"/>
  <c r="T368"/>
  <c r="R368"/>
  <c r="P368"/>
  <c r="BI365"/>
  <c r="BH365"/>
  <c r="BG365"/>
  <c r="BE365"/>
  <c r="T365"/>
  <c r="R365"/>
  <c r="P365"/>
  <c r="BI362"/>
  <c r="BH362"/>
  <c r="BG362"/>
  <c r="BE362"/>
  <c r="T362"/>
  <c r="R362"/>
  <c r="P362"/>
  <c r="BI359"/>
  <c r="BH359"/>
  <c r="BG359"/>
  <c r="BE359"/>
  <c r="T359"/>
  <c r="R359"/>
  <c r="P359"/>
  <c r="BI356"/>
  <c r="BH356"/>
  <c r="BG356"/>
  <c r="BE356"/>
  <c r="T356"/>
  <c r="R356"/>
  <c r="P356"/>
  <c r="BI353"/>
  <c r="BH353"/>
  <c r="BG353"/>
  <c r="BE353"/>
  <c r="T353"/>
  <c r="R353"/>
  <c r="P353"/>
  <c r="BI350"/>
  <c r="BH350"/>
  <c r="BG350"/>
  <c r="BE350"/>
  <c r="T350"/>
  <c r="R350"/>
  <c r="P350"/>
  <c r="BI347"/>
  <c r="BH347"/>
  <c r="BG347"/>
  <c r="BE347"/>
  <c r="T347"/>
  <c r="R347"/>
  <c r="P347"/>
  <c r="BI343"/>
  <c r="BH343"/>
  <c r="BG343"/>
  <c r="BE343"/>
  <c r="T343"/>
  <c r="R343"/>
  <c r="P343"/>
  <c r="BI341"/>
  <c r="BH341"/>
  <c r="BG341"/>
  <c r="BE341"/>
  <c r="T341"/>
  <c r="R341"/>
  <c r="P341"/>
  <c r="BI339"/>
  <c r="BH339"/>
  <c r="BG339"/>
  <c r="BE339"/>
  <c r="T339"/>
  <c r="R339"/>
  <c r="P339"/>
  <c r="BI336"/>
  <c r="BH336"/>
  <c r="BG336"/>
  <c r="BE336"/>
  <c r="T336"/>
  <c r="R336"/>
  <c r="P336"/>
  <c r="BI334"/>
  <c r="BH334"/>
  <c r="BG334"/>
  <c r="BE334"/>
  <c r="T334"/>
  <c r="R334"/>
  <c r="P334"/>
  <c r="BI331"/>
  <c r="BH331"/>
  <c r="BG331"/>
  <c r="BE331"/>
  <c r="T331"/>
  <c r="R331"/>
  <c r="P331"/>
  <c r="BI328"/>
  <c r="BH328"/>
  <c r="BG328"/>
  <c r="BE328"/>
  <c r="T328"/>
  <c r="R328"/>
  <c r="P328"/>
  <c r="BI325"/>
  <c r="BH325"/>
  <c r="BG325"/>
  <c r="BE325"/>
  <c r="T325"/>
  <c r="R325"/>
  <c r="P325"/>
  <c r="BI322"/>
  <c r="BH322"/>
  <c r="BG322"/>
  <c r="BE322"/>
  <c r="T322"/>
  <c r="R322"/>
  <c r="P322"/>
  <c r="BI319"/>
  <c r="BH319"/>
  <c r="BG319"/>
  <c r="BE319"/>
  <c r="T319"/>
  <c r="R319"/>
  <c r="P319"/>
  <c r="BI317"/>
  <c r="BH317"/>
  <c r="BG317"/>
  <c r="BE317"/>
  <c r="T317"/>
  <c r="R317"/>
  <c r="P317"/>
  <c r="BI314"/>
  <c r="BH314"/>
  <c r="BG314"/>
  <c r="BE314"/>
  <c r="T314"/>
  <c r="R314"/>
  <c r="P314"/>
  <c r="BI310"/>
  <c r="BH310"/>
  <c r="BG310"/>
  <c r="BE310"/>
  <c r="T310"/>
  <c r="R310"/>
  <c r="P310"/>
  <c r="BI306"/>
  <c r="BH306"/>
  <c r="BG306"/>
  <c r="BE306"/>
  <c r="T306"/>
  <c r="R306"/>
  <c r="P306"/>
  <c r="BI301"/>
  <c r="BH301"/>
  <c r="BG301"/>
  <c r="BE301"/>
  <c r="T301"/>
  <c r="R301"/>
  <c r="P301"/>
  <c r="BI296"/>
  <c r="BH296"/>
  <c r="BG296"/>
  <c r="BE296"/>
  <c r="T296"/>
  <c r="R296"/>
  <c r="P296"/>
  <c r="BI292"/>
  <c r="BH292"/>
  <c r="BG292"/>
  <c r="BE292"/>
  <c r="T292"/>
  <c r="R292"/>
  <c r="P292"/>
  <c r="BI288"/>
  <c r="BH288"/>
  <c r="BG288"/>
  <c r="BE288"/>
  <c r="T288"/>
  <c r="R288"/>
  <c r="P288"/>
  <c r="BI284"/>
  <c r="BH284"/>
  <c r="BG284"/>
  <c r="BE284"/>
  <c r="T284"/>
  <c r="R284"/>
  <c r="P284"/>
  <c r="BI280"/>
  <c r="BH280"/>
  <c r="BG280"/>
  <c r="BE280"/>
  <c r="T280"/>
  <c r="R280"/>
  <c r="P280"/>
  <c r="BI275"/>
  <c r="BH275"/>
  <c r="BG275"/>
  <c r="BE275"/>
  <c r="T275"/>
  <c r="R275"/>
  <c r="P275"/>
  <c r="BI271"/>
  <c r="BH271"/>
  <c r="BG271"/>
  <c r="BE271"/>
  <c r="T271"/>
  <c r="R271"/>
  <c r="P271"/>
  <c r="BI266"/>
  <c r="BH266"/>
  <c r="BG266"/>
  <c r="BE266"/>
  <c r="T266"/>
  <c r="R266"/>
  <c r="P266"/>
  <c r="BI261"/>
  <c r="BH261"/>
  <c r="BG261"/>
  <c r="BE261"/>
  <c r="T261"/>
  <c r="T260"/>
  <c r="R261"/>
  <c r="R260"/>
  <c r="P261"/>
  <c r="P260"/>
  <c r="BI258"/>
  <c r="BH258"/>
  <c r="BG258"/>
  <c r="BE258"/>
  <c r="T258"/>
  <c r="R258"/>
  <c r="P258"/>
  <c r="BI254"/>
  <c r="BH254"/>
  <c r="BG254"/>
  <c r="BE254"/>
  <c r="T254"/>
  <c r="R254"/>
  <c r="P254"/>
  <c r="BI251"/>
  <c r="BH251"/>
  <c r="BG251"/>
  <c r="BE251"/>
  <c r="T251"/>
  <c r="R251"/>
  <c r="P251"/>
  <c r="BI247"/>
  <c r="BH247"/>
  <c r="BG247"/>
  <c r="BE247"/>
  <c r="T247"/>
  <c r="R247"/>
  <c r="P247"/>
  <c r="BI244"/>
  <c r="BH244"/>
  <c r="BG244"/>
  <c r="BE244"/>
  <c r="T244"/>
  <c r="R244"/>
  <c r="P244"/>
  <c r="BI239"/>
  <c r="BH239"/>
  <c r="BG239"/>
  <c r="BE239"/>
  <c r="T239"/>
  <c r="R239"/>
  <c r="P239"/>
  <c r="BI234"/>
  <c r="BH234"/>
  <c r="BG234"/>
  <c r="BE234"/>
  <c r="T234"/>
  <c r="R234"/>
  <c r="P234"/>
  <c r="BI229"/>
  <c r="BH229"/>
  <c r="BG229"/>
  <c r="BE229"/>
  <c r="T229"/>
  <c r="R229"/>
  <c r="P229"/>
  <c r="BI224"/>
  <c r="BH224"/>
  <c r="BG224"/>
  <c r="BE224"/>
  <c r="T224"/>
  <c r="R224"/>
  <c r="P224"/>
  <c r="BI219"/>
  <c r="BH219"/>
  <c r="BG219"/>
  <c r="BE219"/>
  <c r="T219"/>
  <c r="R219"/>
  <c r="P219"/>
  <c r="BI215"/>
  <c r="BH215"/>
  <c r="BG215"/>
  <c r="BE215"/>
  <c r="T215"/>
  <c r="R215"/>
  <c r="P215"/>
  <c r="BI213"/>
  <c r="BH213"/>
  <c r="BG213"/>
  <c r="BE213"/>
  <c r="T213"/>
  <c r="R213"/>
  <c r="P213"/>
  <c r="BI210"/>
  <c r="BH210"/>
  <c r="BG210"/>
  <c r="BE210"/>
  <c r="T210"/>
  <c r="R210"/>
  <c r="P210"/>
  <c r="BI206"/>
  <c r="BH206"/>
  <c r="BG206"/>
  <c r="BE206"/>
  <c r="T206"/>
  <c r="R206"/>
  <c r="P206"/>
  <c r="BI202"/>
  <c r="BH202"/>
  <c r="BG202"/>
  <c r="BE202"/>
  <c r="T202"/>
  <c r="R202"/>
  <c r="P202"/>
  <c r="BI199"/>
  <c r="BH199"/>
  <c r="BG199"/>
  <c r="BE199"/>
  <c r="T199"/>
  <c r="R199"/>
  <c r="P199"/>
  <c r="BI194"/>
  <c r="BH194"/>
  <c r="BG194"/>
  <c r="BE194"/>
  <c r="T194"/>
  <c r="R194"/>
  <c r="P194"/>
  <c r="BI190"/>
  <c r="BH190"/>
  <c r="BG190"/>
  <c r="BE190"/>
  <c r="T190"/>
  <c r="R190"/>
  <c r="P190"/>
  <c r="BI187"/>
  <c r="BH187"/>
  <c r="BG187"/>
  <c r="BE187"/>
  <c r="T187"/>
  <c r="R187"/>
  <c r="P187"/>
  <c r="BI183"/>
  <c r="BH183"/>
  <c r="BG183"/>
  <c r="BE183"/>
  <c r="T183"/>
  <c r="R183"/>
  <c r="P183"/>
  <c r="BI179"/>
  <c r="BH179"/>
  <c r="BG179"/>
  <c r="BE179"/>
  <c r="T179"/>
  <c r="R179"/>
  <c r="P179"/>
  <c r="BI175"/>
  <c r="BH175"/>
  <c r="BG175"/>
  <c r="BE175"/>
  <c r="T175"/>
  <c r="R175"/>
  <c r="P175"/>
  <c r="BI170"/>
  <c r="BH170"/>
  <c r="BG170"/>
  <c r="BE170"/>
  <c r="T170"/>
  <c r="R170"/>
  <c r="P170"/>
  <c r="BI160"/>
  <c r="BH160"/>
  <c r="BG160"/>
  <c r="BE160"/>
  <c r="T160"/>
  <c r="R160"/>
  <c r="P160"/>
  <c r="BI156"/>
  <c r="BH156"/>
  <c r="BG156"/>
  <c r="BE156"/>
  <c r="T156"/>
  <c r="R156"/>
  <c r="P156"/>
  <c r="BI152"/>
  <c r="BH152"/>
  <c r="BG152"/>
  <c r="BE152"/>
  <c r="T152"/>
  <c r="R152"/>
  <c r="P152"/>
  <c r="BI148"/>
  <c r="BH148"/>
  <c r="BG148"/>
  <c r="BE148"/>
  <c r="T148"/>
  <c r="R148"/>
  <c r="P148"/>
  <c r="BI145"/>
  <c r="BH145"/>
  <c r="BG145"/>
  <c r="BE145"/>
  <c r="T145"/>
  <c r="R145"/>
  <c r="P145"/>
  <c r="BI141"/>
  <c r="BH141"/>
  <c r="BG141"/>
  <c r="BE141"/>
  <c r="T141"/>
  <c r="R141"/>
  <c r="P141"/>
  <c r="BI133"/>
  <c r="BH133"/>
  <c r="BG133"/>
  <c r="BE133"/>
  <c r="T133"/>
  <c r="R133"/>
  <c r="P133"/>
  <c r="BI123"/>
  <c r="BH123"/>
  <c r="BG123"/>
  <c r="BE123"/>
  <c r="T123"/>
  <c r="R123"/>
  <c r="P123"/>
  <c r="BI118"/>
  <c r="BH118"/>
  <c r="BG118"/>
  <c r="BE118"/>
  <c r="T118"/>
  <c r="R118"/>
  <c r="P118"/>
  <c r="BI110"/>
  <c r="BH110"/>
  <c r="BG110"/>
  <c r="BE110"/>
  <c r="T110"/>
  <c r="R110"/>
  <c r="P110"/>
  <c r="J104"/>
  <c r="J103"/>
  <c r="F103"/>
  <c r="F101"/>
  <c r="E99"/>
  <c r="J55"/>
  <c r="J54"/>
  <c r="F54"/>
  <c r="F52"/>
  <c r="E50"/>
  <c r="J18"/>
  <c r="E18"/>
  <c r="F55"/>
  <c r="J17"/>
  <c r="J12"/>
  <c r="J52"/>
  <c r="E7"/>
  <c r="E97"/>
  <c i="1" r="L50"/>
  <c r="AM50"/>
  <c r="AM49"/>
  <c r="L49"/>
  <c r="AM47"/>
  <c r="L47"/>
  <c r="L45"/>
  <c r="L44"/>
  <c i="2" r="BK768"/>
  <c r="BK536"/>
  <c r="BK825"/>
  <c r="BK266"/>
  <c r="J317"/>
  <c r="J394"/>
  <c r="J559"/>
  <c r="BK187"/>
  <c r="BK452"/>
  <c i="3" r="BK414"/>
  <c r="BK195"/>
  <c r="J480"/>
  <c r="BK554"/>
  <c r="BK603"/>
  <c r="BK456"/>
  <c r="J692"/>
  <c i="2" r="BK296"/>
  <c r="J485"/>
  <c r="BK657"/>
  <c r="BK695"/>
  <c r="BK284"/>
  <c r="BK433"/>
  <c r="J210"/>
  <c r="BK194"/>
  <c r="J553"/>
  <c i="3" r="BK720"/>
  <c r="BK679"/>
  <c r="J707"/>
  <c r="J258"/>
  <c r="J285"/>
  <c r="J736"/>
  <c r="BK521"/>
  <c r="J521"/>
  <c r="BK869"/>
  <c r="J498"/>
  <c i="2" r="J141"/>
  <c r="J488"/>
  <c r="BK740"/>
  <c r="J368"/>
  <c r="J571"/>
  <c r="BK148"/>
  <c r="BK229"/>
  <c r="BK593"/>
  <c i="3" r="J716"/>
  <c r="BK733"/>
  <c r="BK803"/>
  <c r="J420"/>
  <c r="BK534"/>
  <c r="BK531"/>
  <c r="J551"/>
  <c r="BK683"/>
  <c r="J178"/>
  <c r="BK511"/>
  <c i="2" r="BK577"/>
  <c r="J516"/>
  <c r="J631"/>
  <c r="BK444"/>
  <c r="J604"/>
  <c r="J549"/>
  <c r="J788"/>
  <c r="BK347"/>
  <c r="J598"/>
  <c i="3" r="J773"/>
  <c r="BK331"/>
  <c r="J142"/>
  <c r="J154"/>
  <c r="BK191"/>
  <c r="BK420"/>
  <c r="J679"/>
  <c r="BK306"/>
  <c r="J396"/>
  <c r="J683"/>
  <c r="J392"/>
  <c i="2" r="J551"/>
  <c r="J606"/>
  <c r="J813"/>
  <c r="BK170"/>
  <c r="BK821"/>
  <c r="BK829"/>
  <c r="J224"/>
  <c r="J510"/>
  <c r="BK736"/>
  <c r="J254"/>
  <c i="3" r="J417"/>
  <c r="BK182"/>
  <c r="J403"/>
  <c r="J333"/>
  <c r="BK294"/>
  <c r="J467"/>
  <c r="J493"/>
  <c r="J791"/>
  <c i="2" r="J544"/>
  <c r="J650"/>
  <c r="BK772"/>
  <c r="BK843"/>
  <c r="J275"/>
  <c r="J821"/>
  <c r="J213"/>
  <c r="J244"/>
  <c r="BK600"/>
  <c i="3" r="BK736"/>
  <c r="J582"/>
  <c r="BK493"/>
  <c r="J315"/>
  <c r="BK361"/>
  <c r="BK477"/>
  <c r="BK783"/>
  <c r="BK206"/>
  <c r="J580"/>
  <c r="BK417"/>
  <c i="2" r="BK428"/>
  <c r="J382"/>
  <c r="BK478"/>
  <c r="BK362"/>
  <c r="J568"/>
  <c r="J458"/>
  <c r="J454"/>
  <c r="J353"/>
  <c i="3" r="J428"/>
  <c r="BK298"/>
  <c r="BK253"/>
  <c r="J670"/>
  <c r="J787"/>
  <c r="BK434"/>
  <c r="J495"/>
  <c r="J836"/>
  <c r="J411"/>
  <c i="2" r="J804"/>
  <c r="BK156"/>
  <c r="BK175"/>
  <c r="J339"/>
  <c r="J425"/>
  <c r="BK288"/>
  <c r="BK271"/>
  <c r="BK627"/>
  <c i="3" r="J840"/>
  <c r="BK699"/>
  <c r="BK597"/>
  <c r="J687"/>
  <c r="J138"/>
  <c r="BK213"/>
  <c r="J549"/>
  <c r="J546"/>
  <c r="J881"/>
  <c r="J471"/>
  <c i="2" r="J524"/>
  <c r="J596"/>
  <c r="J638"/>
  <c r="J608"/>
  <c r="J526"/>
  <c r="BK394"/>
  <c r="J400"/>
  <c r="BK693"/>
  <c i="3" r="J649"/>
  <c r="J755"/>
  <c r="J320"/>
  <c r="BK586"/>
  <c r="J711"/>
  <c r="J713"/>
  <c r="J211"/>
  <c r="J387"/>
  <c i="2" r="BK776"/>
  <c r="J123"/>
  <c r="BK133"/>
  <c r="BK224"/>
  <c r="BK356"/>
  <c r="BK475"/>
  <c r="BK325"/>
  <c r="J437"/>
  <c r="BK709"/>
  <c r="BK490"/>
  <c i="3" r="BK546"/>
  <c r="BK564"/>
  <c r="BK795"/>
  <c r="J379"/>
  <c r="J541"/>
  <c r="BK759"/>
  <c r="J280"/>
  <c r="BK328"/>
  <c r="BK469"/>
  <c r="BK690"/>
  <c i="2" r="J825"/>
  <c r="J347"/>
  <c r="BK353"/>
  <c r="J668"/>
  <c r="J698"/>
  <c r="J709"/>
  <c r="BK519"/>
  <c r="BK608"/>
  <c r="BK866"/>
  <c r="J635"/>
  <c r="BK123"/>
  <c i="3" r="BK799"/>
  <c r="BK154"/>
  <c r="BK467"/>
  <c r="J373"/>
  <c r="J567"/>
  <c r="BK716"/>
  <c r="BK285"/>
  <c r="J370"/>
  <c r="J848"/>
  <c r="BK385"/>
  <c i="2" r="J412"/>
  <c r="BK625"/>
  <c r="BK800"/>
  <c i="1" r="AS54"/>
  <c i="2" r="J239"/>
  <c r="BK471"/>
  <c r="J145"/>
  <c r="J175"/>
  <c i="3" r="J743"/>
  <c r="BK202"/>
  <c r="J422"/>
  <c r="J353"/>
  <c r="J536"/>
  <c r="BK743"/>
  <c r="BK751"/>
  <c r="J126"/>
  <c r="BK567"/>
  <c i="2" r="BK721"/>
  <c r="BK701"/>
  <c r="J206"/>
  <c r="J251"/>
  <c r="J500"/>
  <c r="BK718"/>
  <c r="BK488"/>
  <c r="J784"/>
  <c r="J314"/>
  <c r="J615"/>
  <c r="BK118"/>
  <c i="3" r="J815"/>
  <c r="J348"/>
  <c r="J611"/>
  <c r="BK729"/>
  <c r="BK687"/>
  <c r="J626"/>
  <c r="J622"/>
  <c r="BK238"/>
  <c r="BK513"/>
  <c i="2" r="J685"/>
  <c r="BK833"/>
  <c r="J380"/>
  <c r="BK437"/>
  <c r="J541"/>
  <c r="J666"/>
  <c r="J612"/>
  <c r="BK750"/>
  <c r="J854"/>
  <c r="BK275"/>
  <c i="3" r="J770"/>
  <c r="BK333"/>
  <c r="BK589"/>
  <c r="BK654"/>
  <c r="BK617"/>
  <c r="BK703"/>
  <c r="J206"/>
  <c r="BK526"/>
  <c r="J872"/>
  <c r="BK315"/>
  <c i="2" r="J356"/>
  <c r="BK565"/>
  <c r="BK662"/>
  <c r="J653"/>
  <c r="J234"/>
  <c r="J718"/>
  <c r="J641"/>
  <c r="J148"/>
  <c r="J672"/>
  <c i="3" r="BK819"/>
  <c r="J261"/>
  <c r="J364"/>
  <c r="BK674"/>
  <c r="J807"/>
  <c r="J324"/>
  <c r="BK387"/>
  <c r="J607"/>
  <c r="BK609"/>
  <c r="BK142"/>
  <c r="BK524"/>
  <c i="2" r="J701"/>
  <c r="BK698"/>
  <c r="J325"/>
  <c r="BK339"/>
  <c r="BK788"/>
  <c r="BK463"/>
  <c r="J776"/>
  <c r="BK418"/>
  <c r="J721"/>
  <c r="BK261"/>
  <c i="3" r="J513"/>
  <c r="BK645"/>
  <c r="BK776"/>
  <c r="BK217"/>
  <c r="BK272"/>
  <c r="BK342"/>
  <c r="BK408"/>
  <c r="J490"/>
  <c r="BK517"/>
  <c r="BK403"/>
  <c i="2" r="BK254"/>
  <c r="J490"/>
  <c r="J471"/>
  <c r="BK375"/>
  <c r="BK456"/>
  <c r="BK314"/>
  <c r="J261"/>
  <c r="J529"/>
  <c i="3" r="J483"/>
  <c r="BK584"/>
  <c r="BK626"/>
  <c r="J446"/>
  <c r="J503"/>
  <c r="J674"/>
  <c r="BK823"/>
  <c r="J275"/>
  <c i="2" r="J645"/>
  <c r="J620"/>
  <c r="BK596"/>
  <c r="BK580"/>
  <c r="BK744"/>
  <c r="BK378"/>
  <c r="J365"/>
  <c r="J343"/>
  <c i="3" r="J265"/>
  <c r="BK495"/>
  <c r="BK670"/>
  <c r="J168"/>
  <c r="J328"/>
  <c r="J529"/>
  <c r="BK573"/>
  <c r="J243"/>
  <c r="J342"/>
  <c r="BK624"/>
  <c i="2" r="BK416"/>
  <c r="BK526"/>
  <c r="BK343"/>
  <c r="BK425"/>
  <c r="J519"/>
  <c r="J284"/>
  <c r="BK317"/>
  <c r="BK420"/>
  <c i="3" r="J450"/>
  <c r="J511"/>
  <c r="J729"/>
  <c r="J699"/>
  <c r="J696"/>
  <c r="J202"/>
  <c r="J443"/>
  <c r="J524"/>
  <c r="BK881"/>
  <c r="J586"/>
  <c i="2" r="J755"/>
  <c r="J724"/>
  <c r="BK183"/>
  <c r="BK234"/>
  <c r="J747"/>
  <c r="J792"/>
  <c r="BK190"/>
  <c r="BK813"/>
  <c r="J322"/>
  <c i="3" r="BK138"/>
  <c r="BK350"/>
  <c r="BK462"/>
  <c r="J661"/>
  <c r="J776"/>
  <c r="BK807"/>
  <c r="BK450"/>
  <c r="BK578"/>
  <c r="J869"/>
  <c r="J434"/>
  <c i="2" r="J406"/>
  <c r="BK504"/>
  <c r="BK685"/>
  <c r="J674"/>
  <c r="J266"/>
  <c r="BK620"/>
  <c r="J386"/>
  <c r="BK539"/>
  <c i="3" r="BK724"/>
  <c r="J677"/>
  <c r="J819"/>
  <c r="J458"/>
  <c r="J477"/>
  <c r="BK473"/>
  <c r="BK558"/>
  <c r="J603"/>
  <c r="J187"/>
  <c r="BK592"/>
  <c i="2" r="BK618"/>
  <c r="J593"/>
  <c r="BK653"/>
  <c r="BK612"/>
  <c r="J772"/>
  <c r="BK406"/>
  <c r="BK508"/>
  <c r="BK705"/>
  <c r="J428"/>
  <c i="3" r="J453"/>
  <c r="BK232"/>
  <c r="J248"/>
  <c r="BK357"/>
  <c r="BK549"/>
  <c r="J624"/>
  <c r="BK289"/>
  <c r="BK582"/>
  <c r="BK630"/>
  <c i="2" r="J689"/>
  <c r="J681"/>
  <c r="J744"/>
  <c r="BK583"/>
  <c r="BK485"/>
  <c r="J292"/>
  <c r="BK854"/>
  <c r="J306"/>
  <c i="3" r="J724"/>
  <c r="J811"/>
  <c r="BK428"/>
  <c r="J414"/>
  <c r="J464"/>
  <c r="BK320"/>
  <c r="BK379"/>
  <c r="J751"/>
  <c i="2" r="BK598"/>
  <c r="J618"/>
  <c r="J736"/>
  <c r="J625"/>
  <c r="J258"/>
  <c r="BK780"/>
  <c r="BK202"/>
  <c r="J328"/>
  <c r="BK493"/>
  <c i="3" r="BK422"/>
  <c r="J238"/>
  <c r="BK529"/>
  <c r="J544"/>
  <c r="J509"/>
  <c r="BK640"/>
  <c r="BK268"/>
  <c r="J382"/>
  <c r="BK773"/>
  <c i="2" r="BK409"/>
  <c r="J657"/>
  <c r="J714"/>
  <c r="J156"/>
  <c r="BK251"/>
  <c r="J768"/>
  <c r="BK678"/>
  <c r="BK857"/>
  <c r="J341"/>
  <c i="3" r="BK187"/>
  <c r="BK844"/>
  <c r="BK114"/>
  <c r="BK815"/>
  <c r="BK443"/>
  <c r="BK599"/>
  <c r="BK178"/>
  <c i="2" r="J580"/>
  <c r="BK714"/>
  <c r="BK219"/>
  <c r="J418"/>
  <c r="J839"/>
  <c r="J534"/>
  <c r="BK645"/>
  <c r="J780"/>
  <c r="J288"/>
  <c i="3" r="BK382"/>
  <c r="J253"/>
  <c r="J460"/>
  <c r="J469"/>
  <c r="J597"/>
  <c r="J645"/>
  <c r="BK811"/>
  <c r="BK221"/>
  <c r="BK376"/>
  <c i="2" r="J495"/>
  <c r="BK641"/>
  <c r="BK145"/>
  <c r="BK239"/>
  <c r="BK301"/>
  <c r="BK110"/>
  <c r="BK382"/>
  <c r="BK551"/>
  <c r="BK804"/>
  <c r="J194"/>
  <c i="3" r="BK280"/>
  <c r="J367"/>
  <c r="J640"/>
  <c r="BK211"/>
  <c r="BK310"/>
  <c r="BK336"/>
  <c r="BK509"/>
  <c r="J556"/>
  <c r="BK762"/>
  <c r="BK439"/>
  <c i="2" r="J662"/>
  <c r="J829"/>
  <c r="BK306"/>
  <c r="BK350"/>
  <c r="J271"/>
  <c r="BK450"/>
  <c r="BK467"/>
  <c r="BK666"/>
  <c r="BK247"/>
  <c r="J402"/>
  <c i="3" r="BK431"/>
  <c r="BK373"/>
  <c r="J634"/>
  <c r="BK551"/>
  <c r="BK611"/>
  <c r="J515"/>
  <c r="BK614"/>
  <c r="J361"/>
  <c r="J609"/>
  <c i="2" r="J705"/>
  <c r="BK319"/>
  <c r="J389"/>
  <c r="BK510"/>
  <c r="BK331"/>
  <c r="J465"/>
  <c r="J170"/>
  <c r="J450"/>
  <c r="BK689"/>
  <c i="3" r="BK460"/>
  <c r="BK560"/>
  <c r="BK677"/>
  <c r="BK261"/>
  <c r="BK265"/>
  <c r="BK367"/>
  <c r="BK248"/>
  <c r="J426"/>
  <c r="J389"/>
  <c i="2" r="J440"/>
  <c r="J761"/>
  <c r="BK322"/>
  <c r="BK215"/>
  <c r="J409"/>
  <c r="BK549"/>
  <c r="J506"/>
  <c r="J583"/>
  <c r="BK761"/>
  <c r="BK160"/>
  <c i="3" r="J232"/>
  <c r="BK828"/>
  <c r="BK453"/>
  <c r="BK519"/>
  <c r="J217"/>
  <c r="BK400"/>
  <c r="J268"/>
  <c r="J854"/>
  <c r="J462"/>
  <c i="2" r="BK571"/>
  <c r="BK615"/>
  <c r="J229"/>
  <c r="J179"/>
  <c r="BK404"/>
  <c r="BK631"/>
  <c r="BK380"/>
  <c r="BK529"/>
  <c r="J728"/>
  <c r="BK210"/>
  <c i="3" r="J376"/>
  <c r="BK498"/>
  <c r="J759"/>
  <c r="J584"/>
  <c r="J747"/>
  <c r="BK110"/>
  <c r="J505"/>
  <c r="J554"/>
  <c r="BK872"/>
  <c r="BK446"/>
  <c i="2" r="J359"/>
  <c r="J514"/>
  <c r="J610"/>
  <c r="BK495"/>
  <c r="BK553"/>
  <c r="J375"/>
  <c r="J475"/>
  <c r="J866"/>
  <c r="BK371"/>
  <c i="3" r="J173"/>
  <c r="BK394"/>
  <c r="J637"/>
  <c r="J795"/>
  <c r="BK711"/>
  <c r="J828"/>
  <c r="J331"/>
  <c r="J599"/>
  <c r="J225"/>
  <c r="J720"/>
  <c r="BK243"/>
  <c i="2" r="BK674"/>
  <c r="J110"/>
  <c r="J371"/>
  <c r="J373"/>
  <c r="J463"/>
  <c r="BK732"/>
  <c r="BK465"/>
  <c r="BK500"/>
  <c r="J740"/>
  <c r="BK258"/>
  <c i="3" r="BK666"/>
  <c r="J703"/>
  <c r="BK225"/>
  <c r="BK370"/>
  <c r="J350"/>
  <c r="J519"/>
  <c r="J595"/>
  <c i="2" r="BK512"/>
  <c r="J555"/>
  <c r="J750"/>
  <c r="J301"/>
  <c r="J414"/>
  <c r="BK796"/>
  <c r="J758"/>
  <c r="J310"/>
  <c r="BK623"/>
  <c r="BK152"/>
  <c i="3" r="J765"/>
  <c r="J150"/>
  <c r="BK605"/>
  <c r="BK739"/>
  <c r="BK637"/>
  <c r="J134"/>
  <c r="J394"/>
  <c r="J570"/>
  <c r="BK168"/>
  <c r="J576"/>
  <c i="2" r="J678"/>
  <c r="BK747"/>
  <c r="J247"/>
  <c r="J600"/>
  <c r="BK586"/>
  <c r="BK784"/>
  <c r="BK724"/>
  <c r="J693"/>
  <c r="BK402"/>
  <c r="J504"/>
  <c i="3" r="BK515"/>
  <c r="BK634"/>
  <c r="BK601"/>
  <c r="BK770"/>
  <c r="J199"/>
  <c r="BK424"/>
  <c r="BK622"/>
  <c r="BK840"/>
  <c r="J234"/>
  <c r="J666"/>
  <c r="BK173"/>
  <c i="2" r="J202"/>
  <c r="J482"/>
  <c r="J461"/>
  <c r="J350"/>
  <c r="J493"/>
  <c r="J336"/>
  <c r="BK544"/>
  <c r="J732"/>
  <c r="J498"/>
  <c i="3" r="J605"/>
  <c r="J619"/>
  <c r="BK570"/>
  <c r="BK500"/>
  <c r="J690"/>
  <c r="J195"/>
  <c r="J564"/>
  <c r="J213"/>
  <c r="J229"/>
  <c r="BK490"/>
  <c i="2" r="BK638"/>
  <c r="BK808"/>
  <c r="BK336"/>
  <c r="J456"/>
  <c r="BK373"/>
  <c r="J546"/>
  <c r="J362"/>
  <c r="J565"/>
  <c r="BK839"/>
  <c r="BK386"/>
  <c i="3" r="J560"/>
  <c r="J592"/>
  <c r="BK787"/>
  <c r="J158"/>
  <c r="BK134"/>
  <c r="J146"/>
  <c r="J336"/>
  <c r="BK536"/>
  <c r="J858"/>
  <c r="BK146"/>
  <c i="2" r="BK397"/>
  <c r="J521"/>
  <c r="BK574"/>
  <c r="BK359"/>
  <c r="J467"/>
  <c r="BK328"/>
  <c r="BK412"/>
  <c r="BK668"/>
  <c r="BK213"/>
  <c i="3" r="J355"/>
  <c r="BK389"/>
  <c r="J657"/>
  <c r="J118"/>
  <c r="J182"/>
  <c r="BK426"/>
  <c r="BK541"/>
  <c r="J617"/>
  <c r="J114"/>
  <c r="J500"/>
  <c i="2" r="BK758"/>
  <c r="J800"/>
  <c r="BK141"/>
  <c r="BK368"/>
  <c r="J296"/>
  <c r="BK400"/>
  <c r="J133"/>
  <c r="J334"/>
  <c r="BK590"/>
  <c i="3" r="BK487"/>
  <c r="BK576"/>
  <c r="J614"/>
  <c r="BK707"/>
  <c r="BK234"/>
  <c r="BK258"/>
  <c r="J526"/>
  <c r="J799"/>
  <c r="BK199"/>
  <c r="J487"/>
  <c i="2" r="J536"/>
  <c r="BK562"/>
  <c r="BK506"/>
  <c r="BK555"/>
  <c r="J627"/>
  <c r="BK524"/>
  <c r="BK650"/>
  <c r="J190"/>
  <c r="J574"/>
  <c i="3" r="BK713"/>
  <c r="J578"/>
  <c r="J823"/>
  <c r="J306"/>
  <c r="J339"/>
  <c r="J573"/>
  <c r="BK503"/>
  <c r="BK619"/>
  <c r="BK158"/>
  <c r="J589"/>
  <c i="2" r="BK610"/>
  <c r="BK792"/>
  <c r="BK292"/>
  <c r="BK559"/>
  <c r="BK534"/>
  <c r="J808"/>
  <c r="BK546"/>
  <c r="J160"/>
  <c r="BK604"/>
  <c r="J187"/>
  <c i="3" r="BK345"/>
  <c r="J400"/>
  <c r="BK324"/>
  <c r="J289"/>
  <c r="BK539"/>
  <c r="J654"/>
  <c r="J534"/>
  <c i="2" r="BK389"/>
  <c r="BK341"/>
  <c r="BK498"/>
  <c r="J512"/>
  <c r="J602"/>
  <c r="J444"/>
  <c r="BK516"/>
  <c r="J857"/>
  <c r="J219"/>
  <c i="3" r="BK458"/>
  <c r="BK355"/>
  <c r="J531"/>
  <c r="BK696"/>
  <c r="BK150"/>
  <c r="BK392"/>
  <c r="BK471"/>
  <c r="BK661"/>
  <c r="J844"/>
  <c r="J424"/>
  <c i="2" r="J586"/>
  <c r="BK602"/>
  <c r="J452"/>
  <c r="BK531"/>
  <c r="J183"/>
  <c r="BK454"/>
  <c r="J433"/>
  <c r="BK461"/>
  <c r="J695"/>
  <c r="BK334"/>
  <c i="3" r="BK411"/>
  <c r="J294"/>
  <c r="J272"/>
  <c r="BK791"/>
  <c r="J803"/>
  <c r="BK364"/>
  <c r="BK480"/>
  <c r="BK858"/>
  <c r="BK483"/>
  <c i="2" r="J478"/>
  <c r="J590"/>
  <c r="J539"/>
  <c r="J118"/>
  <c r="BK365"/>
  <c r="J397"/>
  <c r="J416"/>
  <c r="BK681"/>
  <c r="BK244"/>
  <c i="3" r="J408"/>
  <c r="BK544"/>
  <c r="BK747"/>
  <c r="J302"/>
  <c r="BK302"/>
  <c r="J310"/>
  <c r="J385"/>
  <c r="J517"/>
  <c r="BK848"/>
  <c r="BK118"/>
  <c i="2" r="J447"/>
  <c r="BK541"/>
  <c r="BK606"/>
  <c r="J577"/>
  <c r="J623"/>
  <c r="BK414"/>
  <c r="BK672"/>
  <c r="BK179"/>
  <c r="J331"/>
  <c i="3" r="BK339"/>
  <c r="BK396"/>
  <c r="J539"/>
  <c r="BK595"/>
  <c r="J558"/>
  <c r="BK765"/>
  <c r="BK836"/>
  <c r="J110"/>
  <c r="BK464"/>
  <c i="2" r="J843"/>
  <c r="BK310"/>
  <c r="BK199"/>
  <c r="J280"/>
  <c r="J152"/>
  <c r="J420"/>
  <c r="J796"/>
  <c r="J319"/>
  <c r="BK514"/>
  <c i="3" r="BK580"/>
  <c r="BK657"/>
  <c r="J733"/>
  <c r="BK348"/>
  <c r="J739"/>
  <c r="J783"/>
  <c r="J345"/>
  <c r="J439"/>
  <c r="BK755"/>
  <c i="2" r="BK635"/>
  <c r="J199"/>
  <c r="J508"/>
  <c r="BK568"/>
  <c r="BK521"/>
  <c r="BK755"/>
  <c r="J531"/>
  <c r="BK728"/>
  <c r="BK280"/>
  <c r="BK458"/>
  <c i="3" r="BK607"/>
  <c r="BK649"/>
  <c r="J191"/>
  <c r="J473"/>
  <c r="BK505"/>
  <c r="BK556"/>
  <c r="BK692"/>
  <c r="J221"/>
  <c r="BK275"/>
  <c r="J601"/>
  <c r="BK229"/>
  <c i="2" r="J215"/>
  <c r="BK440"/>
  <c r="BK447"/>
  <c r="J378"/>
  <c r="BK482"/>
  <c r="J404"/>
  <c r="J562"/>
  <c r="J833"/>
  <c r="BK206"/>
  <c i="3" r="BK353"/>
  <c r="J357"/>
  <c r="J431"/>
  <c r="J456"/>
  <c r="J630"/>
  <c r="J762"/>
  <c r="BK126"/>
  <c r="J298"/>
  <c r="BK854"/>
  <c i="2" l="1" r="BK109"/>
  <c r="P147"/>
  <c r="BK243"/>
  <c r="J243"/>
  <c r="J64"/>
  <c r="P265"/>
  <c r="P313"/>
  <c r="BK385"/>
  <c r="J385"/>
  <c r="J71"/>
  <c r="BK436"/>
  <c r="J436"/>
  <c r="J72"/>
  <c r="R481"/>
  <c r="BK589"/>
  <c r="J589"/>
  <c r="J77"/>
  <c r="R630"/>
  <c r="BK688"/>
  <c r="J688"/>
  <c r="J80"/>
  <c r="T688"/>
  <c r="T783"/>
  <c r="T838"/>
  <c i="3" r="P145"/>
  <c r="BK257"/>
  <c r="J257"/>
  <c r="J64"/>
  <c r="BK309"/>
  <c r="J309"/>
  <c r="J68"/>
  <c r="R327"/>
  <c r="P399"/>
  <c r="T442"/>
  <c r="T449"/>
  <c r="R476"/>
  <c r="T476"/>
  <c r="R563"/>
  <c r="BK648"/>
  <c r="J648"/>
  <c r="J79"/>
  <c r="P719"/>
  <c i="2" r="BK147"/>
  <c r="J147"/>
  <c r="J62"/>
  <c r="P201"/>
  <c r="BK265"/>
  <c r="J265"/>
  <c r="J67"/>
  <c r="BK346"/>
  <c r="J346"/>
  <c r="J70"/>
  <c r="T385"/>
  <c r="R443"/>
  <c r="P470"/>
  <c r="T470"/>
  <c r="P589"/>
  <c r="R644"/>
  <c r="BK704"/>
  <c r="J704"/>
  <c r="J81"/>
  <c r="R783"/>
  <c r="R838"/>
  <c i="3" r="T145"/>
  <c r="P257"/>
  <c r="P279"/>
  <c r="R309"/>
  <c r="R360"/>
  <c r="BK449"/>
  <c r="J449"/>
  <c r="J73"/>
  <c r="R449"/>
  <c r="P476"/>
  <c r="P563"/>
  <c r="T563"/>
  <c r="R648"/>
  <c r="P706"/>
  <c r="BK754"/>
  <c r="J754"/>
  <c r="J82"/>
  <c r="T109"/>
  <c r="P220"/>
  <c r="R279"/>
  <c r="T327"/>
  <c r="T399"/>
  <c r="BK486"/>
  <c r="J486"/>
  <c r="J75"/>
  <c r="BK588"/>
  <c r="J588"/>
  <c r="J77"/>
  <c r="BK629"/>
  <c r="J629"/>
  <c r="J78"/>
  <c r="R629"/>
  <c r="BK706"/>
  <c r="J706"/>
  <c r="J80"/>
  <c r="T706"/>
  <c r="R754"/>
  <c i="2" r="R109"/>
  <c r="T201"/>
  <c r="R265"/>
  <c r="BK313"/>
  <c r="J313"/>
  <c r="J69"/>
  <c r="T346"/>
  <c r="P436"/>
  <c r="BK481"/>
  <c r="J481"/>
  <c r="J75"/>
  <c r="P558"/>
  <c r="BK630"/>
  <c r="J630"/>
  <c r="J78"/>
  <c r="T630"/>
  <c r="P704"/>
  <c r="R739"/>
  <c r="BK838"/>
  <c r="J838"/>
  <c r="J85"/>
  <c i="3" r="BK145"/>
  <c r="J145"/>
  <c r="J62"/>
  <c r="T220"/>
  <c r="P309"/>
  <c r="T309"/>
  <c r="BK399"/>
  <c r="J399"/>
  <c r="J71"/>
  <c r="BK442"/>
  <c r="J442"/>
  <c r="J72"/>
  <c r="R486"/>
  <c r="R588"/>
  <c r="T648"/>
  <c r="R719"/>
  <c r="T754"/>
  <c i="2" r="R147"/>
  <c r="P243"/>
  <c r="P295"/>
  <c r="T295"/>
  <c r="P385"/>
  <c r="R436"/>
  <c r="P481"/>
  <c r="R558"/>
  <c r="BK644"/>
  <c r="J644"/>
  <c r="J79"/>
  <c r="T704"/>
  <c r="T739"/>
  <c i="3" r="P109"/>
  <c r="P108"/>
  <c r="BK220"/>
  <c r="J220"/>
  <c r="J63"/>
  <c r="R257"/>
  <c r="BK327"/>
  <c r="J327"/>
  <c r="J69"/>
  <c r="P360"/>
  <c r="R442"/>
  <c r="P486"/>
  <c r="BK798"/>
  <c r="J798"/>
  <c r="J83"/>
  <c i="2" r="P109"/>
  <c r="P108"/>
  <c r="BK201"/>
  <c r="J201"/>
  <c r="J63"/>
  <c r="T243"/>
  <c r="R295"/>
  <c r="R385"/>
  <c r="P443"/>
  <c r="BK470"/>
  <c r="J470"/>
  <c r="J74"/>
  <c r="BK558"/>
  <c r="J558"/>
  <c r="J76"/>
  <c r="T558"/>
  <c r="P630"/>
  <c r="P688"/>
  <c r="R688"/>
  <c r="P739"/>
  <c r="P838"/>
  <c i="3" r="BK109"/>
  <c r="J109"/>
  <c r="J61"/>
  <c r="R109"/>
  <c r="R220"/>
  <c r="BK279"/>
  <c r="J279"/>
  <c r="J67"/>
  <c r="P327"/>
  <c r="T360"/>
  <c r="P442"/>
  <c r="T486"/>
  <c r="P588"/>
  <c r="P629"/>
  <c r="T629"/>
  <c r="BK719"/>
  <c r="J719"/>
  <c r="J81"/>
  <c r="P754"/>
  <c r="T798"/>
  <c i="2" r="T147"/>
  <c r="R243"/>
  <c r="T265"/>
  <c r="T313"/>
  <c r="P346"/>
  <c r="T436"/>
  <c r="T481"/>
  <c r="T589"/>
  <c r="T644"/>
  <c r="BK739"/>
  <c r="J739"/>
  <c r="J82"/>
  <c r="P783"/>
  <c i="3" r="P798"/>
  <c r="R853"/>
  <c i="2" r="T109"/>
  <c r="T108"/>
  <c r="R201"/>
  <c r="BK295"/>
  <c r="J295"/>
  <c r="J68"/>
  <c r="R313"/>
  <c r="R346"/>
  <c r="BK443"/>
  <c r="J443"/>
  <c r="J73"/>
  <c r="T443"/>
  <c r="R470"/>
  <c r="R589"/>
  <c r="P644"/>
  <c r="R704"/>
  <c r="BK783"/>
  <c r="J783"/>
  <c r="J83"/>
  <c i="3" r="R145"/>
  <c r="T257"/>
  <c r="T279"/>
  <c r="BK360"/>
  <c r="J360"/>
  <c r="J70"/>
  <c r="R399"/>
  <c r="P449"/>
  <c r="BK476"/>
  <c r="J476"/>
  <c r="J74"/>
  <c r="BK563"/>
  <c r="J563"/>
  <c r="J76"/>
  <c r="T588"/>
  <c r="P648"/>
  <c r="R706"/>
  <c r="T719"/>
  <c r="R798"/>
  <c r="BK853"/>
  <c r="J853"/>
  <c r="J85"/>
  <c r="P853"/>
  <c r="T853"/>
  <c r="BK274"/>
  <c r="J274"/>
  <c r="J65"/>
  <c i="2" r="BK260"/>
  <c r="J260"/>
  <c r="J65"/>
  <c r="BK832"/>
  <c r="J832"/>
  <c r="J84"/>
  <c r="BK865"/>
  <c r="BK864"/>
  <c r="J864"/>
  <c r="J86"/>
  <c i="3" r="BK847"/>
  <c r="J847"/>
  <c r="J84"/>
  <c r="BK880"/>
  <c r="J880"/>
  <c r="J87"/>
  <c r="BF110"/>
  <c r="BF134"/>
  <c r="BF138"/>
  <c r="BF187"/>
  <c r="BF202"/>
  <c r="BF213"/>
  <c r="BF302"/>
  <c r="BF339"/>
  <c r="BF348"/>
  <c r="BF350"/>
  <c r="BF355"/>
  <c r="BF364"/>
  <c r="BF370"/>
  <c r="BF396"/>
  <c r="BF493"/>
  <c r="BF536"/>
  <c r="BF544"/>
  <c r="BF546"/>
  <c r="BF549"/>
  <c r="BF551"/>
  <c r="BF558"/>
  <c r="BF617"/>
  <c r="BF657"/>
  <c r="BF674"/>
  <c r="BF707"/>
  <c r="BF729"/>
  <c r="BF736"/>
  <c r="BF811"/>
  <c r="BF823"/>
  <c r="BF840"/>
  <c r="BF844"/>
  <c r="BF848"/>
  <c r="BF854"/>
  <c r="BF858"/>
  <c r="BF869"/>
  <c r="BF872"/>
  <c r="BF881"/>
  <c i="2" r="BK264"/>
  <c r="J264"/>
  <c r="J66"/>
  <c r="J865"/>
  <c r="J87"/>
  <c i="3" r="E48"/>
  <c r="F55"/>
  <c r="BF150"/>
  <c r="BF154"/>
  <c r="BF191"/>
  <c r="BF248"/>
  <c r="BF280"/>
  <c r="BF306"/>
  <c r="BF324"/>
  <c r="BF392"/>
  <c r="BF417"/>
  <c r="BF450"/>
  <c r="BF500"/>
  <c r="BF503"/>
  <c r="BF529"/>
  <c r="BF541"/>
  <c r="BF564"/>
  <c r="BF573"/>
  <c r="BF626"/>
  <c r="BF645"/>
  <c r="BF649"/>
  <c r="BF696"/>
  <c r="BF724"/>
  <c r="BF733"/>
  <c r="BF739"/>
  <c r="BF759"/>
  <c r="BF791"/>
  <c r="BF803"/>
  <c r="BF195"/>
  <c r="BF232"/>
  <c r="BF258"/>
  <c r="BF367"/>
  <c r="BF411"/>
  <c r="BF424"/>
  <c r="BF426"/>
  <c r="BF428"/>
  <c r="BF431"/>
  <c r="BF453"/>
  <c r="BF480"/>
  <c r="BF487"/>
  <c r="BF490"/>
  <c r="BF498"/>
  <c r="BF531"/>
  <c r="BF534"/>
  <c r="BF567"/>
  <c r="BF580"/>
  <c r="BF589"/>
  <c r="BF601"/>
  <c r="BF611"/>
  <c r="BF634"/>
  <c r="BF687"/>
  <c r="BF773"/>
  <c r="J101"/>
  <c r="BF221"/>
  <c r="BF225"/>
  <c r="BF234"/>
  <c r="BF243"/>
  <c r="BF320"/>
  <c r="BF331"/>
  <c r="BF379"/>
  <c r="BF400"/>
  <c r="BF403"/>
  <c r="BF414"/>
  <c r="BF422"/>
  <c r="BF434"/>
  <c r="BF456"/>
  <c r="BF471"/>
  <c r="BF477"/>
  <c r="BF517"/>
  <c r="BF519"/>
  <c r="BF526"/>
  <c r="BF584"/>
  <c r="BF586"/>
  <c r="BF592"/>
  <c r="BF599"/>
  <c r="BF619"/>
  <c r="BF622"/>
  <c r="BF640"/>
  <c r="BF654"/>
  <c r="BF661"/>
  <c r="BF679"/>
  <c r="BF699"/>
  <c r="BF716"/>
  <c r="BF720"/>
  <c r="BF770"/>
  <c r="BF795"/>
  <c r="BF807"/>
  <c r="BF836"/>
  <c r="BF114"/>
  <c r="BF142"/>
  <c r="BF211"/>
  <c r="BF229"/>
  <c r="BF238"/>
  <c r="BF268"/>
  <c r="BF275"/>
  <c r="BF294"/>
  <c r="BF345"/>
  <c r="BF361"/>
  <c r="BF376"/>
  <c r="BF408"/>
  <c r="BF420"/>
  <c r="BF443"/>
  <c r="BF446"/>
  <c r="BF458"/>
  <c r="BF460"/>
  <c r="BF473"/>
  <c r="BF483"/>
  <c r="BF495"/>
  <c r="BF511"/>
  <c r="BF515"/>
  <c r="BF521"/>
  <c r="BF560"/>
  <c r="BF570"/>
  <c r="BF578"/>
  <c r="BF603"/>
  <c r="BF624"/>
  <c r="BF670"/>
  <c r="BF677"/>
  <c r="BF762"/>
  <c r="BF783"/>
  <c r="BF819"/>
  <c r="BF828"/>
  <c i="2" r="J109"/>
  <c r="J61"/>
  <c i="3" r="BF146"/>
  <c r="BF182"/>
  <c r="BF199"/>
  <c r="BF265"/>
  <c r="BF315"/>
  <c r="BF342"/>
  <c r="BF353"/>
  <c r="BF357"/>
  <c r="BF373"/>
  <c r="BF382"/>
  <c r="BF387"/>
  <c r="BF469"/>
  <c r="BF505"/>
  <c r="BF513"/>
  <c r="BF524"/>
  <c r="BF576"/>
  <c r="BF582"/>
  <c r="BF683"/>
  <c r="BF692"/>
  <c r="BF711"/>
  <c r="BF815"/>
  <c r="BF126"/>
  <c r="BF168"/>
  <c r="BF173"/>
  <c r="BF217"/>
  <c r="BF261"/>
  <c r="BF285"/>
  <c r="BF310"/>
  <c r="BF328"/>
  <c r="BF336"/>
  <c r="BF385"/>
  <c r="BF605"/>
  <c r="BF607"/>
  <c r="BF609"/>
  <c r="BF713"/>
  <c r="BF747"/>
  <c r="BF776"/>
  <c r="BF787"/>
  <c r="BF118"/>
  <c r="BF158"/>
  <c r="BF178"/>
  <c r="BF206"/>
  <c r="BF253"/>
  <c r="BF272"/>
  <c r="BF289"/>
  <c r="BF298"/>
  <c r="BF333"/>
  <c r="BF389"/>
  <c r="BF394"/>
  <c r="BF439"/>
  <c r="BF462"/>
  <c r="BF464"/>
  <c r="BF467"/>
  <c r="BF509"/>
  <c r="BF539"/>
  <c r="BF554"/>
  <c r="BF556"/>
  <c r="BF595"/>
  <c r="BF597"/>
  <c r="BF614"/>
  <c r="BF630"/>
  <c r="BF637"/>
  <c r="BF666"/>
  <c r="BF690"/>
  <c r="BF703"/>
  <c r="BF743"/>
  <c r="BF751"/>
  <c r="BF755"/>
  <c r="BF765"/>
  <c r="BF799"/>
  <c i="2" r="BF118"/>
  <c r="BF224"/>
  <c r="BF247"/>
  <c r="BF310"/>
  <c r="BF314"/>
  <c r="BF317"/>
  <c r="BF356"/>
  <c r="BF365"/>
  <c r="BF437"/>
  <c r="BF440"/>
  <c r="BF447"/>
  <c r="BF454"/>
  <c r="BF463"/>
  <c r="BF475"/>
  <c r="BF508"/>
  <c r="BF510"/>
  <c r="BF524"/>
  <c r="BF555"/>
  <c r="BF568"/>
  <c r="BF577"/>
  <c r="BF714"/>
  <c r="BF755"/>
  <c r="BF772"/>
  <c r="BF780"/>
  <c r="BF788"/>
  <c r="BF843"/>
  <c r="BF854"/>
  <c r="BF857"/>
  <c r="BF866"/>
  <c r="BF156"/>
  <c r="BF170"/>
  <c r="BF199"/>
  <c r="BF206"/>
  <c r="BF219"/>
  <c r="BF284"/>
  <c r="BF353"/>
  <c r="BF368"/>
  <c r="BF371"/>
  <c r="BF389"/>
  <c r="BF425"/>
  <c r="BF444"/>
  <c r="BF458"/>
  <c r="BF495"/>
  <c r="BF521"/>
  <c r="BF536"/>
  <c r="BF539"/>
  <c r="BF571"/>
  <c r="BF625"/>
  <c r="BF635"/>
  <c r="BF653"/>
  <c r="BF732"/>
  <c r="BF744"/>
  <c r="BF747"/>
  <c r="BF804"/>
  <c r="BF821"/>
  <c r="BF123"/>
  <c r="BF141"/>
  <c r="BF145"/>
  <c r="BF179"/>
  <c r="BF194"/>
  <c r="BF244"/>
  <c r="BF251"/>
  <c r="BF301"/>
  <c r="BF319"/>
  <c r="BF334"/>
  <c r="BF339"/>
  <c r="BF341"/>
  <c r="BF347"/>
  <c r="BF416"/>
  <c r="BF500"/>
  <c r="BF516"/>
  <c r="BF553"/>
  <c r="BF562"/>
  <c r="BF590"/>
  <c r="BF602"/>
  <c r="BF604"/>
  <c r="BF608"/>
  <c r="BF627"/>
  <c r="BF638"/>
  <c r="BF666"/>
  <c r="BF678"/>
  <c r="BF685"/>
  <c r="BF705"/>
  <c r="BF750"/>
  <c r="BF808"/>
  <c r="E48"/>
  <c r="J101"/>
  <c r="BF359"/>
  <c r="BF380"/>
  <c r="BF386"/>
  <c r="BF498"/>
  <c r="BF506"/>
  <c r="BF514"/>
  <c r="BF541"/>
  <c r="BF580"/>
  <c r="BF586"/>
  <c r="BF598"/>
  <c r="BF606"/>
  <c r="BF641"/>
  <c r="BF650"/>
  <c r="BF657"/>
  <c r="BF681"/>
  <c r="BF689"/>
  <c r="BF758"/>
  <c r="BF776"/>
  <c r="BF800"/>
  <c r="BF825"/>
  <c r="BF133"/>
  <c r="BF175"/>
  <c r="BF288"/>
  <c r="BF322"/>
  <c r="BF325"/>
  <c r="BF328"/>
  <c r="BF382"/>
  <c r="BF394"/>
  <c r="BF418"/>
  <c r="BF450"/>
  <c r="BF465"/>
  <c r="BF471"/>
  <c r="BF478"/>
  <c r="BF485"/>
  <c r="BF490"/>
  <c r="BF549"/>
  <c r="BF559"/>
  <c r="BF593"/>
  <c r="BF596"/>
  <c r="BF600"/>
  <c r="BF620"/>
  <c r="BF631"/>
  <c r="F104"/>
  <c r="BF110"/>
  <c r="BF148"/>
  <c r="BF210"/>
  <c r="BF229"/>
  <c r="BF261"/>
  <c r="BF292"/>
  <c r="BF306"/>
  <c r="BF331"/>
  <c r="BF336"/>
  <c r="BF362"/>
  <c r="BF397"/>
  <c r="BF404"/>
  <c r="BF409"/>
  <c r="BF414"/>
  <c r="BF420"/>
  <c r="BF428"/>
  <c r="BF488"/>
  <c r="BF493"/>
  <c r="BF512"/>
  <c r="BF519"/>
  <c r="BF526"/>
  <c r="BF534"/>
  <c r="BF544"/>
  <c r="BF583"/>
  <c r="BF612"/>
  <c r="BF615"/>
  <c r="BF618"/>
  <c r="BF645"/>
  <c r="BF674"/>
  <c r="BF701"/>
  <c r="BF721"/>
  <c r="BF724"/>
  <c r="BF761"/>
  <c r="BF768"/>
  <c r="BF784"/>
  <c r="BF792"/>
  <c r="BF187"/>
  <c r="BF202"/>
  <c r="BF213"/>
  <c r="BF215"/>
  <c r="BF239"/>
  <c r="BF254"/>
  <c r="BF258"/>
  <c r="BF266"/>
  <c r="BF280"/>
  <c r="BF296"/>
  <c r="BF343"/>
  <c r="BF350"/>
  <c r="BF375"/>
  <c r="BF402"/>
  <c r="BF406"/>
  <c r="BF412"/>
  <c r="BF433"/>
  <c r="BF467"/>
  <c r="BF531"/>
  <c r="BF551"/>
  <c r="BF574"/>
  <c r="BF610"/>
  <c r="BF662"/>
  <c r="BF668"/>
  <c r="BF672"/>
  <c r="BF693"/>
  <c r="BF695"/>
  <c r="BF709"/>
  <c r="BF718"/>
  <c r="BF728"/>
  <c r="BF740"/>
  <c r="BF829"/>
  <c r="BF833"/>
  <c r="BF839"/>
  <c r="BF152"/>
  <c r="BF160"/>
  <c r="BF183"/>
  <c r="BF190"/>
  <c r="BF234"/>
  <c r="BF271"/>
  <c r="BF275"/>
  <c r="BF373"/>
  <c r="BF378"/>
  <c r="BF400"/>
  <c r="BF452"/>
  <c r="BF456"/>
  <c r="BF461"/>
  <c r="BF482"/>
  <c r="BF504"/>
  <c r="BF529"/>
  <c r="BF546"/>
  <c r="BF565"/>
  <c r="BF623"/>
  <c r="BF698"/>
  <c r="BF736"/>
  <c r="BF796"/>
  <c r="BF813"/>
  <c i="3" r="F33"/>
  <c i="1" r="AZ56"/>
  <c i="3" r="F37"/>
  <c i="1" r="BD56"/>
  <c i="2" r="J33"/>
  <c i="1" r="AV55"/>
  <c i="2" r="F36"/>
  <c i="1" r="BC55"/>
  <c i="3" r="F35"/>
  <c i="1" r="BB56"/>
  <c i="3" r="J33"/>
  <c i="1" r="AV56"/>
  <c i="3" r="F36"/>
  <c i="1" r="BC56"/>
  <c i="2" r="F37"/>
  <c i="1" r="BD55"/>
  <c i="2" r="F33"/>
  <c i="1" r="AZ55"/>
  <c i="2" r="F35"/>
  <c i="1" r="BB55"/>
  <c i="3" l="1" r="T278"/>
  <c r="T108"/>
  <c r="T107"/>
  <c i="2" r="R108"/>
  <c r="P264"/>
  <c r="P107"/>
  <c i="1" r="AU55"/>
  <c i="2" r="R264"/>
  <c i="3" r="P278"/>
  <c r="P107"/>
  <c i="1" r="AU56"/>
  <c i="2" r="T264"/>
  <c r="T107"/>
  <c i="3" r="R108"/>
  <c r="R278"/>
  <c i="2" r="BK108"/>
  <c r="J108"/>
  <c r="J60"/>
  <c i="3" r="BK108"/>
  <c r="BK278"/>
  <c r="J278"/>
  <c r="J66"/>
  <c r="BK879"/>
  <c r="J879"/>
  <c r="J86"/>
  <c i="2" r="F34"/>
  <c i="1" r="BA55"/>
  <c i="3" r="F34"/>
  <c i="1" r="BA56"/>
  <c r="BB54"/>
  <c r="W31"/>
  <c i="2" r="J34"/>
  <c i="1" r="AW55"/>
  <c r="AT55"/>
  <c i="3" r="J34"/>
  <c i="1" r="AW56"/>
  <c r="AT56"/>
  <c r="BC54"/>
  <c r="AY54"/>
  <c r="BD54"/>
  <c r="W33"/>
  <c r="AZ54"/>
  <c r="W29"/>
  <c i="3" l="1" r="BK107"/>
  <c r="J107"/>
  <c r="R107"/>
  <c i="2" r="R107"/>
  <c i="3" r="J108"/>
  <c r="J60"/>
  <c r="J59"/>
  <c i="2" r="BK107"/>
  <c r="J107"/>
  <c i="3" r="J30"/>
  <c i="1" r="AG56"/>
  <c r="AN56"/>
  <c r="AU54"/>
  <c r="BA54"/>
  <c r="AW54"/>
  <c r="AK30"/>
  <c r="W32"/>
  <c r="AV54"/>
  <c r="AK29"/>
  <c r="AX54"/>
  <c i="2" r="J30"/>
  <c i="1" r="AG55"/>
  <c r="AG54"/>
  <c r="AK26"/>
  <c i="3" l="1" r="J39"/>
  <c i="2" r="J39"/>
  <c r="J59"/>
  <c i="1" r="AK35"/>
  <c r="AN55"/>
  <c r="W30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<sst xmlns="http://schemas.openxmlformats.org/spreadsheetml/2006/main">
  <si>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</si>
  <si>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</si>
  <si>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</si>
  <si>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</si>
  <si>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</si>
  <si>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{6dd90a19-7d84-422c-aa02-1c6c9d9eeed5}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</si>
  <si>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</si>
  <si>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</si>
  <si>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</si>
  <si>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</si>
  <si>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</si>
  <si>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</si>
  <si>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</si>
  <si>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</si>
  <si>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200499_E3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</si>
  <si>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</si>
  <si>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</si>
  <si>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koupelen na bezbariérové a nový evakuační výtah v DS Panorama</t>
  </si>
  <si>
    <t>KSO:</t>
  </si>
  <si>
    <t/>
  </si>
  <si>
    <t>CC-CZ:</t>
  </si>
  <si>
    <t>Místo:</t>
  </si>
  <si>
    <t>U Penzionu 1711</t>
  </si>
  <si>
    <t>Datum:</t>
  </si>
  <si>
    <t>7. 11. 2022</t>
  </si>
  <si>
    <t>Zadavatel:</t>
  </si>
  <si>
    <t>IČ:</t>
  </si>
  <si>
    <t>00377805</t>
  </si>
  <si>
    <t>Centrum sociálních služeb Tachov, p.o.</t>
  </si>
  <si>
    <t>DIČ:</t>
  </si>
  <si>
    <t>Uchazeč:</t>
  </si>
  <si>
    <t>Vyplň údaj</t>
  </si>
  <si>
    <t>Projektant:</t>
  </si>
  <si>
    <t>64825663</t>
  </si>
  <si>
    <t>S P I R A L spol. s r. o.</t>
  </si>
  <si>
    <t>CZ64825663</t>
  </si>
  <si>
    <t>True</t>
  </si>
  <si>
    <t>Zpracovatel:</t>
  </si>
  <si>
    <t>ing. Pavel Kodýtek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</si>
  <si>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</si>
  <si>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</si>
  <si>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</si>
  <si>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</si>
  <si>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</si>
  <si>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</si>
  <si>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</si>
  <si>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</si>
  <si>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</si>
  <si>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</si>
  <si>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</si>
  <si>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</si>
  <si>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</si>
  <si>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</si>
  <si>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</si>
  <si>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</si>
  <si>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</si>
  <si>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</si>
  <si>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</si>
  <si>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</si>
  <si>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</si>
  <si>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</si>
  <si>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</si>
  <si>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</si>
  <si>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</si>
  <si>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</si>
  <si>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</si>
  <si>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</si>
  <si>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</si>
  <si>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</si>
  <si>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</si>
  <si>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</si>
  <si>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</si>
  <si>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</si>
  <si>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</si>
  <si>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</si>
  <si>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</si>
  <si>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</si>
  <si>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</si>
  <si>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</si>
  <si>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</si>
  <si>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190501_C</t>
  </si>
  <si>
    <t>pokoj typ C</t>
  </si>
  <si>
    <t>STA</t>
  </si>
  <si>
    <t>1</t>
  </si>
  <si>
    <t>{eb8ff487-efe5-4486-82f8-ab40c78adf84}</t>
  </si>
  <si>
    <t>190501_D</t>
  </si>
  <si>
    <t>pokoj typ D</t>
  </si>
  <si>
    <t>{2f3ec7dd-36e9-4251-a800-09a8cfd56da3}</t>
  </si>
  <si>
    <t>KRYCÍ LIST SOUPISU PRACÍ</t>
  </si>
  <si>
    <t>Objekt:</t>
  </si>
  <si>
    <t>190501_C - pokoj typ 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</si>
  <si>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</si>
  <si>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</si>
  <si>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</si>
  <si>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</si>
  <si>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</si>
  <si>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</si>
  <si>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</si>
  <si>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</si>
  <si>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</si>
  <si>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</si>
  <si>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</si>
  <si>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</si>
  <si>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</si>
  <si>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</si>
  <si>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</si>
  <si>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</si>
  <si>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</si>
  <si>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</si>
  <si>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</si>
  <si>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</si>
  <si>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 - podomítkové rozvody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</si>
  <si>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</si>
  <si>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</si>
  <si>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</si>
  <si>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</si>
  <si>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</si>
  <si>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</si>
  <si>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</si>
  <si>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</si>
  <si>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</si>
  <si>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</si>
  <si>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</si>
  <si>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</si>
  <si>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</si>
  <si>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</si>
  <si>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</si>
  <si>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</si>
  <si>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</si>
  <si>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</si>
  <si>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</si>
  <si>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</si>
  <si>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</si>
  <si>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</si>
  <si>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</si>
  <si>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</si>
  <si>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</si>
  <si>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</si>
  <si>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</si>
  <si>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</si>
  <si>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</si>
  <si>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</si>
  <si>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340239212</t>
  </si>
  <si>
    <t>Zazdívka otvorů v příčkách nebo stěnách pl přes 1 do 4 m2 cihlami plnými tl přes 100 mm</t>
  </si>
  <si>
    <t>m2</t>
  </si>
  <si>
    <t>CS ÚRS 2021 02</t>
  </si>
  <si>
    <t>4</t>
  </si>
  <si>
    <t>2</t>
  </si>
  <si>
    <t>239237220</t>
  </si>
  <si>
    <t>PP</t>
  </si>
  <si>
    <t>Zazdívka otvorů v příčkách nebo stěnách cihlami plnými pálenými plochy přes 1 m2 do 4 m2, tloušťky přes 100 mm</t>
  </si>
  <si>
    <t>Online PSC</t>
  </si>
  <si>
    <t>https://podminky.urs.cz/item/CS_URS_2021_02/340239212</t>
  </si>
  <si>
    <t>VV</t>
  </si>
  <si>
    <t xml:space="preserve">dozdívky u bouraných dveří </t>
  </si>
  <si>
    <t>5*(2,0*0,9)</t>
  </si>
  <si>
    <t>zazdění otvorů ve stoupačkách - odhad množství</t>
  </si>
  <si>
    <t>5*1,2</t>
  </si>
  <si>
    <t>Součet</t>
  </si>
  <si>
    <t>342241162</t>
  </si>
  <si>
    <t>Příčky z cihel plných dl 290 mm pevnosti P 7,5 až 15 na MC tl 140 mm</t>
  </si>
  <si>
    <t>-1290680557</t>
  </si>
  <si>
    <t>Příčky nebo přizdívky jednoduché z cihel nebo příčkovek pálených na maltu MVC nebo MC plných P7,5 až P15 dl. 290 mm (290x140x65 mm), tl. o tl. 140 mm</t>
  </si>
  <si>
    <t>https://podminky.urs.cz/item/CS_URS_2021_02/342241162</t>
  </si>
  <si>
    <t>vyzdívka za sedačkou ve sprše</t>
  </si>
  <si>
    <t>5*(0,8)</t>
  </si>
  <si>
    <t>342272225</t>
  </si>
  <si>
    <t>Příčka z pórobetonových hladkých tvárnic na tenkovrstvou maltu tl 100 mm</t>
  </si>
  <si>
    <t>1397091340</t>
  </si>
  <si>
    <t>Příčky z pórobetonových tvárnic hladkých na tenké maltové lože objemová hmotnost do 500 kg/m3, tloušťka příčky 100 mm</t>
  </si>
  <si>
    <t>https://podminky.urs.cz/item/CS_URS_2021_02/342272225</t>
  </si>
  <si>
    <t>nové příčky</t>
  </si>
  <si>
    <t>5*(3,2*0,35)</t>
  </si>
  <si>
    <t>přizdívka u WC a ve sprše</t>
  </si>
  <si>
    <t>5*(3,2*1,5)*2</t>
  </si>
  <si>
    <t>přizdívka za umyvadlem</t>
  </si>
  <si>
    <t>5*(3,1*1,3)</t>
  </si>
  <si>
    <t>342272235</t>
  </si>
  <si>
    <t>Příčka z pórobetonových hladkých tvárnic na tenkovrstvou maltu tl 125 mm</t>
  </si>
  <si>
    <t>-343111894</t>
  </si>
  <si>
    <t>Příčky z pórobetonových tvárnic hladkých na tenké maltové lože objemová hmotnost do 500 kg/m3, tloušťka příčky 125 mm</t>
  </si>
  <si>
    <t>https://podminky.urs.cz/item/CS_URS_2021_02/342272235</t>
  </si>
  <si>
    <t>za WC</t>
  </si>
  <si>
    <t>5*(3,2*(0,8))</t>
  </si>
  <si>
    <t>příčka k D</t>
  </si>
  <si>
    <t>5*(3,2*3,05)</t>
  </si>
  <si>
    <t>5</t>
  </si>
  <si>
    <t>342291121</t>
  </si>
  <si>
    <t>Ukotvení příček k cihelným konstrukcím plochými kotvami</t>
  </si>
  <si>
    <t>m</t>
  </si>
  <si>
    <t>-304853923</t>
  </si>
  <si>
    <t>Ukotvení příček plochými kotvami, do konstrukce cihelné</t>
  </si>
  <si>
    <t>https://podminky.urs.cz/item/CS_URS_2021_02/342291121</t>
  </si>
  <si>
    <t>5*(3,2*6)</t>
  </si>
  <si>
    <t>6</t>
  </si>
  <si>
    <t>3462722-R</t>
  </si>
  <si>
    <t>Přizdívka z pórobetonových tvárnic tl 125 mm</t>
  </si>
  <si>
    <t>kus</t>
  </si>
  <si>
    <t>-1842303151</t>
  </si>
  <si>
    <t>Přizdívka závěsného WC typu Geberit pórobetonovými tvárnicemi</t>
  </si>
  <si>
    <t>Úpravy povrchů, podlahy a osazování výplní</t>
  </si>
  <si>
    <t>7</t>
  </si>
  <si>
    <t>611135011</t>
  </si>
  <si>
    <t>Vyrovnání podkladu vnitřních stropů tmelem tl do 2 mm</t>
  </si>
  <si>
    <t>103477113</t>
  </si>
  <si>
    <t>Vyrovnání nerovností podkladu vnitřních omítaných ploch tmelem, tloušťky do 2 mm stropů</t>
  </si>
  <si>
    <t>https://podminky.urs.cz/item/CS_URS_2021_02/611135011</t>
  </si>
  <si>
    <t>69,963</t>
  </si>
  <si>
    <t>8</t>
  </si>
  <si>
    <t>611311131</t>
  </si>
  <si>
    <t>Potažení vnitřních rovných stropů vápenným štukem tloušťky do 3 mm</t>
  </si>
  <si>
    <t>-916968589</t>
  </si>
  <si>
    <t>Potažení vnitřních ploch vápenným štukem tloušťky do 3 mm vodorovných konstrukcí stropů rovných</t>
  </si>
  <si>
    <t>https://podminky.urs.cz/item/CS_URS_2021_02/611311131</t>
  </si>
  <si>
    <t>5*(4,07*3,438)</t>
  </si>
  <si>
    <t>9</t>
  </si>
  <si>
    <t>612135011</t>
  </si>
  <si>
    <t>Vyrovnání podkladu vnitřních stěn tmelem tl do 2 mm</t>
  </si>
  <si>
    <t>697277883</t>
  </si>
  <si>
    <t>Vyrovnání nerovností podkladu vnitřních omítaných ploch tmelem, tloušťky do 2 mm stěn</t>
  </si>
  <si>
    <t>https://podminky.urs.cz/item/CS_URS_2021_02/612135011</t>
  </si>
  <si>
    <t>155,598</t>
  </si>
  <si>
    <t>10</t>
  </si>
  <si>
    <t>612311131</t>
  </si>
  <si>
    <t>Potažení vnitřních stěn vápenným štukem tloušťky do 3 mm</t>
  </si>
  <si>
    <t>-1206721397</t>
  </si>
  <si>
    <t>Potažení vnitřních ploch vápenným štukem tloušťky do 3 mm svislých konstrukcí stěn</t>
  </si>
  <si>
    <t>https://podminky.urs.cz/item/CS_URS_2021_02/612311131</t>
  </si>
  <si>
    <t>vč. podkladní penetrace</t>
  </si>
  <si>
    <t>5*(3,2*(3,438+0,6+2*4,07))</t>
  </si>
  <si>
    <t>špalety</t>
  </si>
  <si>
    <t>5*(0,25*(3,0+2*2,0))</t>
  </si>
  <si>
    <t>odečet otvorů</t>
  </si>
  <si>
    <t>-5*(2,0*3,0+0,9*2,0*2)</t>
  </si>
  <si>
    <t>11</t>
  </si>
  <si>
    <t>619991011</t>
  </si>
  <si>
    <t>Obalení konstrukcí a prvků fólií přilepenou lepící páskou</t>
  </si>
  <si>
    <t>-1632168684</t>
  </si>
  <si>
    <t>Zakrytí vnitřních ploch před znečištěním včetně pozdějšího odkrytí konstrukcí a prvků obalením fólií a přelepením páskou</t>
  </si>
  <si>
    <t>https://podminky.urs.cz/item/CS_URS_2021_02/619991011</t>
  </si>
  <si>
    <t>okna</t>
  </si>
  <si>
    <t>5*(3,0*2,0)</t>
  </si>
  <si>
    <t>12</t>
  </si>
  <si>
    <t>622143003</t>
  </si>
  <si>
    <t>Montáž omítkových plastových nebo pozinkovaných rohových profilů s tkaninou</t>
  </si>
  <si>
    <t>-1757999978</t>
  </si>
  <si>
    <t>Montáž omítkových profilů plastových, pozinkovaných nebo dřevěných upevněných vtlačením do podkladní vrstvy nebo přibitím rohových s tkaninou</t>
  </si>
  <si>
    <t>https://podminky.urs.cz/item/CS_URS_2021_02/622143003</t>
  </si>
  <si>
    <t>5*(3,0*13+3,0*2+2,0*6+1,5*1)/2</t>
  </si>
  <si>
    <t>13</t>
  </si>
  <si>
    <t>M</t>
  </si>
  <si>
    <t>59051486</t>
  </si>
  <si>
    <t>profil rohový PVC 15x15mm s výztužnou tkaninou š 100mm pro ETICS</t>
  </si>
  <si>
    <t>178713288</t>
  </si>
  <si>
    <t>https://podminky.urs.cz/item/CS_URS_2021_02/59051486</t>
  </si>
  <si>
    <t>146,25*1,05 'Přepočtené koeficientem množství</t>
  </si>
  <si>
    <t>14</t>
  </si>
  <si>
    <t>631311114</t>
  </si>
  <si>
    <t>Mazanina tl přes 50 do 80 mm z betonu prostého bez zvýšených nároků na prostředí tř. C 16/20</t>
  </si>
  <si>
    <t>m3</t>
  </si>
  <si>
    <t>-673631193</t>
  </si>
  <si>
    <t>Mazanina z betonu prostého bez zvýšených nároků na prostředí tl. přes 50 do 80 mm tř. C 16/20</t>
  </si>
  <si>
    <t>https://podminky.urs.cz/item/CS_URS_2021_02/631311114</t>
  </si>
  <si>
    <t>5*(3,05*(1,9+0,1+1,7))*0,05</t>
  </si>
  <si>
    <t>631319011</t>
  </si>
  <si>
    <t>Příplatek k mazanině tl přes 50 do 80 mm za přehlazení povrchu</t>
  </si>
  <si>
    <t>-663695436</t>
  </si>
  <si>
    <t>Příplatek k cenám mazanin za úpravu povrchu mazaniny přehlazením, mazanina tl. přes 50 do 80 mm</t>
  </si>
  <si>
    <t>https://podminky.urs.cz/item/CS_URS_2021_02/631319011</t>
  </si>
  <si>
    <t>16</t>
  </si>
  <si>
    <t>631362021</t>
  </si>
  <si>
    <t>Výztuž mazanin svařovanými sítěmi Kari</t>
  </si>
  <si>
    <t>t</t>
  </si>
  <si>
    <t>1705169195</t>
  </si>
  <si>
    <t>Výztuž mazanin ze svařovaných sítí z drátů typu KARI</t>
  </si>
  <si>
    <t>https://podminky.urs.cz/item/CS_URS_2021_02/631362021</t>
  </si>
  <si>
    <t>5*(3,05*(1,9+0,1+1,7)/6*1,1*18,2*0,001)</t>
  </si>
  <si>
    <t>17</t>
  </si>
  <si>
    <t>642945111</t>
  </si>
  <si>
    <t>Osazování protipožárních nebo protiplynových zárubní dveří jednokřídlových do 2,5 m2</t>
  </si>
  <si>
    <t>-1961048047</t>
  </si>
  <si>
    <t>Osazování ocelových zárubní protipožárních nebo protiplynových dveří do vynechaného otvoru, s obetonováním, dveří jednokřídlových do 2,5 m2</t>
  </si>
  <si>
    <t>https://podminky.urs.cz/item/CS_URS_2021_02/642945111</t>
  </si>
  <si>
    <t>vstupní dveře do pokojů</t>
  </si>
  <si>
    <t>5*1</t>
  </si>
  <si>
    <t>18</t>
  </si>
  <si>
    <t>611822-R</t>
  </si>
  <si>
    <t>zárubeň ocelová protipožární s těsněním pro dveře 1křídlé 900x1970mm tl 100-150mm</t>
  </si>
  <si>
    <t>-928554109</t>
  </si>
  <si>
    <t>Ostatní konstrukce a práce, bourání</t>
  </si>
  <si>
    <t>19</t>
  </si>
  <si>
    <t>919735122</t>
  </si>
  <si>
    <t>Řezání stávajícího betonového krytu hl přes 50 do 100 mm</t>
  </si>
  <si>
    <t>-232861060</t>
  </si>
  <si>
    <t>Řezání stávajícího betonového krytu nebo podkladu hloubky přes 50 do 100 mm</t>
  </si>
  <si>
    <t>https://podminky.urs.cz/item/CS_URS_2021_02/919735122</t>
  </si>
  <si>
    <t>5*(3,05)</t>
  </si>
  <si>
    <t>20</t>
  </si>
  <si>
    <t>952901111</t>
  </si>
  <si>
    <t>Vyčištění budov bytové a občanské výstavby při výšce podlaží do 4 m</t>
  </si>
  <si>
    <t>-1631666366</t>
  </si>
  <si>
    <t>Vyčištění budov nebo objektů před předáním do užívání budov bytové nebo občanské výstavby, světlé výšky podlaží do 4 m</t>
  </si>
  <si>
    <t>https://podminky.urs.cz/item/CS_URS_2021_02/952901111</t>
  </si>
  <si>
    <t>5*(7,09+4,07*3,438)</t>
  </si>
  <si>
    <t>953731311</t>
  </si>
  <si>
    <t>Odvětrání svislé - montáž větrací hlavice plastové DN do 160 mm</t>
  </si>
  <si>
    <t>1093061820</t>
  </si>
  <si>
    <t>Odvětrání svislé plastovými troubami montáž větrací hlavice, vnitřního průměru do 160 mm</t>
  </si>
  <si>
    <t>https://podminky.urs.cz/item/CS_URS_2021_02/953731311</t>
  </si>
  <si>
    <t>22</t>
  </si>
  <si>
    <t>553495-R</t>
  </si>
  <si>
    <t>hlavice odvětrávací, pro odvětrání WC TiZn "leskle válcovaný" 60mm</t>
  </si>
  <si>
    <t>-542546161</t>
  </si>
  <si>
    <t>odvětrávací hlavice nadstřešní</t>
  </si>
  <si>
    <t>23</t>
  </si>
  <si>
    <t>962031133</t>
  </si>
  <si>
    <t>Bourání příček z cihel pálených na MVC tl do 150 mm</t>
  </si>
  <si>
    <t>-888981671</t>
  </si>
  <si>
    <t>Bourání příček z cihel, tvárnic nebo příčkovek z cihel pálených, plných nebo dutých na maltu vápennou nebo vápenocementovou, tl. do 150 mm</t>
  </si>
  <si>
    <t>https://podminky.urs.cz/item/CS_URS_2021_02/962031133</t>
  </si>
  <si>
    <t>5*(3,2*(3,05*2+0,6+1,0)-0,9*2,0*2)</t>
  </si>
  <si>
    <t>24</t>
  </si>
  <si>
    <t>962032240</t>
  </si>
  <si>
    <t>Bourání zdiva z cihel pálených nebo vápenopískových na MC do 1 m3</t>
  </si>
  <si>
    <t>-1182155361</t>
  </si>
  <si>
    <t>Bourání zdiva nadzákladového z cihel nebo tvárnic z cihel pálených nebo vápenopískových, na maltu cementovou, objemu do 1 m3</t>
  </si>
  <si>
    <t>https://podminky.urs.cz/item/CS_URS_2021_02/962032240</t>
  </si>
  <si>
    <t>nový otvor</t>
  </si>
  <si>
    <t>5*(1,1*2,05*0,3)</t>
  </si>
  <si>
    <t>25</t>
  </si>
  <si>
    <t>965042141</t>
  </si>
  <si>
    <t>Bourání podkladů pod dlažby nebo mazanin betonových nebo z litého asfaltu tl do 100 mm pl přes 4 m2</t>
  </si>
  <si>
    <t>-475868823</t>
  </si>
  <si>
    <t>Bourání mazanin betonových nebo z litého asfaltu tl. do 100 mm, plochy přes 4 m2</t>
  </si>
  <si>
    <t>https://podminky.urs.cz/item/CS_URS_2021_02/965042141</t>
  </si>
  <si>
    <t>podlahy v 1.PP až 3.NP (vč. dlažeb v koupelnách)</t>
  </si>
  <si>
    <t>4*((3,05)*(1,9+0,1+1,7)*0,045)</t>
  </si>
  <si>
    <t>26</t>
  </si>
  <si>
    <t>965045113</t>
  </si>
  <si>
    <t>Bourání potěrů cementových nebo pískocementových tl do 50 mm pl přes 4 m2</t>
  </si>
  <si>
    <t>-756051569</t>
  </si>
  <si>
    <t>Bourání potěrů tl. do 50 mm cementových nebo pískocementových, plochy přes 4 m2</t>
  </si>
  <si>
    <t>https://podminky.urs.cz/item/CS_URS_2021_02/965045113</t>
  </si>
  <si>
    <t xml:space="preserve">podlaha v 2.PP  (vč. dlažeb v koupelnách)</t>
  </si>
  <si>
    <t>(3,05)*(1,9+0,1+1,7)</t>
  </si>
  <si>
    <t>27</t>
  </si>
  <si>
    <t>968072455</t>
  </si>
  <si>
    <t>Vybourání kovových dveřních zárubní pl do 2 m2</t>
  </si>
  <si>
    <t>408408120</t>
  </si>
  <si>
    <t>Vybourání kovových rámů oken s křídly, dveřních zárubní, vrat, stěn, ostění nebo obkladů dveřních zárubní, plochy do 2 m2</t>
  </si>
  <si>
    <t>https://podminky.urs.cz/item/CS_URS_2021_02/968072455</t>
  </si>
  <si>
    <t>vybourání zárubní, vč. likvidace křídel</t>
  </si>
  <si>
    <t>5*(0,9*2,0*3)</t>
  </si>
  <si>
    <t>28</t>
  </si>
  <si>
    <t>977151116</t>
  </si>
  <si>
    <t>Jádrové vrty diamantovými korunkami do stavebních materiálů D přes 70 do 80 mm</t>
  </si>
  <si>
    <t>-1227518165</t>
  </si>
  <si>
    <t>Jádrové vrty diamantovými korunkami do stavebních materiálů (železobetonu, betonu, cihel, obkladů, dlažeb, kamene) průměru přes 70 do 80 mm</t>
  </si>
  <si>
    <t>https://podminky.urs.cz/item/CS_URS_2021_02/977151116</t>
  </si>
  <si>
    <t>4*(0,4*3)</t>
  </si>
  <si>
    <t>997</t>
  </si>
  <si>
    <t>Přesun sutě</t>
  </si>
  <si>
    <t>29</t>
  </si>
  <si>
    <t>997013214</t>
  </si>
  <si>
    <t>Vnitrostaveništní doprava suti a vybouraných hmot pro budovy v přes 12 do 15 m ručně</t>
  </si>
  <si>
    <t>464408940</t>
  </si>
  <si>
    <t>Vnitrostaveništní doprava suti a vybouraných hmot vodorovně do 50 m svisle ručně pro budovy a haly výšky přes 12 do 15 m</t>
  </si>
  <si>
    <t>https://podminky.urs.cz/item/CS_URS_2021_02/997013214</t>
  </si>
  <si>
    <t>30</t>
  </si>
  <si>
    <t>997013219</t>
  </si>
  <si>
    <t>Příplatek k vnitrostaveništní dopravě suti a vybouraných hmot za zvětšenou dopravu suti ZKD 10 m</t>
  </si>
  <si>
    <t>60993098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</si>
  <si>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</si>
  <si>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https://podminky.urs.cz/item/CS_URS_2021_02/997013219</t>
  </si>
  <si>
    <t>49,27*50 'Přepočtené koeficientem množství</t>
  </si>
  <si>
    <t>31</t>
  </si>
  <si>
    <t>997013501</t>
  </si>
  <si>
    <t>Odvoz suti a vybouraných hmot na skládku nebo meziskládku do 1 km se složením</t>
  </si>
  <si>
    <t>-1544069140</t>
  </si>
  <si>
    <t>Odvoz suti a vybouraných hmot na skládku nebo meziskládku se složením, na vzdálenost do 1 km</t>
  </si>
  <si>
    <t>https://podminky.urs.cz/item/CS_URS_2021_02/997013501</t>
  </si>
  <si>
    <t>32</t>
  </si>
  <si>
    <t>997013509</t>
  </si>
  <si>
    <t>Příplatek k odvozu suti a vybouraných hmot na skládku ZKD 1 km přes 1 km</t>
  </si>
  <si>
    <t>824407949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</si>
  <si>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</si>
  <si>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</si>
  <si>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49,27*30 'Přepočtené koeficientem množství</t>
  </si>
  <si>
    <t>33</t>
  </si>
  <si>
    <t>997013831</t>
  </si>
  <si>
    <t>Poplatek za uložení na skládce (skládkovné) stavebního odpadu směsného kód odpadu 170 904</t>
  </si>
  <si>
    <t>CS ÚRS 2019 02</t>
  </si>
  <si>
    <t>260228602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</si>
  <si>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</si>
  <si>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</si>
  <si>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</si>
  <si>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34</t>
  </si>
  <si>
    <t>998012023</t>
  </si>
  <si>
    <t>Přesun hmot pro budovy monolitické v přes 12 do 24 m</t>
  </si>
  <si>
    <t>2071629915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</si>
  <si>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přes 12 do 24 m</t>
  </si>
  <si>
    <t>https://podminky.urs.cz/item/CS_URS_2021_02/998012023</t>
  </si>
  <si>
    <t>PSV</t>
  </si>
  <si>
    <t>Práce a dodávky PSV</t>
  </si>
  <si>
    <t>711</t>
  </si>
  <si>
    <t>Izolace proti vodě, vlhkosti a plynům</t>
  </si>
  <si>
    <t>35</t>
  </si>
  <si>
    <t>711111002</t>
  </si>
  <si>
    <t>Provedení izolace proti zemní vlhkosti vodorovné za studena lakem asfaltovým</t>
  </si>
  <si>
    <t>-1474792296</t>
  </si>
  <si>
    <t>Provedení izolace proti zemní vlhkosti natěradly a tmely za studena na ploše vodorovné V nátěrem lakem asfaltovým</t>
  </si>
  <si>
    <t>https://podminky.urs.cz/item/CS_URS_2021_02/711111002</t>
  </si>
  <si>
    <t>podlaha ve 2.PP</t>
  </si>
  <si>
    <t>36</t>
  </si>
  <si>
    <t>11163152</t>
  </si>
  <si>
    <t>lak hydroizolační asfaltový</t>
  </si>
  <si>
    <t>1549366523</t>
  </si>
  <si>
    <t>https://podminky.urs.cz/item/CS_URS_2021_02/11163152</t>
  </si>
  <si>
    <t>11,285*0,00035 'Přepočtené koeficientem množství</t>
  </si>
  <si>
    <t>37</t>
  </si>
  <si>
    <t>711141559</t>
  </si>
  <si>
    <t>Provedení izolace proti zemní vlhkosti pásy přitavením vodorovné NAIP</t>
  </si>
  <si>
    <t>52250448</t>
  </si>
  <si>
    <t>Provedení izolace proti zemní vlhkosti pásy přitavením NAIP na ploše vodorovné V</t>
  </si>
  <si>
    <t>https://podminky.urs.cz/item/CS_URS_2021_02/711141559</t>
  </si>
  <si>
    <t>38</t>
  </si>
  <si>
    <t>62832001</t>
  </si>
  <si>
    <t>pás asfaltový natavitelný oxidovaný tl 3,5mm typu V60 S35 s vložkou ze skleněné rohože, s jemnozrnným minerálním posypem</t>
  </si>
  <si>
    <t>589532701</t>
  </si>
  <si>
    <t>https://podminky.urs.cz/item/CS_URS_2021_02/62832001</t>
  </si>
  <si>
    <t>11,285*1,15 'Přepočtené koeficientem množství</t>
  </si>
  <si>
    <t>39</t>
  </si>
  <si>
    <t>711493112</t>
  </si>
  <si>
    <t>Izolace proti podpovrchové a tlakové vodě vodorovná těsnicí stěrkou jednosložkovou na bázi cementu</t>
  </si>
  <si>
    <t>1824655161</t>
  </si>
  <si>
    <t>Izolace proti podpovrchové a tlakové vodě - ostatní na ploše vodorovné V jednosložkovou na bázi cementu</t>
  </si>
  <si>
    <t>https://podminky.urs.cz/item/CS_URS_2021_02/711493112</t>
  </si>
  <si>
    <t>5*(7,89)</t>
  </si>
  <si>
    <t>40</t>
  </si>
  <si>
    <t>711493122</t>
  </si>
  <si>
    <t>Izolace proti podpovrchové a tlakové vodě svislá těsnicí stěrkou jednosložkovou na bázi cementu</t>
  </si>
  <si>
    <t>-1672648394</t>
  </si>
  <si>
    <t>Izolace proti podpovrchové a tlakové vodě - ostatní na ploše svislé S jednosložkovou na bázi cementu</t>
  </si>
  <si>
    <t>https://podminky.urs.cz/item/CS_URS_2021_02/711493122</t>
  </si>
  <si>
    <t>5*(0,2*(3,05*2+3,1*2-0,9)+2,1*(1,5+1,0))</t>
  </si>
  <si>
    <t>41</t>
  </si>
  <si>
    <t>998711103</t>
  </si>
  <si>
    <t>Přesun hmot tonážní pro izolace proti vodě, vlhkosti a plynům v objektech v přes 12 do 60 m</t>
  </si>
  <si>
    <t>836648523</t>
  </si>
  <si>
    <t>Přesun hmot pro izolace proti vodě, vlhkosti a plynům stanovený z hmotnosti přesunovaného materiálu vodorovná dopravní vzdálenost do 50 m v objektech výšky přes 12 do 60 m</t>
  </si>
  <si>
    <t>https://podminky.urs.cz/item/CS_URS_2021_02/998711103</t>
  </si>
  <si>
    <t>713</t>
  </si>
  <si>
    <t>Izolace tepelné</t>
  </si>
  <si>
    <t>42</t>
  </si>
  <si>
    <t>713120821</t>
  </si>
  <si>
    <t>Odstranění tepelné izolace podlah volně kladené z polystyrenu suchého tl do 100 mm</t>
  </si>
  <si>
    <t>324153656</t>
  </si>
  <si>
    <t>Odstranění tepelné izolace podlah z rohoží, pásů, dílců, desek, bloků podlah volně kladených nebo mezi trámy z polystyrenu, tloušťka izolace suchého, tloušťka izolace do 100 mm</t>
  </si>
  <si>
    <t>https://podminky.urs.cz/item/CS_URS_2021_02/713120821</t>
  </si>
  <si>
    <t>podlaha v 1.PP</t>
  </si>
  <si>
    <t>43</t>
  </si>
  <si>
    <t>713121111</t>
  </si>
  <si>
    <t>Montáž izolace tepelné podlah volně kladenými rohožemi, pásy, dílci, deskami 1 vrstva</t>
  </si>
  <si>
    <t>861099295</t>
  </si>
  <si>
    <t>Montáž tepelné izolace podlah rohožemi, pásy, deskami, dílci, bloky (izolační materiál ve specifikaci) kladenými volně jednovrstvá</t>
  </si>
  <si>
    <t>https://podminky.urs.cz/item/CS_URS_2021_02/713121111</t>
  </si>
  <si>
    <t>podlaha v 1.PP - po provedení napojení atd.</t>
  </si>
  <si>
    <t>44</t>
  </si>
  <si>
    <t>28376351</t>
  </si>
  <si>
    <t>deska perimetrická pro zateplení spodních staveb 200kPa λ=0,034 tl 40mm</t>
  </si>
  <si>
    <t>-1526994470</t>
  </si>
  <si>
    <t>https://podminky.urs.cz/item/CS_URS_2021_02/28376351</t>
  </si>
  <si>
    <t>11,285*1,02 'Přepočtené koeficientem množství</t>
  </si>
  <si>
    <t>45</t>
  </si>
  <si>
    <t>998713103</t>
  </si>
  <si>
    <t>Přesun hmot tonážní pro izolace tepelné v objektech v přes 12 do 24 m</t>
  </si>
  <si>
    <t>565023649</t>
  </si>
  <si>
    <t>Přesun hmot pro izolace tepelné stanovený z hmotnosti přesunovaného materiálu vodorovná dopravní vzdálenost do 50 m v objektech výšky přes 12 m do 24 m</t>
  </si>
  <si>
    <t>https://podminky.urs.cz/item/CS_URS_2021_02/998713103</t>
  </si>
  <si>
    <t>721</t>
  </si>
  <si>
    <t>Zdravotechnika - vnitřní kanalizace</t>
  </si>
  <si>
    <t>46</t>
  </si>
  <si>
    <t>721171808</t>
  </si>
  <si>
    <t>Demontáž potrubí z PVC D přes 75 do 114</t>
  </si>
  <si>
    <t>1273069153</t>
  </si>
  <si>
    <t>Demontáž potrubí z novodurových trub odpadních nebo připojovacích přes 75 do D 114</t>
  </si>
  <si>
    <t>https://podminky.urs.cz/item/CS_URS_2021_02/721171808</t>
  </si>
  <si>
    <t>47</t>
  </si>
  <si>
    <t>7211737-R</t>
  </si>
  <si>
    <t>Potrubí kanalizační z PE odpadní DN 150</t>
  </si>
  <si>
    <t>1317735555</t>
  </si>
  <si>
    <t>Dodávka a montáž čístícího kusu KG DN 110</t>
  </si>
  <si>
    <t>48</t>
  </si>
  <si>
    <t>721174025</t>
  </si>
  <si>
    <t>Potrubí kanalizační z PP odpadní DN 110</t>
  </si>
  <si>
    <t>-1736176261</t>
  </si>
  <si>
    <t>Potrubí z trub polypropylenových odpadní (svislé) DN 110</t>
  </si>
  <si>
    <t>https://podminky.urs.cz/item/CS_URS_2021_02/721174025</t>
  </si>
  <si>
    <t>49</t>
  </si>
  <si>
    <t>721174042</t>
  </si>
  <si>
    <t>Potrubí kanalizační z PP připojovací DN 40</t>
  </si>
  <si>
    <t>-1791645370</t>
  </si>
  <si>
    <t>Potrubí z trub polypropylenových připojovací DN 40</t>
  </si>
  <si>
    <t>https://podminky.urs.cz/item/CS_URS_2021_02/721174042</t>
  </si>
  <si>
    <t>50</t>
  </si>
  <si>
    <t>721174043</t>
  </si>
  <si>
    <t>Potrubí kanalizační z PP připojovací DN 50</t>
  </si>
  <si>
    <t>827942777</t>
  </si>
  <si>
    <t>Potrubí z trub polypropylenových připojovací DN 50</t>
  </si>
  <si>
    <t>https://podminky.urs.cz/item/CS_URS_2021_02/721174043</t>
  </si>
  <si>
    <t>51</t>
  </si>
  <si>
    <t>721174045</t>
  </si>
  <si>
    <t>Potrubí kanalizační z PP připojovací DN 110</t>
  </si>
  <si>
    <t>1668707009</t>
  </si>
  <si>
    <t>Potrubí z trub polypropylenových připojovací DN 110</t>
  </si>
  <si>
    <t>https://podminky.urs.cz/item/CS_URS_2021_02/721174045</t>
  </si>
  <si>
    <t>52</t>
  </si>
  <si>
    <t>721174063</t>
  </si>
  <si>
    <t>Potrubí kanalizační z PP větrací DN 110</t>
  </si>
  <si>
    <t>-1141976422</t>
  </si>
  <si>
    <t>Potrubí z trub polypropylenových větrací DN 110</t>
  </si>
  <si>
    <t>https://podminky.urs.cz/item/CS_URS_2021_02/721174063</t>
  </si>
  <si>
    <t>53</t>
  </si>
  <si>
    <t>7211797-R</t>
  </si>
  <si>
    <t>-410655412</t>
  </si>
  <si>
    <t>Napojení potrubí na stávající ležatý rozvod</t>
  </si>
  <si>
    <t>54</t>
  </si>
  <si>
    <t>721290111</t>
  </si>
  <si>
    <t>Zkouška těsnosti potrubí kanalizace vodou DN do 125</t>
  </si>
  <si>
    <t>-1091382280</t>
  </si>
  <si>
    <t>Zkouška těsnosti kanalizace v objektech vodou do DN 125</t>
  </si>
  <si>
    <t>https://podminky.urs.cz/item/CS_URS_2021_02/721290111</t>
  </si>
  <si>
    <t>55</t>
  </si>
  <si>
    <t>7212901-R</t>
  </si>
  <si>
    <t>Zkouška těsnosti potrubí kanalizace vodou do DN 125</t>
  </si>
  <si>
    <t>hod</t>
  </si>
  <si>
    <t>899587496</t>
  </si>
  <si>
    <t>Stavební práce pro vnitřní kanalizaci</t>
  </si>
  <si>
    <t>56</t>
  </si>
  <si>
    <t>7212999-R</t>
  </si>
  <si>
    <t>Protipožární ucpávky a manžety na kanalizačním potrubí</t>
  </si>
  <si>
    <t>-1461950447</t>
  </si>
  <si>
    <t>57</t>
  </si>
  <si>
    <t>998721103</t>
  </si>
  <si>
    <t>Přesun hmot tonážní pro vnitřní kanalizace v objektech v přes 12 do 24 m</t>
  </si>
  <si>
    <t>1067410604</t>
  </si>
  <si>
    <t>Přesun hmot pro vnitřní kanalizace stanovený z hmotnosti přesunovaného materiálu vodorovná dopravní vzdálenost do 50 m v objektech výšky přes 12 do 24 m</t>
  </si>
  <si>
    <t>https://podminky.urs.cz/item/CS_URS_2021_02/998721103</t>
  </si>
  <si>
    <t>722</t>
  </si>
  <si>
    <t>Zdravotechnika - vnitřní vodovod</t>
  </si>
  <si>
    <t>58</t>
  </si>
  <si>
    <t>722130801</t>
  </si>
  <si>
    <t>Demontáž potrubí ocelové pozinkované závitové DN do 25</t>
  </si>
  <si>
    <t>-1532662393</t>
  </si>
  <si>
    <t>Demontáž potrubí z ocelových trubek pozinkovaných závitových do DN 25</t>
  </si>
  <si>
    <t>https://podminky.urs.cz/item/CS_URS_2021_02/722130801</t>
  </si>
  <si>
    <t>59</t>
  </si>
  <si>
    <t>722170801</t>
  </si>
  <si>
    <t>Demontáž rozvodů vody z plastů D do 25</t>
  </si>
  <si>
    <t>-640515999</t>
  </si>
  <si>
    <t>Demontáž rozvodů vody z plastů do Ø 25 mm</t>
  </si>
  <si>
    <t>https://podminky.urs.cz/item/CS_URS_2021_02/722170801</t>
  </si>
  <si>
    <t>60</t>
  </si>
  <si>
    <t>722174002</t>
  </si>
  <si>
    <t>Potrubí vodovodní plastové PPR svar polyfúze PN 16 D 20x2,8 mm</t>
  </si>
  <si>
    <t>1187885700</t>
  </si>
  <si>
    <t>Potrubí z plastových trubek z polypropylenu PPR svařovaných polyfúzně PN 16 (SDR 7,4) D 20 x 2,8</t>
  </si>
  <si>
    <t>https://podminky.urs.cz/item/CS_URS_2021_02/722174002</t>
  </si>
  <si>
    <t>61</t>
  </si>
  <si>
    <t>-71178099</t>
  </si>
  <si>
    <t>62</t>
  </si>
  <si>
    <t>722174003</t>
  </si>
  <si>
    <t>Potrubí vodovodní plastové PPR svar polyfúze PN 16 D 25x3,5 mm</t>
  </si>
  <si>
    <t>2028818279</t>
  </si>
  <si>
    <t>Potrubí z plastových trubek z polypropylenu PPR svařovaných polyfúzně PN 16 (SDR 7,4) D 25 x 3,5</t>
  </si>
  <si>
    <t>https://podminky.urs.cz/item/CS_URS_2021_02/722174003</t>
  </si>
  <si>
    <t>63</t>
  </si>
  <si>
    <t>722181222</t>
  </si>
  <si>
    <t>Ochrana vodovodního potrubí přilepenými termoizolačními trubicemi z PE tl přes 6 do 9 mm DN přes 22 do 45 mm</t>
  </si>
  <si>
    <t>923626459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</si>
  <si>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</si>
  <si>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https://podminky.urs.cz/item/CS_URS_2021_02/722181222</t>
  </si>
  <si>
    <t>64</t>
  </si>
  <si>
    <t>722181242</t>
  </si>
  <si>
    <t>Ochrana vodovodního potrubí přilepenými termoizolačními trubicemi z PE tl přes 13 do 20 mm DN přes 22 do 45 mm</t>
  </si>
  <si>
    <t>155545412</t>
  </si>
  <si>
    <t>Ochrana potrubí termoizolačními trubicemi z pěnového polyetylenu PE přilepenými v příčných a podélných spojích, tloušťky izolace přes 13 do 20 mm, vnitřního průměru izolace DN přes 22 do 45 mm</t>
  </si>
  <si>
    <t>https://podminky.urs.cz/item/CS_URS_2021_02/722181242</t>
  </si>
  <si>
    <t>65</t>
  </si>
  <si>
    <t>722220111</t>
  </si>
  <si>
    <t>Nástěnka pro výtokový ventil G 1/2" s jedním závitem</t>
  </si>
  <si>
    <t>-1859589662</t>
  </si>
  <si>
    <t>Armatury s jedním závitem nástěnky pro výtokový ventil G 1/2"</t>
  </si>
  <si>
    <t>https://podminky.urs.cz/item/CS_URS_2021_02/722220111</t>
  </si>
  <si>
    <t>66</t>
  </si>
  <si>
    <t>7222311-R</t>
  </si>
  <si>
    <t>Ventil závitový pojistný rohový G 1/2</t>
  </si>
  <si>
    <t>845193456</t>
  </si>
  <si>
    <t>Rohový ventil výtokový 20x2,8 PN 16</t>
  </si>
  <si>
    <t>67</t>
  </si>
  <si>
    <t>7222313-R</t>
  </si>
  <si>
    <t>-1745694915</t>
  </si>
  <si>
    <t>Uzavírací kulový kohout 20x2,8 PN 16</t>
  </si>
  <si>
    <t>68</t>
  </si>
  <si>
    <t>722290234</t>
  </si>
  <si>
    <t>Proplach a dezinfekce vodovodního potrubí DN do 80</t>
  </si>
  <si>
    <t>320544136</t>
  </si>
  <si>
    <t>Zkoušky, proplach a desinfekce vodovodního potrubí proplach a desinfekce vodovodního potrubí do DN 80</t>
  </si>
  <si>
    <t>https://podminky.urs.cz/item/CS_URS_2021_02/722290234</t>
  </si>
  <si>
    <t>69</t>
  </si>
  <si>
    <t>7222901-R</t>
  </si>
  <si>
    <t>Stavební práce pro vnitřní vodovod</t>
  </si>
  <si>
    <t>-188230045</t>
  </si>
  <si>
    <t>70</t>
  </si>
  <si>
    <t>7222999-R</t>
  </si>
  <si>
    <t>Protipožární ucpávky a manžety na vodovodním potrubí</t>
  </si>
  <si>
    <t>-491856502</t>
  </si>
  <si>
    <t>71</t>
  </si>
  <si>
    <t>998722103</t>
  </si>
  <si>
    <t>Přesun hmot tonážní pro vnitřní vodovod v objektech v přes 12 do 24 m</t>
  </si>
  <si>
    <t>147679117</t>
  </si>
  <si>
    <t>Přesun hmot pro vnitřní vodovod stanovený z hmotnosti přesunovaného materiálu vodorovná dopravní vzdálenost do 50 m v objektech výšky přes 12 do 24 m</t>
  </si>
  <si>
    <t>https://podminky.urs.cz/item/CS_URS_2021_02/998722103</t>
  </si>
  <si>
    <t>725</t>
  </si>
  <si>
    <t>Zdravotechnika - zařizovací předměty</t>
  </si>
  <si>
    <t>72</t>
  </si>
  <si>
    <t>725110811</t>
  </si>
  <si>
    <t>Demontáž klozetů splachovací s nádrží</t>
  </si>
  <si>
    <t>soubor</t>
  </si>
  <si>
    <t>528129211</t>
  </si>
  <si>
    <t>Demontáž klozetů splachovacích s nádrží nebo tlakovým splachovačem</t>
  </si>
  <si>
    <t>https://podminky.urs.cz/item/CS_URS_2021_02/725110811</t>
  </si>
  <si>
    <t>73</t>
  </si>
  <si>
    <t>725112022</t>
  </si>
  <si>
    <t>Klozet keramický závěsný na nosné stěny s hlubokým splachováním odpad vodorovný</t>
  </si>
  <si>
    <t>-1039451866</t>
  </si>
  <si>
    <t>Zařízení záchodů klozety keramické závěsné na nosné stěny s hlubokým splachováním odpad vodorovný</t>
  </si>
  <si>
    <t>https://podminky.urs.cz/item/CS_URS_2021_02/725112022</t>
  </si>
  <si>
    <t>závěsný klozet Handicap</t>
  </si>
  <si>
    <t>74</t>
  </si>
  <si>
    <t>725210821</t>
  </si>
  <si>
    <t>Demontáž umyvadel bez výtokových armatur</t>
  </si>
  <si>
    <t>459239389</t>
  </si>
  <si>
    <t>Demontáž umyvadel bez výtokových armatur umyvadel</t>
  </si>
  <si>
    <t>https://podminky.urs.cz/item/CS_URS_2021_02/725210821</t>
  </si>
  <si>
    <t>75</t>
  </si>
  <si>
    <t>725211681</t>
  </si>
  <si>
    <t>Umyvadlo keramické bílé zdravotní šířky 640 mm připevněné na stěnu šrouby</t>
  </si>
  <si>
    <t>-723454522</t>
  </si>
  <si>
    <t>Umyvadla keramická bílá bez výtokových armatur připevněná na stěnu šrouby zdravotní, šířka umyvadla 640 mm</t>
  </si>
  <si>
    <t>https://podminky.urs.cz/item/CS_URS_2021_02/725211681</t>
  </si>
  <si>
    <t>76</t>
  </si>
  <si>
    <t>7252117-R</t>
  </si>
  <si>
    <t>Umývátko keramické bílé stěnové šířky 400 mm připevněné na stěnu šrouby</t>
  </si>
  <si>
    <t>-284544243</t>
  </si>
  <si>
    <t>Madlo u umyvadla bílé - popis viz. výkres D.1.1.18</t>
  </si>
  <si>
    <t>77</t>
  </si>
  <si>
    <t>7252118-R</t>
  </si>
  <si>
    <t>Madla u záchodové mísy bílá - popis viz. výkres D.1.1.18</t>
  </si>
  <si>
    <t>-1227842504</t>
  </si>
  <si>
    <t>78</t>
  </si>
  <si>
    <t>7252119-R</t>
  </si>
  <si>
    <t>Madla u sprchového koutu bílá - popis viz. výkres D.1.1.18</t>
  </si>
  <si>
    <t>-1946273479</t>
  </si>
  <si>
    <t>79</t>
  </si>
  <si>
    <t>725291621</t>
  </si>
  <si>
    <t>Doplňky zařízení koupelen a záchodů nerezové zásobník toaletních papírů</t>
  </si>
  <si>
    <t>-1085898179</t>
  </si>
  <si>
    <t>Doplňky zařízení koupelen a záchodů nerezové zásobník toaletních papírů d=300 mm</t>
  </si>
  <si>
    <t>https://podminky.urs.cz/item/CS_URS_2021_02/725291621</t>
  </si>
  <si>
    <t>80</t>
  </si>
  <si>
    <t>725291642</t>
  </si>
  <si>
    <t>Doplňky zařízení koupelen a záchodů nerezové sedačky do sprchy</t>
  </si>
  <si>
    <t>442578531</t>
  </si>
  <si>
    <t>https://podminky.urs.cz/item/CS_URS_2021_02/725291642</t>
  </si>
  <si>
    <t>81</t>
  </si>
  <si>
    <t>7252916-R</t>
  </si>
  <si>
    <t>Doplňky zařízení koupelen a záchodů nerezové madlo sprchové 750 x 450 mm</t>
  </si>
  <si>
    <t>-1392941945</t>
  </si>
  <si>
    <t>Doplňky zařízení koupelen a záchodů nerezový dvojháček</t>
  </si>
  <si>
    <t>82</t>
  </si>
  <si>
    <t>7252917-R</t>
  </si>
  <si>
    <t>1569399745</t>
  </si>
  <si>
    <t>Doplňky zařízení koupelen a záchodů odkládací police drátěný program chrom 290x130x92 mm</t>
  </si>
  <si>
    <t>83</t>
  </si>
  <si>
    <t>7253311-R</t>
  </si>
  <si>
    <t>Výlevka bez výtokových armatur keramická se sklopnou plastovou mřížkou 500 mm</t>
  </si>
  <si>
    <t>1009987857</t>
  </si>
  <si>
    <t>Sifon nízký sprchový do podlahy, nerezová mřížka</t>
  </si>
  <si>
    <t>84</t>
  </si>
  <si>
    <t>7253319-R</t>
  </si>
  <si>
    <t>Napojení vzduchotechniky do kanalizace vč. sifonu</t>
  </si>
  <si>
    <t>1815874794</t>
  </si>
  <si>
    <t>85</t>
  </si>
  <si>
    <t>725822613</t>
  </si>
  <si>
    <t>Baterie umyvadlová stojánková páková s výpustí</t>
  </si>
  <si>
    <t>1563746052</t>
  </si>
  <si>
    <t>Baterie umyvadlové stojánkové pákové s výpustí</t>
  </si>
  <si>
    <t>https://podminky.urs.cz/item/CS_URS_2021_02/725822613</t>
  </si>
  <si>
    <t>baterie pro zdravotní umyvadlo</t>
  </si>
  <si>
    <t>86</t>
  </si>
  <si>
    <t>725840850</t>
  </si>
  <si>
    <t>Demontáž baterie sprch diferenciální do G 3/4x1</t>
  </si>
  <si>
    <t>-832806143</t>
  </si>
  <si>
    <t>Demontáž baterií sprchových diferenciálních do G 3/4 x 1</t>
  </si>
  <si>
    <t>https://podminky.urs.cz/item/CS_URS_2021_02/725840850</t>
  </si>
  <si>
    <t>87</t>
  </si>
  <si>
    <t>725841312</t>
  </si>
  <si>
    <t>Baterie sprchová nástěnná páková</t>
  </si>
  <si>
    <t>125051989</t>
  </si>
  <si>
    <t>Baterie sprchové nástěnné pákové</t>
  </si>
  <si>
    <t>https://podminky.urs.cz/item/CS_URS_2021_02/725841312</t>
  </si>
  <si>
    <t>vč. sprchové hlavice a hadice délky min. 1200 mm</t>
  </si>
  <si>
    <t>88</t>
  </si>
  <si>
    <t>998725103</t>
  </si>
  <si>
    <t>Přesun hmot tonážní pro zařizovací předměty v objektech v přes 12 do 24 m</t>
  </si>
  <si>
    <t>1703707367</t>
  </si>
  <si>
    <t>Přesun hmot pro zařizovací předměty stanovený z hmotnosti přesunovaného materiálu vodorovná dopravní vzdálenost do 50 m v objektech výšky přes 12 do 24 m</t>
  </si>
  <si>
    <t>https://podminky.urs.cz/item/CS_URS_2021_02/998725103</t>
  </si>
  <si>
    <t>726</t>
  </si>
  <si>
    <t>Zdravotechnika - předstěnové instalace</t>
  </si>
  <si>
    <t>89</t>
  </si>
  <si>
    <t>726111031</t>
  </si>
  <si>
    <t>Instalační předstěna - klozet s ovládáním zepředu v 1080 mm závěsný do masivní zděné kce</t>
  </si>
  <si>
    <t>-1647171524</t>
  </si>
  <si>
    <t>Předstěnové instalační systémy pro zazdění do masivních zděných konstrukcí pro závěsné klozety ovládání zepředu, stavební výška 1080 mm</t>
  </si>
  <si>
    <t>https://podminky.urs.cz/item/CS_URS_2021_02/726111031</t>
  </si>
  <si>
    <t>90</t>
  </si>
  <si>
    <t>998726113</t>
  </si>
  <si>
    <t>Přesun hmot tonážní pro instalační prefabrikáty v objektech v přes 12 do 24 m</t>
  </si>
  <si>
    <t>320690787</t>
  </si>
  <si>
    <t>Přesun hmot pro instalační prefabrikáty stanovený z hmotnosti přesunovaného materiálu vodorovná dopravní vzdálenost do 50 m v objektech výšky přes 12 m do 24 m</t>
  </si>
  <si>
    <t>https://podminky.urs.cz/item/CS_URS_2021_02/998726113</t>
  </si>
  <si>
    <t>733</t>
  </si>
  <si>
    <t>Ústřední vytápění - rozvodné potrubí</t>
  </si>
  <si>
    <t>91</t>
  </si>
  <si>
    <t>733120819</t>
  </si>
  <si>
    <t>Demontáž potrubí ocelového hladkého D přes 38 do 60,3</t>
  </si>
  <si>
    <t>601266535</t>
  </si>
  <si>
    <t>Demontáž potrubí z trubek ocelových hladkých Ø přes 38 do 60,3</t>
  </si>
  <si>
    <t>https://podminky.urs.cz/item/CS_URS_2021_02/733120819</t>
  </si>
  <si>
    <t>92</t>
  </si>
  <si>
    <t>733223302</t>
  </si>
  <si>
    <t>Potrubí měděné tvrdé spojované lisováním D 18x1 mm</t>
  </si>
  <si>
    <t>-53515497</t>
  </si>
  <si>
    <t>Potrubí z trubek měděných tvrdých spojovaných lisováním PN 16, T= +110°C Ø 18/1</t>
  </si>
  <si>
    <t>https://podminky.urs.cz/item/CS_URS_2021_02/733223302</t>
  </si>
  <si>
    <t>93</t>
  </si>
  <si>
    <t>7332233-R</t>
  </si>
  <si>
    <t>Potrubí měděné tvrdé spojované lisováním DN 15 ÚT</t>
  </si>
  <si>
    <t>1774160325</t>
  </si>
  <si>
    <t>Napojení na stávající rozvody</t>
  </si>
  <si>
    <t>94</t>
  </si>
  <si>
    <t>7332234-R</t>
  </si>
  <si>
    <t>790981124</t>
  </si>
  <si>
    <t>Přechod Cu/ocel potrubí</t>
  </si>
  <si>
    <t>95</t>
  </si>
  <si>
    <t>7332235-R</t>
  </si>
  <si>
    <t>Napojovací rohová armatura pro Cu potrubí</t>
  </si>
  <si>
    <t>-966599665</t>
  </si>
  <si>
    <t>96</t>
  </si>
  <si>
    <t>7332236-R</t>
  </si>
  <si>
    <t>Uzavíratelné šroubení k radiátoru</t>
  </si>
  <si>
    <t>-149160716</t>
  </si>
  <si>
    <t>97</t>
  </si>
  <si>
    <t>733291101</t>
  </si>
  <si>
    <t>Zkouška těsnosti potrubí měděné D do 35x1,5</t>
  </si>
  <si>
    <t>-357155932</t>
  </si>
  <si>
    <t>Zkoušky těsnosti potrubí z trubek měděných Ø do 35/1,5</t>
  </si>
  <si>
    <t>https://podminky.urs.cz/item/CS_URS_2021_02/733291101</t>
  </si>
  <si>
    <t>98</t>
  </si>
  <si>
    <t>7332911-R</t>
  </si>
  <si>
    <t>Zkouška těsnosti potrubí měděné do D 64x2</t>
  </si>
  <si>
    <t>-1324799492</t>
  </si>
  <si>
    <t>Vyregulování dotčené soustavy ÚT</t>
  </si>
  <si>
    <t>99</t>
  </si>
  <si>
    <t>7342228-R</t>
  </si>
  <si>
    <t>Ventil závitový termostatický přímý G 3/8 PN 16 do 110°C s ruční hlavou chromovaný</t>
  </si>
  <si>
    <t>118122750</t>
  </si>
  <si>
    <t>Uzavíratelná hlavice k radiátoru</t>
  </si>
  <si>
    <t>100</t>
  </si>
  <si>
    <t>7342229-R</t>
  </si>
  <si>
    <t>Stavební práce pro ústřední vytápění</t>
  </si>
  <si>
    <t>1935912072</t>
  </si>
  <si>
    <t>101</t>
  </si>
  <si>
    <t>998733103</t>
  </si>
  <si>
    <t>Přesun hmot tonážní pro rozvody potrubí v objektech v přes 12 do 24 m</t>
  </si>
  <si>
    <t>2133923003</t>
  </si>
  <si>
    <t>Přesun hmot pro rozvody potrubí stanovený z hmotnosti přesunovaného materiálu vodorovná dopravní vzdálenost do 50 m v objektech výšky přes 12 do 24 m</t>
  </si>
  <si>
    <t>https://podminky.urs.cz/item/CS_URS_2021_02/998733103</t>
  </si>
  <si>
    <t>735</t>
  </si>
  <si>
    <t>Ústřední vytápění - otopná tělesa</t>
  </si>
  <si>
    <t>102</t>
  </si>
  <si>
    <t>735121810</t>
  </si>
  <si>
    <t>Demontáž otopného tělesa ocelového článkového</t>
  </si>
  <si>
    <t>-1656029572</t>
  </si>
  <si>
    <t>Demontáž otopných těles ocelových článkových</t>
  </si>
  <si>
    <t>https://podminky.urs.cz/item/CS_URS_2021_02/735121810</t>
  </si>
  <si>
    <t>10*(1,0*0,5)</t>
  </si>
  <si>
    <t>103</t>
  </si>
  <si>
    <t>735164221</t>
  </si>
  <si>
    <t>Otopné těleso trubkové elektrické přímotopné výška/délka 690/450 mm</t>
  </si>
  <si>
    <t>-2040633371</t>
  </si>
  <si>
    <t>Otopná tělesa trubková přímotopná elektrická na stěnu výšky tělesa 690 mm, délky 450 mm</t>
  </si>
  <si>
    <t>https://podminky.urs.cz/item/CS_URS_2021_02/735164221</t>
  </si>
  <si>
    <t>104</t>
  </si>
  <si>
    <t>998735103</t>
  </si>
  <si>
    <t>Přesun hmot tonážní pro otopná tělesa v objektech v přes 12 do 24 m</t>
  </si>
  <si>
    <t>1736919175</t>
  </si>
  <si>
    <t>Přesun hmot pro otopná tělesa stanovený z hmotnosti přesunovaného materiálu vodorovná dopravní vzdálenost do 50 m v objektech výšky přes 12 do 24 m</t>
  </si>
  <si>
    <t>https://podminky.urs.cz/item/CS_URS_2021_02/998735103</t>
  </si>
  <si>
    <t>741</t>
  </si>
  <si>
    <t>Elektroinstalace - silnoproud</t>
  </si>
  <si>
    <t>105</t>
  </si>
  <si>
    <t>741110061</t>
  </si>
  <si>
    <t>Montáž trubka plastová ohebná D přes 11 do 23 mm uložená pod omítku</t>
  </si>
  <si>
    <t>1860489359</t>
  </si>
  <si>
    <t>Montáž trubek elektroinstalačních s nasunutím nebo našroubováním do krabic plastových ohebných, uložených pod omítku, vnější Ø přes 11 do 23 mm</t>
  </si>
  <si>
    <t>https://podminky.urs.cz/item/CS_URS_2021_02/741110061</t>
  </si>
  <si>
    <t>106</t>
  </si>
  <si>
    <t>34571063</t>
  </si>
  <si>
    <t>trubka elektroinstalační ohebná z PVC (ČSN) 2323</t>
  </si>
  <si>
    <t>-1638143860</t>
  </si>
  <si>
    <t>https://podminky.urs.cz/item/CS_URS_2021_02/34571063</t>
  </si>
  <si>
    <t>107</t>
  </si>
  <si>
    <t>7411118-R</t>
  </si>
  <si>
    <t>Demontáž trubky plastové tuhé D do 50 mm uložené pevně</t>
  </si>
  <si>
    <t>1758088089</t>
  </si>
  <si>
    <t>Demontáž stávajících rozvodů</t>
  </si>
  <si>
    <t>108</t>
  </si>
  <si>
    <t>741112001</t>
  </si>
  <si>
    <t>Montáž krabice zapuštěná plastová kruhová</t>
  </si>
  <si>
    <t>1600587773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</si>
  <si>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</si>
  <si>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https://podminky.urs.cz/item/CS_URS_2021_02/741112001</t>
  </si>
  <si>
    <t>109</t>
  </si>
  <si>
    <t>34571532</t>
  </si>
  <si>
    <t>krabice přístrojová odbočná s víčkem z PH, 107x107 mm, hloubka 50 mm</t>
  </si>
  <si>
    <t>1061509671</t>
  </si>
  <si>
    <t>krabice přístrojová odbočná s víčkem kruhová 1903 KR68</t>
  </si>
  <si>
    <t>110</t>
  </si>
  <si>
    <t>741112061</t>
  </si>
  <si>
    <t>Montáž krabice přístrojová zapuštěná plastová kruhová</t>
  </si>
  <si>
    <t>-496146664</t>
  </si>
  <si>
    <t>Montáž krabic elektroinstalačních bez napojení na trubky a lišty, demontáže a montáže víčka a přístroje přístrojových zapuštěných plastových kruhových</t>
  </si>
  <si>
    <t>https://podminky.urs.cz/item/CS_URS_2021_02/741112061</t>
  </si>
  <si>
    <t>111</t>
  </si>
  <si>
    <t>345715-R</t>
  </si>
  <si>
    <t>krabice přístrojová instalační 500 V, 71x71x42mm</t>
  </si>
  <si>
    <t>1802779670</t>
  </si>
  <si>
    <t>krabice přístrojová instalační 1901 KP68 KZ3</t>
  </si>
  <si>
    <t>112</t>
  </si>
  <si>
    <t>741120003</t>
  </si>
  <si>
    <t>Montáž vodič Cu izolovaný plný a laněný žíla 10-16 mm2 pod omítku (např. CY)</t>
  </si>
  <si>
    <t>1094279951</t>
  </si>
  <si>
    <t>Montáž vodičů izolovaných měděných bez ukončení uložených pod omítku plných a laněných (např. CY), průřezu žíly 10 až 16 mm2</t>
  </si>
  <si>
    <t>https://podminky.urs.cz/item/CS_URS_2021_02/741120003</t>
  </si>
  <si>
    <t>375+287+100+10+63</t>
  </si>
  <si>
    <t>113</t>
  </si>
  <si>
    <t>341110-R</t>
  </si>
  <si>
    <t>kabel silový s Cu jádrem 1 kV 2x2,5mm2</t>
  </si>
  <si>
    <t>-462245048</t>
  </si>
  <si>
    <t>CYKY-CYKYm 3Cx2,5 mm2 750 V (PU)</t>
  </si>
  <si>
    <t>114</t>
  </si>
  <si>
    <t>341111-R</t>
  </si>
  <si>
    <t>-2127752868</t>
  </si>
  <si>
    <t>CYKY-CYKYm 3Cx1,5 mm2 750 V (PU)</t>
  </si>
  <si>
    <t>115</t>
  </si>
  <si>
    <t>341112-R</t>
  </si>
  <si>
    <t>983247309</t>
  </si>
  <si>
    <t>CYKY-CYKYm 3Ax2,5 mm2 750 V (PU)</t>
  </si>
  <si>
    <t>116</t>
  </si>
  <si>
    <t>341113-R</t>
  </si>
  <si>
    <t>-423335642</t>
  </si>
  <si>
    <t>CYKY-CYKYm 2Ax1,5 mm2 750 V (PU)</t>
  </si>
  <si>
    <t>117</t>
  </si>
  <si>
    <t>341115-R</t>
  </si>
  <si>
    <t>422704360</t>
  </si>
  <si>
    <t>CY 6 mm2 750V (PU), zž</t>
  </si>
  <si>
    <t>118</t>
  </si>
  <si>
    <t>7412107-R</t>
  </si>
  <si>
    <t>Montáž rozváděčů ostatních bez zapojení vodičů unistorů typ B</t>
  </si>
  <si>
    <t>814111827</t>
  </si>
  <si>
    <t>Dodávka a montáž rozvaděče RO</t>
  </si>
  <si>
    <t>119</t>
  </si>
  <si>
    <t>741310001</t>
  </si>
  <si>
    <t>Montáž vypínač nástěnný 1-jednopólový prostředí normální se zapojením vodičů</t>
  </si>
  <si>
    <t>-560787046</t>
  </si>
  <si>
    <t>Montáž spínačů jedno nebo dvoupólových nástěnných se zapojením vodičů, pro prostředí normální vypínačů, řazení 1-jednopólových</t>
  </si>
  <si>
    <t>https://podminky.urs.cz/item/CS_URS_2021_02/741310001</t>
  </si>
  <si>
    <t>120</t>
  </si>
  <si>
    <t>34535514</t>
  </si>
  <si>
    <t>spínač jednopólový 10A barevný</t>
  </si>
  <si>
    <t>-1601175668</t>
  </si>
  <si>
    <t>121</t>
  </si>
  <si>
    <t>741310022</t>
  </si>
  <si>
    <t>Montáž přepínač nástěnný 6-střídavý prostředí normální se zapojením vodičů</t>
  </si>
  <si>
    <t>480316508</t>
  </si>
  <si>
    <t>Montáž spínačů jedno nebo dvoupólových nástěnných se zapojením vodičů, pro prostředí normální přepínačů, řazení 6-střídavých</t>
  </si>
  <si>
    <t>https://podminky.urs.cz/item/CS_URS_2021_02/741310022</t>
  </si>
  <si>
    <t>122</t>
  </si>
  <si>
    <t>345355-R</t>
  </si>
  <si>
    <t>spínač jednopólový 10A alabastr, slon.kost</t>
  </si>
  <si>
    <t>-227665816</t>
  </si>
  <si>
    <t>přepínač - řazení 6 nást. prost. obyč.</t>
  </si>
  <si>
    <t>123</t>
  </si>
  <si>
    <t>741310025</t>
  </si>
  <si>
    <t>Montáž přepínač nástěnný 7-křížový prostředí normální se zapojením vodičů</t>
  </si>
  <si>
    <t>-66281298</t>
  </si>
  <si>
    <t>Montáž spínačů jedno nebo dvoupólových nástěnných se zapojením vodičů, pro prostředí normální přepínačů, řazení 7-křížových</t>
  </si>
  <si>
    <t>https://podminky.urs.cz/item/CS_URS_2021_02/741310025</t>
  </si>
  <si>
    <t>124</t>
  </si>
  <si>
    <t>345356-R</t>
  </si>
  <si>
    <t>-1920174367</t>
  </si>
  <si>
    <t>přepínač - řazení 7 nást. prost. obyč.</t>
  </si>
  <si>
    <t>125</t>
  </si>
  <si>
    <t>741313041</t>
  </si>
  <si>
    <t>Montáž zásuvka (polo)zapuštěná šroubové připojení 2P+PE se zapojením vodičů</t>
  </si>
  <si>
    <t>-599975082</t>
  </si>
  <si>
    <t>Montáž zásuvek domovních se zapojením vodičů šroubové připojení polozapuštěných nebo zapuštěných 10/16 A, provedení 2P + PE</t>
  </si>
  <si>
    <t>https://podminky.urs.cz/item/CS_URS_2021_02/741313041</t>
  </si>
  <si>
    <t>126</t>
  </si>
  <si>
    <t>358112-R</t>
  </si>
  <si>
    <t>zásuvka nástěnná 16 A, 250 V, 4pólová</t>
  </si>
  <si>
    <t>-753052721</t>
  </si>
  <si>
    <t>zásuvka poloza./zapuštěná 10/16A 250V 2P+Z</t>
  </si>
  <si>
    <t>127</t>
  </si>
  <si>
    <t>741330731</t>
  </si>
  <si>
    <t xml:space="preserve">Montáž relé pomocné ventilátorové  se zapojením vodičů</t>
  </si>
  <si>
    <t>-983625271</t>
  </si>
  <si>
    <t>Montáž relé pomocných se zapojením vodičů ostatních ventilátorových</t>
  </si>
  <si>
    <t>https://podminky.urs.cz/item/CS_URS_2021_02/741330731</t>
  </si>
  <si>
    <t>128</t>
  </si>
  <si>
    <t>358351-R</t>
  </si>
  <si>
    <t>relé průmyslová výkonová s kolíkovou přípojkou 220 V 50Hz, 3p</t>
  </si>
  <si>
    <t>408206904</t>
  </si>
  <si>
    <t>doběhové relé vzduchotechniky</t>
  </si>
  <si>
    <t>129</t>
  </si>
  <si>
    <t>741372062</t>
  </si>
  <si>
    <t>Montáž svítidlo LED interiérové přisazené stropní hranaté nebo kruhové přes 0,09 do 0,36 m2 se zapojením vodičů</t>
  </si>
  <si>
    <t>354816145</t>
  </si>
  <si>
    <t>Montáž svítidel s integrovaným zdrojem LED se zapojením vodičů interiérových přisazených stropních hranatých nebo kruhových, plochy přes 0,09 do 0,36 m2</t>
  </si>
  <si>
    <t>https://podminky.urs.cz/item/CS_URS_2021_02/741372062</t>
  </si>
  <si>
    <t>130</t>
  </si>
  <si>
    <t>348511-R</t>
  </si>
  <si>
    <t>kruhové přisazené stropní LED svítidlo s opálovým plastovým krytem, příkon 14W, světelný tok 1500lm, barva světla 3000K, stupeň krytí IP40, index podání barev CRI 80-89, třída ochrany I, vnější průměr 300 mm, výška 105 mm, doba životnosti min. 80000 hodin</t>
  </si>
  <si>
    <t>-1275923907</t>
  </si>
  <si>
    <t>131</t>
  </si>
  <si>
    <t>733146348</t>
  </si>
  <si>
    <t>132</t>
  </si>
  <si>
    <t>348512-R</t>
  </si>
  <si>
    <t>kruhové přisazené stropní LED svítidlo s opálovým plastovým krytem, příkon 27W, světelný tok 2900lm, barva světla 4000K, stupeň krytí IP40, index podání barev CRI 80-89, třída ochrany I, vnější průměr 375 mm, výška 125 mm, doba životnosti min. 80000 hodin</t>
  </si>
  <si>
    <t>105596141</t>
  </si>
  <si>
    <t>133</t>
  </si>
  <si>
    <t>7418110-R</t>
  </si>
  <si>
    <t>Kontrola rozvaděč nn manipulační, ovládací nebo reléový</t>
  </si>
  <si>
    <t>-840566952</t>
  </si>
  <si>
    <t>Revize elektroinstalace a zařízení</t>
  </si>
  <si>
    <t>134</t>
  </si>
  <si>
    <t>7418190-R</t>
  </si>
  <si>
    <t>Stavební práce pro elektroinstalace</t>
  </si>
  <si>
    <t>-834581727</t>
  </si>
  <si>
    <t>135</t>
  </si>
  <si>
    <t>998741103</t>
  </si>
  <si>
    <t>Přesun hmot tonážní pro silnoproud v objektech v přes 12 do 24 m</t>
  </si>
  <si>
    <t>-1273836118</t>
  </si>
  <si>
    <t>Přesun hmot pro silnoproud stanovený z hmotnosti přesunovaného materiálu vodorovná dopravní vzdálenost do 50 m v objektech výšky přes 12 do 24 m</t>
  </si>
  <si>
    <t>https://podminky.urs.cz/item/CS_URS_2021_02/998741103</t>
  </si>
  <si>
    <t>742</t>
  </si>
  <si>
    <t>Elektroinstalace - slaboproud - podomítkové rozvody</t>
  </si>
  <si>
    <t>136</t>
  </si>
  <si>
    <t>7421210-R</t>
  </si>
  <si>
    <t>Montáž a dodávka kabelu HD-1000 FHD koaxiál</t>
  </si>
  <si>
    <t>-1184167539</t>
  </si>
  <si>
    <t>5*26,0</t>
  </si>
  <si>
    <t>137</t>
  </si>
  <si>
    <t>7421211-R</t>
  </si>
  <si>
    <t>Montáž a dodávka lišta LHD 20*20 HD</t>
  </si>
  <si>
    <t>-1530079614</t>
  </si>
  <si>
    <t>5*10,0</t>
  </si>
  <si>
    <t>138</t>
  </si>
  <si>
    <t>7421212-R</t>
  </si>
  <si>
    <t>Montáž a dodávka kryt L 20*20 rohový</t>
  </si>
  <si>
    <t>-2042134674</t>
  </si>
  <si>
    <t>139</t>
  </si>
  <si>
    <t>7421214-R</t>
  </si>
  <si>
    <t>Montáž a dodávka kryt 5011G-A00300 B1 zásuvky</t>
  </si>
  <si>
    <t>154930746</t>
  </si>
  <si>
    <t>5*1,0</t>
  </si>
  <si>
    <t>140</t>
  </si>
  <si>
    <t>7421215-R</t>
  </si>
  <si>
    <t>Montáž a dodávka rámeček 3901G-A00010 B1 SWING jedno.</t>
  </si>
  <si>
    <t>185816428</t>
  </si>
  <si>
    <t>141</t>
  </si>
  <si>
    <t>7421216-R</t>
  </si>
  <si>
    <t>Montáž a dodávka krabice LK 80*20 R/1 lištová KLASIK</t>
  </si>
  <si>
    <t>280674578</t>
  </si>
  <si>
    <t>142</t>
  </si>
  <si>
    <t>7421217-R</t>
  </si>
  <si>
    <t>Montáž a dodávka účastnické zásuvky zásuvka TV/R/SAT koncová</t>
  </si>
  <si>
    <t>-774244886</t>
  </si>
  <si>
    <t>143</t>
  </si>
  <si>
    <t>7421218-R</t>
  </si>
  <si>
    <t>Montáž a dodávka konektor F šroubovací 7 mm (CB113N)</t>
  </si>
  <si>
    <t>-524821429</t>
  </si>
  <si>
    <t>144</t>
  </si>
  <si>
    <t>7421219-R</t>
  </si>
  <si>
    <t>Podružný a spotřební materiál</t>
  </si>
  <si>
    <t>-1344190232</t>
  </si>
  <si>
    <t>145</t>
  </si>
  <si>
    <t>7421220-R</t>
  </si>
  <si>
    <t>Práce, stavební přípomoce, kompletní montáž a demontáž původních rozvodů</t>
  </si>
  <si>
    <t>337809801</t>
  </si>
  <si>
    <t>751</t>
  </si>
  <si>
    <t>Vzduchotechnika</t>
  </si>
  <si>
    <t>146</t>
  </si>
  <si>
    <t>751111811</t>
  </si>
  <si>
    <t>Demontáž ventilátoru axiálního nízkotlakého kruhové potrubí D do 200 mm</t>
  </si>
  <si>
    <t>-1658711746</t>
  </si>
  <si>
    <t>Demontáž ventilátoru axiálního nízkotlakého kruhové potrubí, průměru do 200 mm</t>
  </si>
  <si>
    <t>https://podminky.urs.cz/item/CS_URS_2021_02/751111811</t>
  </si>
  <si>
    <t>147</t>
  </si>
  <si>
    <t>751133012</t>
  </si>
  <si>
    <t>Montáž ventilátoru diagonálního nízkotlakého potrubního nevýbušného D přes 100 do 200 mm</t>
  </si>
  <si>
    <t>-382197842</t>
  </si>
  <si>
    <t>Montáž ventilátoru diagonálního nízkotlakého potrubního nevýbušného, průměru přes 100 do 200 mm</t>
  </si>
  <si>
    <t>https://podminky.urs.cz/item/CS_URS_2021_02/751133012</t>
  </si>
  <si>
    <t>148</t>
  </si>
  <si>
    <t>429176-R</t>
  </si>
  <si>
    <t>potrubní ventilátor do kruhového potrubí TD 250/100 tichý s doběhem</t>
  </si>
  <si>
    <t>1403552537</t>
  </si>
  <si>
    <t>149</t>
  </si>
  <si>
    <t>7513110-R</t>
  </si>
  <si>
    <t>Dodávka a montáž pružné manžety</t>
  </si>
  <si>
    <t>1948526208</t>
  </si>
  <si>
    <t>150</t>
  </si>
  <si>
    <t>7513111-R</t>
  </si>
  <si>
    <t>Dodávka a montáž zpětné klapky RSK100</t>
  </si>
  <si>
    <t>529904588</t>
  </si>
  <si>
    <t>151</t>
  </si>
  <si>
    <t>7513112-R</t>
  </si>
  <si>
    <t>Dodávka a montáž kovového talířového ventilu KK100 vč. montážního rámečku</t>
  </si>
  <si>
    <t>-1890077726</t>
  </si>
  <si>
    <t>152</t>
  </si>
  <si>
    <t>7513113-R</t>
  </si>
  <si>
    <t>Dodávka a montáž protidešťové stříšky</t>
  </si>
  <si>
    <t>1895598727</t>
  </si>
  <si>
    <t>153</t>
  </si>
  <si>
    <t>7513114-R</t>
  </si>
  <si>
    <t>Dodávka a montáž odbočky jednostranné OBJ90 100/100</t>
  </si>
  <si>
    <t>1707753128</t>
  </si>
  <si>
    <t>154</t>
  </si>
  <si>
    <t>7513115-R</t>
  </si>
  <si>
    <t>Dodávka a montáž odbočky jednostranné OBJ90 180/100</t>
  </si>
  <si>
    <t>747862787</t>
  </si>
  <si>
    <t>155</t>
  </si>
  <si>
    <t>7513116-R</t>
  </si>
  <si>
    <t>Dodávka a montáž záslep D180 mm s odvodem kondenzátu 1/2"</t>
  </si>
  <si>
    <t>687422177</t>
  </si>
  <si>
    <t>156</t>
  </si>
  <si>
    <t>751510041</t>
  </si>
  <si>
    <t>Vzduchotechnické potrubí z pozinkovaného plechu kruhové spirálně vinutá trouba bez příruby D do 100 mm</t>
  </si>
  <si>
    <t>-1443228596</t>
  </si>
  <si>
    <t>Vzduchotechnické potrubí z pozinkovaného plechu kruhové, trouba spirálně vinutá bez příruby, průměru do 100 mm</t>
  </si>
  <si>
    <t>https://podminky.urs.cz/item/CS_URS_2021_02/751510041</t>
  </si>
  <si>
    <t>157</t>
  </si>
  <si>
    <t>751510042</t>
  </si>
  <si>
    <t>Vzduchotechnické potrubí z pozinkovaného plechu kruhové spirálně vinutá trouba bez příruby D přes 100 do 200 mm</t>
  </si>
  <si>
    <t>-955582091</t>
  </si>
  <si>
    <t>Vzduchotechnické potrubí z pozinkovaného plechu kruhové, trouba spirálně vinutá bez příruby, průměru přes 100 do 200 mm</t>
  </si>
  <si>
    <t>https://podminky.urs.cz/item/CS_URS_2021_02/751510042</t>
  </si>
  <si>
    <t>158</t>
  </si>
  <si>
    <t>7515108-R</t>
  </si>
  <si>
    <t>Demontáž vzduchotechnického potrubí plechového čtyřhranného do suti průřezu do 0,13 m2</t>
  </si>
  <si>
    <t>1397805323</t>
  </si>
  <si>
    <t>Demontáž vzduchotechnického potrubí plechového do suti do obvodu 1050 mm</t>
  </si>
  <si>
    <t>159</t>
  </si>
  <si>
    <t>751537011</t>
  </si>
  <si>
    <t>Montáž potrubí ohebného kruhového neizolovaného z Al laminátové hadice D do 100 mm</t>
  </si>
  <si>
    <t>1887323611</t>
  </si>
  <si>
    <t>Montáž potrubí ohebného kruhového neizolovaného z Al laminátové hadice, průměru do 100 mm</t>
  </si>
  <si>
    <t>https://podminky.urs.cz/item/CS_URS_2021_02/751537011</t>
  </si>
  <si>
    <t>160</t>
  </si>
  <si>
    <t>429821-R</t>
  </si>
  <si>
    <t>ohebná Al laminátová hadice s kostrou z ocelového drátu spirálovitě vinutou mezi dvěma vrstvami několikavrstvého Al laminátu s tepelnou a hlukovou izolací D100 mm</t>
  </si>
  <si>
    <t>-443301873</t>
  </si>
  <si>
    <t>161</t>
  </si>
  <si>
    <t>7516118-R</t>
  </si>
  <si>
    <t>Demontáž vzduchotechnické jednotky s rekuperací tepla nástěnné s výměnou vzduchu do 500 m3/h</t>
  </si>
  <si>
    <t>55636670</t>
  </si>
  <si>
    <t>Demontáž a likvidace vzduchotechnické jednotky na střeše objektu</t>
  </si>
  <si>
    <t>162</t>
  </si>
  <si>
    <t>998751102</t>
  </si>
  <si>
    <t>Přesun hmot tonážní pro vzduchotechniku v objektech výšky přes 12 do 24 m</t>
  </si>
  <si>
    <t>-570588526</t>
  </si>
  <si>
    <t>Přesun hmot pro vzduchotechniku stanovený z hmotnosti přesunovaného materiálu vodorovná dopravní vzdálenost do 100 m v objektech výšky přes 12 do 24 m</t>
  </si>
  <si>
    <t>https://podminky.urs.cz/item/CS_URS_2021_02/998751102</t>
  </si>
  <si>
    <t>763</t>
  </si>
  <si>
    <t>Konstrukce suché výstavby</t>
  </si>
  <si>
    <t>163</t>
  </si>
  <si>
    <t>763131451</t>
  </si>
  <si>
    <t>SDK podhled deska 1xH2 12,5 bez izolace dvouvrstvá spodní kce profil CD+UD</t>
  </si>
  <si>
    <t>-94505676</t>
  </si>
  <si>
    <t>Podhled ze sádrokartonových desek dvouvrstvá zavěšená spodní konstrukce z ocelových profilů CD, UD jednoduše opláštěná deskou impregnovanou H2, tl. 12,5 mm, bez izolace</t>
  </si>
  <si>
    <t>https://podminky.urs.cz/item/CS_URS_2021_02/763131451</t>
  </si>
  <si>
    <t>164</t>
  </si>
  <si>
    <t>763131713</t>
  </si>
  <si>
    <t>SDK podhled napojení na obvodové konstrukce profilem</t>
  </si>
  <si>
    <t>568192895</t>
  </si>
  <si>
    <t>Podhled ze sádrokartonových desek ostatní práce a konstrukce na podhledech ze sádrokartonových desek napojení na obvodové konstrukce profilem</t>
  </si>
  <si>
    <t>5*(3,05*2+3,1*2)</t>
  </si>
  <si>
    <t>165</t>
  </si>
  <si>
    <t>763131714</t>
  </si>
  <si>
    <t>SDK podhled základní penetrační nátěr</t>
  </si>
  <si>
    <t>-1205590157</t>
  </si>
  <si>
    <t>Podhled ze sádrokartonových desek ostatní práce a konstrukce na podhledech ze sádrokartonových desek základní penetrační nátěr</t>
  </si>
  <si>
    <t>https://podminky.urs.cz/item/CS_URS_2021_02/763131714</t>
  </si>
  <si>
    <t>166</t>
  </si>
  <si>
    <t>998763102</t>
  </si>
  <si>
    <t>Přesun hmot tonážní pro dřevostavby v objektech v přes 12 do 24 m</t>
  </si>
  <si>
    <t>1279972494</t>
  </si>
  <si>
    <t>Přesun hmot pro dřevostavby stanovený z hmotnosti přesunovaného materiálu vodorovná dopravní vzdálenost do 50 m v objektech výšky přes 12 do 24 m</t>
  </si>
  <si>
    <t>https://podminky.urs.cz/item/CS_URS_2021_02/998763102</t>
  </si>
  <si>
    <t>766</t>
  </si>
  <si>
    <t>Konstrukce truhlářské</t>
  </si>
  <si>
    <t>167</t>
  </si>
  <si>
    <t>766421821</t>
  </si>
  <si>
    <t>Demontáž truhlářského obložení podhledů z palubek</t>
  </si>
  <si>
    <t>660546310</t>
  </si>
  <si>
    <t>Demontáž obložení podhledů palubkami</t>
  </si>
  <si>
    <t>https://podminky.urs.cz/item/CS_URS_2021_02/766421821</t>
  </si>
  <si>
    <t>demontáž stávajících podhledů, vč. čel ve 2.PP</t>
  </si>
  <si>
    <t>3,05*0,8</t>
  </si>
  <si>
    <t>168</t>
  </si>
  <si>
    <t>766421822</t>
  </si>
  <si>
    <t>Demontáž truhlářského obložení podhledů podkladových roštů</t>
  </si>
  <si>
    <t>1029500348</t>
  </si>
  <si>
    <t>Demontáž obložení podhledů podkladových roštů</t>
  </si>
  <si>
    <t>https://podminky.urs.cz/item/CS_URS_2021_02/766421822</t>
  </si>
  <si>
    <t>169</t>
  </si>
  <si>
    <t>766660022</t>
  </si>
  <si>
    <t>Montáž dveřních křídel otvíravých jednokřídlových š přes 0,8 m požárních do ocelové zárubně</t>
  </si>
  <si>
    <t>2036008194</t>
  </si>
  <si>
    <t>Montáž dveřních křídel dřevěných nebo plastových otevíravých do ocelové zárubně protipožárních jednokřídlových, šířky přes 800 mm</t>
  </si>
  <si>
    <t>https://podminky.urs.cz/item/CS_URS_2021_02/766660022</t>
  </si>
  <si>
    <t>170</t>
  </si>
  <si>
    <t>61165314</t>
  </si>
  <si>
    <t>dveře jednokřídlé dřevotřískové protipožární EI (EW) 30 D3 povrch laminátový plné 900x1970-2100mm</t>
  </si>
  <si>
    <t>-726180568</t>
  </si>
  <si>
    <t>https://podminky.urs.cz/item/CS_URS_2021_02/61165314</t>
  </si>
  <si>
    <t>barevnost, specifikace, kování dle výpisu výplní otvorů - EI30DP3-Sm</t>
  </si>
  <si>
    <t>171</t>
  </si>
  <si>
    <t>766660172</t>
  </si>
  <si>
    <t>Montáž dveřních křídel otvíravých jednokřídlových š přes 0,8 m do obložkové zárubně</t>
  </si>
  <si>
    <t>1536660814</t>
  </si>
  <si>
    <t>Montáž dveřních křídel dřevěných nebo plastových otevíravých do obložkové zárubně povrchově upravených jednokřídlových, šířky přes 800 mm</t>
  </si>
  <si>
    <t>https://podminky.urs.cz/item/CS_URS_2021_02/766660172</t>
  </si>
  <si>
    <t>172</t>
  </si>
  <si>
    <t>61161764</t>
  </si>
  <si>
    <t>dveře vnitřní hladké dýhované 2/3sklo 1křídlé 900x1970mm dub</t>
  </si>
  <si>
    <t>-1761528764</t>
  </si>
  <si>
    <t>173</t>
  </si>
  <si>
    <t>766682111</t>
  </si>
  <si>
    <t>Montáž zárubní obložkových pro dveře jednokřídlové tl stěny do 170 mm</t>
  </si>
  <si>
    <t>415834521</t>
  </si>
  <si>
    <t>Montáž zárubní dřevěných, plastových nebo z lamina obložkových, pro dveře jednokřídlové, tloušťky stěny do 170 mm</t>
  </si>
  <si>
    <t>https://podminky.urs.cz/item/CS_URS_2021_02/766682111</t>
  </si>
  <si>
    <t>174</t>
  </si>
  <si>
    <t>6118225-R</t>
  </si>
  <si>
    <t>zárubeň obložková pro dveře 1křídlé 1100x1970mm tl 60-170mm dub,buk</t>
  </si>
  <si>
    <t>106787101</t>
  </si>
  <si>
    <t>175</t>
  </si>
  <si>
    <t>766821112</t>
  </si>
  <si>
    <t>Montáž korpusu vestavěné skříně policové dvoukřídlové</t>
  </si>
  <si>
    <t>1172983940</t>
  </si>
  <si>
    <t>Montáž nábytku vestavěného korpusu skříně policové dvoukřídlové</t>
  </si>
  <si>
    <t>https://podminky.urs.cz/item/CS_URS_2021_02/766821112</t>
  </si>
  <si>
    <t>176</t>
  </si>
  <si>
    <t>61510101</t>
  </si>
  <si>
    <t>skříň dřevěná vysoká úzká 1950x805x396mm</t>
  </si>
  <si>
    <t>-2111200749</t>
  </si>
  <si>
    <t>https://podminky.urs.cz/item/CS_URS_2021_02/61510101</t>
  </si>
  <si>
    <t>177</t>
  </si>
  <si>
    <t>766825821</t>
  </si>
  <si>
    <t>Demontáž truhlářských vestavěných skříní dvoukřídlových</t>
  </si>
  <si>
    <t>-1652118945</t>
  </si>
  <si>
    <t>Demontáž nábytku vestavěného skříní dvoukřídlových</t>
  </si>
  <si>
    <t>https://podminky.urs.cz/item/CS_URS_2021_02/766825821</t>
  </si>
  <si>
    <t>5*(1)</t>
  </si>
  <si>
    <t>178</t>
  </si>
  <si>
    <t>998766103</t>
  </si>
  <si>
    <t>Přesun hmot tonážní pro kce truhlářské v objektech v přes 12 do 24 m</t>
  </si>
  <si>
    <t>-369124639</t>
  </si>
  <si>
    <t>Přesun hmot pro konstrukce truhlářské stanovený z hmotnosti přesunovaného materiálu vodorovná dopravní vzdálenost do 50 m v objektech výšky přes 12 do 24 m</t>
  </si>
  <si>
    <t>https://podminky.urs.cz/item/CS_URS_2021_02/998766103</t>
  </si>
  <si>
    <t>767</t>
  </si>
  <si>
    <t>Konstrukce zámečnické</t>
  </si>
  <si>
    <t>179</t>
  </si>
  <si>
    <t>767646401</t>
  </si>
  <si>
    <t>Montáž revizních dvířek jednokřídlových s rámem v do 1000 mm</t>
  </si>
  <si>
    <t>1117227234</t>
  </si>
  <si>
    <t>Montáž dveří ocelových revizních dvířek s rámem jednokřídlových, výšky do 1000 mm</t>
  </si>
  <si>
    <t>https://podminky.urs.cz/item/CS_URS_2021_02/767646401</t>
  </si>
  <si>
    <t>180</t>
  </si>
  <si>
    <t>562457-R</t>
  </si>
  <si>
    <t>dvířka revizní 400x400 bílá se zámkem</t>
  </si>
  <si>
    <t>-47857959</t>
  </si>
  <si>
    <t>dvířka revizní na šachtě 300x300 bílá se zámkem EW15DP1</t>
  </si>
  <si>
    <t>181</t>
  </si>
  <si>
    <t>7679951-R</t>
  </si>
  <si>
    <t>Montáž atypických zámečnických konstrukcí hmotnosti do 5 kg</t>
  </si>
  <si>
    <t>-1134840096</t>
  </si>
  <si>
    <t>Dodávka a montáž okování nerezovým plechem spodní části obložkových zárubní do koupelen proti mechanickému poškození, výška 150 mm</t>
  </si>
  <si>
    <t>5*4</t>
  </si>
  <si>
    <t>182</t>
  </si>
  <si>
    <t>7679952-R</t>
  </si>
  <si>
    <t>Dodávka a montáž ocelového rámu vstupních dveří - viz. zámečnické konstukce</t>
  </si>
  <si>
    <t>-1415441951</t>
  </si>
  <si>
    <t>183</t>
  </si>
  <si>
    <t>998767103</t>
  </si>
  <si>
    <t>Přesun hmot tonážní pro zámečnické konstrukce v objektech v přes 12 do 24 m</t>
  </si>
  <si>
    <t>-269923008</t>
  </si>
  <si>
    <t>Přesun hmot pro zámečnické konstrukce stanovený z hmotnosti přesunovaného materiálu vodorovná dopravní vzdálenost do 50 m v objektech výšky přes 12 do 24 m</t>
  </si>
  <si>
    <t>https://podminky.urs.cz/item/CS_URS_2021_02/998767103</t>
  </si>
  <si>
    <t>771</t>
  </si>
  <si>
    <t>Podlahy z dlaždic</t>
  </si>
  <si>
    <t>184</t>
  </si>
  <si>
    <t>771121011</t>
  </si>
  <si>
    <t>Nátěr penetrační na podlahu</t>
  </si>
  <si>
    <t>1893079244</t>
  </si>
  <si>
    <t>Příprava podkladu před provedením dlažby nátěr penetrační na podlahu</t>
  </si>
  <si>
    <t>https://podminky.urs.cz/item/CS_URS_2021_02/771121011</t>
  </si>
  <si>
    <t>185</t>
  </si>
  <si>
    <t>771574273</t>
  </si>
  <si>
    <t>Montáž podlah keramických pro mechanické zatížení protiskluzných lepených flexibilním lepidlem přes 85 do 100 ks/m2</t>
  </si>
  <si>
    <t>-1629481433</t>
  </si>
  <si>
    <t>Montáž podlah z dlaždic keramických lepených flexibilním lepidlem maloformátových pro vysoké mechanické zatížení protiskluzných nebo reliéfních (bezbariérových) přes 85 do 100 ks/m2</t>
  </si>
  <si>
    <t>https://podminky.urs.cz/item/CS_URS_2021_02/771574273</t>
  </si>
  <si>
    <t>pozn. referenční hodnoty RAKO POOL GRH0K263</t>
  </si>
  <si>
    <t>186</t>
  </si>
  <si>
    <t>59761428</t>
  </si>
  <si>
    <t xml:space="preserve">dlažba keramická hutná protiskluzná do interiéru i exteriéru pro vysoké mechanické namáhání  přes 85 do 100ks/m2</t>
  </si>
  <si>
    <t>205492551</t>
  </si>
  <si>
    <t>https://podminky.urs.cz/item/CS_URS_2021_02/59761428</t>
  </si>
  <si>
    <t>39,45*1,1 'Přepočtené koeficientem množství</t>
  </si>
  <si>
    <t>187</t>
  </si>
  <si>
    <t>771577112</t>
  </si>
  <si>
    <t>Příplatek k montáži podlah keramických lepených flexibilním lepidlem za omezený prostor</t>
  </si>
  <si>
    <t>-578534449</t>
  </si>
  <si>
    <t>Montáž podlah z dlaždic keramických lepených flexibilním lepidlem Příplatek k cenám za podlahy v omezeném prostoru</t>
  </si>
  <si>
    <t>https://podminky.urs.cz/item/CS_URS_2021_02/771577112</t>
  </si>
  <si>
    <t>188</t>
  </si>
  <si>
    <t>771577114</t>
  </si>
  <si>
    <t>Příplatek k montáži podlah keramických lepených flexibilním lepidlem za spárování tmelem dvousložkovým</t>
  </si>
  <si>
    <t>114526185</t>
  </si>
  <si>
    <t>Montáž podlah z dlaždic keramických lepených flexibilním lepidlem Příplatek k cenám za dvousložkový spárovací tmel</t>
  </si>
  <si>
    <t>https://podminky.urs.cz/item/CS_URS_2021_02/771577114</t>
  </si>
  <si>
    <t>189</t>
  </si>
  <si>
    <t>771591241</t>
  </si>
  <si>
    <t>Izolace těsnícími pásy vnitřní kout</t>
  </si>
  <si>
    <t>1393462926</t>
  </si>
  <si>
    <t>Izolace podlahy pod dlažbu těsnícími izolačními pásy vnitřní kout</t>
  </si>
  <si>
    <t>https://podminky.urs.cz/item/CS_URS_2021_02/771591241</t>
  </si>
  <si>
    <t>5*(6)</t>
  </si>
  <si>
    <t>190</t>
  </si>
  <si>
    <t>771591242</t>
  </si>
  <si>
    <t>Izolace těsnícími pásy vnější roh</t>
  </si>
  <si>
    <t>826545006</t>
  </si>
  <si>
    <t>Izolace podlahy pod dlažbu těsnícími izolačními pásy vnější roh</t>
  </si>
  <si>
    <t>https://podminky.urs.cz/item/CS_URS_2021_02/771591242</t>
  </si>
  <si>
    <t>5*(2)</t>
  </si>
  <si>
    <t>191</t>
  </si>
  <si>
    <t>771591264</t>
  </si>
  <si>
    <t>Izolace těsnícími pásy mezi podlahou a stěnou</t>
  </si>
  <si>
    <t>149563219</t>
  </si>
  <si>
    <t>Izolace podlahy pod dlažbu těsnícími izolačními pásy mezi podlahou a stěnu</t>
  </si>
  <si>
    <t>https://podminky.urs.cz/item/CS_URS_2021_02/771591264</t>
  </si>
  <si>
    <t>5*(3,05*2+3,1*2-0,9*1)</t>
  </si>
  <si>
    <t>192</t>
  </si>
  <si>
    <t>998771103</t>
  </si>
  <si>
    <t>Přesun hmot tonážní pro podlahy z dlaždic v objektech v přes 12 do 24 m</t>
  </si>
  <si>
    <t>-2097733327</t>
  </si>
  <si>
    <t>Přesun hmot pro podlahy z dlaždic stanovený z hmotnosti přesunovaného materiálu vodorovná dopravní vzdálenost do 50 m v objektech výšky přes 12 do 24 m</t>
  </si>
  <si>
    <t>https://podminky.urs.cz/item/CS_URS_2021_02/998771103</t>
  </si>
  <si>
    <t>776</t>
  </si>
  <si>
    <t>Podlahy povlakové</t>
  </si>
  <si>
    <t>193</t>
  </si>
  <si>
    <t>776111311</t>
  </si>
  <si>
    <t>Vysátí podkladu povlakových podlah</t>
  </si>
  <si>
    <t>-1336931589</t>
  </si>
  <si>
    <t>Příprava podkladu vysátí podlah</t>
  </si>
  <si>
    <t>https://podminky.urs.cz/item/CS_URS_2021_02/776111311</t>
  </si>
  <si>
    <t>194</t>
  </si>
  <si>
    <t>776121111</t>
  </si>
  <si>
    <t>Vodou ředitelná penetrace savého podkladu povlakových podlah</t>
  </si>
  <si>
    <t>1911956707</t>
  </si>
  <si>
    <t>Příprava podkladu penetrace vodou ředitelná podlah</t>
  </si>
  <si>
    <t>https://podminky.urs.cz/item/CS_URS_2021_02/776121111</t>
  </si>
  <si>
    <t>195</t>
  </si>
  <si>
    <t>776141112</t>
  </si>
  <si>
    <t>Vyrovnání podkladu povlakových podlah stěrkou pevnosti 20 MPa tl přes 3 do 5 mm</t>
  </si>
  <si>
    <t>1503239627</t>
  </si>
  <si>
    <t>Příprava podkladu vyrovnání samonivelační stěrkou podlah min.pevnosti 20 MPa, tloušťky přes 3 do 5 mm</t>
  </si>
  <si>
    <t>https://podminky.urs.cz/item/CS_URS_2021_02/776141112</t>
  </si>
  <si>
    <t>196</t>
  </si>
  <si>
    <t>776201811</t>
  </si>
  <si>
    <t>Demontáž lepených povlakových podlah bez podložky ručně</t>
  </si>
  <si>
    <t>-2058805795</t>
  </si>
  <si>
    <t>Demontáž povlakových podlahovin lepených ručně bez podložky</t>
  </si>
  <si>
    <t>https://podminky.urs.cz/item/CS_URS_2021_02/776201811</t>
  </si>
  <si>
    <t>demontáž původního PVC, vč. soklů</t>
  </si>
  <si>
    <t>5*(3,05*1,9+4,07*3,438)</t>
  </si>
  <si>
    <t>197</t>
  </si>
  <si>
    <t>776221111</t>
  </si>
  <si>
    <t>Lepení pásů z PVC standardním lepidlem</t>
  </si>
  <si>
    <t>-1315734725</t>
  </si>
  <si>
    <t>Montáž podlahovin z PVC lepením standardním lepidlem z pásů standardních</t>
  </si>
  <si>
    <t>https://podminky.urs.cz/item/CS_URS_2021_02/776221111</t>
  </si>
  <si>
    <t>198</t>
  </si>
  <si>
    <t>28412101</t>
  </si>
  <si>
    <t>PVC vinylová vrstvená š 2/3/4m, tl 2,4mm, nášlapná vrstva 0,25mm</t>
  </si>
  <si>
    <t>-1213500609</t>
  </si>
  <si>
    <t>69,963*1,1 'Přepočtené koeficientem množství</t>
  </si>
  <si>
    <t>199</t>
  </si>
  <si>
    <t>776411111</t>
  </si>
  <si>
    <t>Montáž obvodových soklíků výšky do 80 mm</t>
  </si>
  <si>
    <t>609890493</t>
  </si>
  <si>
    <t>Montáž soklíků lepením obvodových, výšky do 80 mm</t>
  </si>
  <si>
    <t>https://podminky.urs.cz/item/CS_URS_2021_02/776411111</t>
  </si>
  <si>
    <t>barevně kontrastní sokl</t>
  </si>
  <si>
    <t>5*(4,07*2+3,438*2)</t>
  </si>
  <si>
    <t>-5*(0,9*2)</t>
  </si>
  <si>
    <t>200</t>
  </si>
  <si>
    <t>28411004</t>
  </si>
  <si>
    <t>lišta soklová PVC samolepící 30x30mm</t>
  </si>
  <si>
    <t>832428716</t>
  </si>
  <si>
    <t>https://podminky.urs.cz/item/CS_URS_2021_02/28411004</t>
  </si>
  <si>
    <t>66,08*1,02 'Přepočtené koeficientem množství</t>
  </si>
  <si>
    <t>201</t>
  </si>
  <si>
    <t>776421311</t>
  </si>
  <si>
    <t>Montáž přechodových samolepících lišt</t>
  </si>
  <si>
    <t>1392067735</t>
  </si>
  <si>
    <t>Montáž lišt přechodových samolepících</t>
  </si>
  <si>
    <t>https://podminky.urs.cz/item/CS_URS_2021_02/776421311</t>
  </si>
  <si>
    <t>5*(0,9*2)</t>
  </si>
  <si>
    <t>202</t>
  </si>
  <si>
    <t>553431-R</t>
  </si>
  <si>
    <t>profil přechodový Al narážecí 40mm stříbro, zlato, champagne</t>
  </si>
  <si>
    <t>-658805452</t>
  </si>
  <si>
    <t>https://podminky.urs.cz/item/CS_URS_2021_02/553431-R</t>
  </si>
  <si>
    <t>9*1,02 'Přepočtené koeficientem množství</t>
  </si>
  <si>
    <t>203</t>
  </si>
  <si>
    <t>998776103</t>
  </si>
  <si>
    <t>Přesun hmot tonážní pro podlahy povlakové v objektech v přes 12 do 24 m</t>
  </si>
  <si>
    <t>99839229</t>
  </si>
  <si>
    <t>Přesun hmot pro podlahy povlakové stanovený z hmotnosti přesunovaného materiálu vodorovná dopravní vzdálenost do 50 m v objektech výšky přes 12 do 24 m</t>
  </si>
  <si>
    <t>https://podminky.urs.cz/item/CS_URS_2021_02/998776103</t>
  </si>
  <si>
    <t>781</t>
  </si>
  <si>
    <t>Dokončovací práce - obklady</t>
  </si>
  <si>
    <t>204</t>
  </si>
  <si>
    <t>781471810</t>
  </si>
  <si>
    <t>Demontáž obkladů z obkladaček keramických kladených do malty</t>
  </si>
  <si>
    <t>-609514611</t>
  </si>
  <si>
    <t>Demontáž obkladů z dlaždic keramických kladených do malty</t>
  </si>
  <si>
    <t>https://podminky.urs.cz/item/CS_URS_2021_02/781471810</t>
  </si>
  <si>
    <t>5*(2,1*(1,7+1,725+1,325+0,8+0,9))</t>
  </si>
  <si>
    <t>205</t>
  </si>
  <si>
    <t>781474113</t>
  </si>
  <si>
    <t>Montáž obkladů vnitřních keramických hladkých přes 12 do 19 ks/m2 lepených flexibilním lepidlem</t>
  </si>
  <si>
    <t>-1641834373</t>
  </si>
  <si>
    <t>Montáž obkladů vnitřních stěn z dlaždic keramických lepených flexibilním lepidlem maloformátových hladkých přes 12 do 19 ks/m2</t>
  </si>
  <si>
    <t>https://podminky.urs.cz/item/CS_URS_2021_02/781474113</t>
  </si>
  <si>
    <t>5*(2,1*(3,05*2+3,1*2)-(0,9*1)*2)</t>
  </si>
  <si>
    <t>206</t>
  </si>
  <si>
    <t>59761071</t>
  </si>
  <si>
    <t>obklad keramický hladký přes 12 do 19ks/m2</t>
  </si>
  <si>
    <t>697248487</t>
  </si>
  <si>
    <t>https://podminky.urs.cz/item/CS_URS_2021_02/59761071</t>
  </si>
  <si>
    <t>120,15*1,1 'Přepočtené koeficientem množství</t>
  </si>
  <si>
    <t>207</t>
  </si>
  <si>
    <t>781491011</t>
  </si>
  <si>
    <t>Montáž zrcadel plochy do 1 m2 lepených silikonovým tmelem na podkladní omítku</t>
  </si>
  <si>
    <t>-862131613</t>
  </si>
  <si>
    <t>Montáž zrcadel lepených silikonovým tmelem na podkladní omítku, plochy do 1 m2</t>
  </si>
  <si>
    <t>https://podminky.urs.cz/item/CS_URS_2021_02/781491011</t>
  </si>
  <si>
    <t>5*(0,6*1,0)</t>
  </si>
  <si>
    <t>208</t>
  </si>
  <si>
    <t>63465124</t>
  </si>
  <si>
    <t>zrcadlo nemontované čiré tl 4mm max rozměr 3210x2250mm</t>
  </si>
  <si>
    <t>430632114</t>
  </si>
  <si>
    <t>https://podminky.urs.cz/item/CS_URS_2021_02/63465124</t>
  </si>
  <si>
    <t>3*1,1 'Přepočtené koeficientem množství</t>
  </si>
  <si>
    <t>209</t>
  </si>
  <si>
    <t>781494111</t>
  </si>
  <si>
    <t>Plastové profily rohové lepené flexibilním lepidlem</t>
  </si>
  <si>
    <t>-455124111</t>
  </si>
  <si>
    <t>Obklad - dokončující práce profily ukončovací lepené flexibilním lepidlem rohové</t>
  </si>
  <si>
    <t>https://podminky.urs.cz/item/CS_URS_2021_02/781494111</t>
  </si>
  <si>
    <t>5*(2,1*2+3,1+0,8)</t>
  </si>
  <si>
    <t>210</t>
  </si>
  <si>
    <t>781494511</t>
  </si>
  <si>
    <t>Plastové profily ukončovací lepené flexibilním lepidlem</t>
  </si>
  <si>
    <t>374895312</t>
  </si>
  <si>
    <t>Obklad - dokončující práce profily ukončovací lepené flexibilním lepidlem ukončovací</t>
  </si>
  <si>
    <t>https://podminky.urs.cz/item/CS_URS_2021_02/781494511</t>
  </si>
  <si>
    <t>zakončení nad obkladem</t>
  </si>
  <si>
    <t>211</t>
  </si>
  <si>
    <t>781495115</t>
  </si>
  <si>
    <t>Spárování vnitřních obkladů silikonem</t>
  </si>
  <si>
    <t>1741941024</t>
  </si>
  <si>
    <t>Obklad - dokončující práce ostatní práce spárování silikonem</t>
  </si>
  <si>
    <t>https://podminky.urs.cz/item/CS_URS_2021_02/781495115</t>
  </si>
  <si>
    <t>vnitřní rohy obkladů</t>
  </si>
  <si>
    <t>5*(2,1*(7))</t>
  </si>
  <si>
    <t>napojení obklad x dlažba</t>
  </si>
  <si>
    <t>5*(3,05*2+3,1*2-0,9*1+3,1+0,8)</t>
  </si>
  <si>
    <t>212</t>
  </si>
  <si>
    <t>781495142</t>
  </si>
  <si>
    <t>Průnik obkladem kruhový přes DN 30 do DN 90</t>
  </si>
  <si>
    <t>999561037</t>
  </si>
  <si>
    <t>Obklad - dokončující práce průnik obkladem kruhový, bez izolace přes DN 30 do DN 90</t>
  </si>
  <si>
    <t>https://podminky.urs.cz/item/CS_URS_2021_02/781495142</t>
  </si>
  <si>
    <t>5*(7)</t>
  </si>
  <si>
    <t>213</t>
  </si>
  <si>
    <t>781495143</t>
  </si>
  <si>
    <t>Průnik obkladem kruhový přes DN 90</t>
  </si>
  <si>
    <t>-1964828986</t>
  </si>
  <si>
    <t>Obklad - dokončující práce průnik obkladem kruhový, bez izolace přes DN 90</t>
  </si>
  <si>
    <t>https://podminky.urs.cz/item/CS_URS_2021_02/781495143</t>
  </si>
  <si>
    <t>214</t>
  </si>
  <si>
    <t>998781103</t>
  </si>
  <si>
    <t>Přesun hmot tonážní pro obklady keramické v objektech v přes 12 do 24 m</t>
  </si>
  <si>
    <t>-1688311968</t>
  </si>
  <si>
    <t>Přesun hmot pro obklady keramické stanovený z hmotnosti přesunovaného materiálu vodorovná dopravní vzdálenost do 50 m v objektech výšky přes 12 do 24 m</t>
  </si>
  <si>
    <t>https://podminky.urs.cz/item/CS_URS_2021_02/998781103</t>
  </si>
  <si>
    <t>783</t>
  </si>
  <si>
    <t>Dokončovací práce - nátěry</t>
  </si>
  <si>
    <t>215</t>
  </si>
  <si>
    <t>783317105</t>
  </si>
  <si>
    <t>Krycí jednonásobný syntetický samozákladující nátěr zámečnických konstrukcí</t>
  </si>
  <si>
    <t>737836083</t>
  </si>
  <si>
    <t>Krycí nátěr (email) zámečnických konstrukcí jednonásobný syntetický samozákladující</t>
  </si>
  <si>
    <t>https://podminky.urs.cz/item/CS_URS_2021_02/783317105</t>
  </si>
  <si>
    <t>nátěr vstupních zárubní</t>
  </si>
  <si>
    <t>5*1*2,0</t>
  </si>
  <si>
    <t>784</t>
  </si>
  <si>
    <t>Dokončovací práce - malby a tapety</t>
  </si>
  <si>
    <t>216</t>
  </si>
  <si>
    <t>784121001</t>
  </si>
  <si>
    <t>Oškrabání malby v mísnostech v do 3,80 m</t>
  </si>
  <si>
    <t>767877566</t>
  </si>
  <si>
    <t>Oškrabání malby v místnostech výšky do 3,80 m</t>
  </si>
  <si>
    <t>https://podminky.urs.cz/item/CS_URS_2021_02/784121001</t>
  </si>
  <si>
    <t>5*(3,2*(4,07*2+3,438*2)-0,9*2,0*6)</t>
  </si>
  <si>
    <t>217</t>
  </si>
  <si>
    <t>784181121</t>
  </si>
  <si>
    <t>Hloubková jednonásobná bezbarvá penetrace podkladu v místnostech v do 3,80 m</t>
  </si>
  <si>
    <t>1838594718</t>
  </si>
  <si>
    <t>Penetrace podkladu jednonásobná hloubková akrylátová bezbarvá v místnostech výšky do 3,80 m</t>
  </si>
  <si>
    <t>https://podminky.urs.cz/item/CS_URS_2021_02/784181121</t>
  </si>
  <si>
    <t>stropy</t>
  </si>
  <si>
    <t>5*(7,89+4,07*3,438)</t>
  </si>
  <si>
    <t>stěny</t>
  </si>
  <si>
    <t>5*(3,2*(4,07*2+3,438*2))</t>
  </si>
  <si>
    <t>-5*(+0,9*2,0*2+2,5*2,0*1)</t>
  </si>
  <si>
    <t>stěny nad obklady</t>
  </si>
  <si>
    <t>5*(0,9*(3,05*2+3,1*2))</t>
  </si>
  <si>
    <t>218</t>
  </si>
  <si>
    <t>784221101</t>
  </si>
  <si>
    <t>Dvojnásobné bílé malby ze směsí za sucha dobře otěruvzdorných v místnostech do 3,80 m</t>
  </si>
  <si>
    <t>-759618031</t>
  </si>
  <si>
    <t>Malby z malířských směsí otěruvzdorných za sucha dvojnásobné, bílé za sucha otěruvzdorné dobře v místnostech výšky do 3,80 m</t>
  </si>
  <si>
    <t>https://podminky.urs.cz/item/CS_URS_2021_02/784221101</t>
  </si>
  <si>
    <t>219</t>
  </si>
  <si>
    <t>784221153</t>
  </si>
  <si>
    <t>Příplatek k cenám 2x maleb za sucha otěruvzdorných za barevnou malbu v odstínu středně sytém</t>
  </si>
  <si>
    <t>-267111495</t>
  </si>
  <si>
    <t>Malby z malířských směsí otěruvzdorných za sucha Příplatek k cenám dvojnásobných maleb na tónovacích automatech, v odstínu středně sytém</t>
  </si>
  <si>
    <t>https://podminky.urs.cz/item/CS_URS_2021_02/784221153</t>
  </si>
  <si>
    <t>VRN</t>
  </si>
  <si>
    <t>Vedlejší rozpočtové náklady</t>
  </si>
  <si>
    <t>VRN1</t>
  </si>
  <si>
    <t>Průzkumné, geodetické a projektové práce</t>
  </si>
  <si>
    <t>220</t>
  </si>
  <si>
    <t>013254000</t>
  </si>
  <si>
    <t>Dokumentace skutečného provedení stavby</t>
  </si>
  <si>
    <t>Kč</t>
  </si>
  <si>
    <t>1024</t>
  </si>
  <si>
    <t>-1967626702</t>
  </si>
  <si>
    <t>https://podminky.urs.cz/item/CS_URS_2021_02/013254000</t>
  </si>
  <si>
    <t>190501_D - pokoj typ D</t>
  </si>
  <si>
    <t xml:space="preserve">    742 - Elektroinstalace - slaboproud</t>
  </si>
  <si>
    <t>317168013</t>
  </si>
  <si>
    <t>Překlad keramický plochý š 115 mm dl 1500 mm</t>
  </si>
  <si>
    <t>1519387494</t>
  </si>
  <si>
    <t>Překlady keramické ploché osazené do maltového lože, výšky překladu 71 mm šířky 115 mm, délky 1500 mm</t>
  </si>
  <si>
    <t>https://podminky.urs.cz/item/CS_URS_2021_02/317168013</t>
  </si>
  <si>
    <t>317168014</t>
  </si>
  <si>
    <t>Překlad keramický plochý š 115 mm dl 1750 mm</t>
  </si>
  <si>
    <t>1196350554</t>
  </si>
  <si>
    <t>Překlady keramické ploché osazené do maltového lože, výšky překladu 71 mm šířky 115 mm, délky 1750 mm</t>
  </si>
  <si>
    <t>https://podminky.urs.cz/item/CS_URS_2021_02/317168014</t>
  </si>
  <si>
    <t>5*(3)</t>
  </si>
  <si>
    <t>5*(2,0*(0,9+0,4+0,5))</t>
  </si>
  <si>
    <t>5*(3,2*(2,15*2+0,6*2)-0,9*2,0*2)</t>
  </si>
  <si>
    <t>5*(1,3*0,8*2)</t>
  </si>
  <si>
    <t>5*(3,2*(0,8+0,8+0,6))</t>
  </si>
  <si>
    <t>5*(3,2*10)</t>
  </si>
  <si>
    <t>5*2</t>
  </si>
  <si>
    <t>1864074598</t>
  </si>
  <si>
    <t>237,601</t>
  </si>
  <si>
    <t>583418032</t>
  </si>
  <si>
    <t>5*(5,78+4,67*3,438+4,945*4,005+5,88)</t>
  </si>
  <si>
    <t>398951456</t>
  </si>
  <si>
    <t>765,966</t>
  </si>
  <si>
    <t>5*(3,2*(3,05*2+2,4*2+4,67*2+3,438*2+4,845*2+4,005*2+2,775*2+2,605*2))</t>
  </si>
  <si>
    <t>-5*(2*2,0*3,0+0,9*2,0*8)</t>
  </si>
  <si>
    <t>612331121</t>
  </si>
  <si>
    <t>Cementová omítka hladká jednovrstvá vnitřních stěn nanášená ručně</t>
  </si>
  <si>
    <t>907700990</t>
  </si>
  <si>
    <t>Omítka cementová vnitřních ploch nanášená ručně jednovrstvá, tloušťky do 10 mm hladká svislých konstrukcí stěn</t>
  </si>
  <si>
    <t>https://podminky.urs.cz/item/CS_URS_2021_02/612331121</t>
  </si>
  <si>
    <t>prohození pouzdra posuvných dveří</t>
  </si>
  <si>
    <t>5*2*(2*(2,0*1,2))*2</t>
  </si>
  <si>
    <t>612331191</t>
  </si>
  <si>
    <t>Příplatek k cementové omítce vnitřních stěn za každých dalších 5 mm tloušťky ručně</t>
  </si>
  <si>
    <t>1621479276</t>
  </si>
  <si>
    <t>Omítka cementová vnitřních ploch nanášená ručně Příplatek k cenám za každých dalších i započatých 5 mm tloušťky omítky přes 10 mm stěn</t>
  </si>
  <si>
    <t>https://podminky.urs.cz/item/CS_URS_2021_02/612331191</t>
  </si>
  <si>
    <t>5*2*((2,0*1,2))*2*2</t>
  </si>
  <si>
    <t>612341121</t>
  </si>
  <si>
    <t>Sádrová nebo vápenosádrová omítka hladká jednovrstvá vnitřních stěn nanášená ručně</t>
  </si>
  <si>
    <t>-426546417</t>
  </si>
  <si>
    <t>Omítka sádrová nebo vápenosádrová vnitřních ploch nanášená ručně jednovrstvá, tloušťky do 10 mm hladká svislých konstrukcí stěn</t>
  </si>
  <si>
    <t>https://podminky.urs.cz/item/CS_URS_2021_02/612341121</t>
  </si>
  <si>
    <t>5*(2*3,2*(2,15*4+1,85+1,75)-0,8*2,0*2)</t>
  </si>
  <si>
    <t>803350902</t>
  </si>
  <si>
    <t>5*(2*(3,0*2,0))</t>
  </si>
  <si>
    <t>-1861139283</t>
  </si>
  <si>
    <t>5*(3,0*13+3,0*2+2,0*6+1,5*1)</t>
  </si>
  <si>
    <t>-430352208</t>
  </si>
  <si>
    <t>292,5*1,05 'Přepočtené koeficientem množství</t>
  </si>
  <si>
    <t>5*(3,05*(1,955+0,1+1,95+0,8+0,1+0,35+0,125+2,4))*0,05</t>
  </si>
  <si>
    <t>5*((3,05*(1,955+0,1+1,95+0,8+0,1+0,35+0,125+2,4))/6*1,1*18,2*0,001)</t>
  </si>
  <si>
    <t>-244091430</t>
  </si>
  <si>
    <t>611829-R</t>
  </si>
  <si>
    <t>zárubeň ocelová protipožární s těsněním pro dveře 1křídlé 1100x1970mm tl 100-150mm</t>
  </si>
  <si>
    <t>1595814587</t>
  </si>
  <si>
    <t>642946111</t>
  </si>
  <si>
    <t>Osazování pouzdra posuvných dveří s jednou kapsou pro jedno křídlo š do 800 mm do zděné příčky</t>
  </si>
  <si>
    <t>1253354011</t>
  </si>
  <si>
    <t>Osazení stavebního pouzdra posuvných dveří do zděné příčky s jednou kapsou pro jedno dveřní křídlo průchozí šířky do 800 mm</t>
  </si>
  <si>
    <t>https://podminky.urs.cz/item/CS_URS_2021_02/642946111</t>
  </si>
  <si>
    <t>55331611</t>
  </si>
  <si>
    <t>pouzdro stavební posuvných dveří jednopouzdrové 700mm standardní rozměr</t>
  </si>
  <si>
    <t>1010224407</t>
  </si>
  <si>
    <t>https://podminky.urs.cz/item/CS_URS_2021_02/55331611</t>
  </si>
  <si>
    <t>5*(4,57*3,438+4,845*4,005+5,78+4,12+3,56+5,88)</t>
  </si>
  <si>
    <t>5*(3,2*(3,05+2,775+1,1+0,8+(2,0*0,5+0,3+0,5))-0,6*2,0*1+0,9*2,0*1)</t>
  </si>
  <si>
    <t>4*(3,05*(1,955+0,1+1,95+0,8+0,1+0,35+0,125+2,4)*0,045)</t>
  </si>
  <si>
    <t>3,05*(1,955+0,1+1,95+0,8+0,1+0,35+0,125+2,4)</t>
  </si>
  <si>
    <t>5*(0,9*2,0*5+0,6*2,0*1)</t>
  </si>
  <si>
    <t>4*(0,4*2)</t>
  </si>
  <si>
    <t>71,921*50 'Přepočtené koeficientem množství</t>
  </si>
  <si>
    <t>71,921*30 'Přepočtené koeficientem množství</t>
  </si>
  <si>
    <t>23,729*0,00035 'Přepočtené koeficientem množství</t>
  </si>
  <si>
    <t>23,729*1,15 'Přepočtené koeficientem množství</t>
  </si>
  <si>
    <t>5*(4,12+3,56)</t>
  </si>
  <si>
    <t>5*(0,2*(2,45*2+2,175*2+1,85*2+1,875*2-0,7*2)+2,1*(1,5+1,0)*2)</t>
  </si>
  <si>
    <t>23,729*1,02 'Přepočtené koeficientem množství</t>
  </si>
  <si>
    <t>-1032565593</t>
  </si>
  <si>
    <t>1879965136</t>
  </si>
  <si>
    <t>1715549941</t>
  </si>
  <si>
    <t>-849379291</t>
  </si>
  <si>
    <t>82393125</t>
  </si>
  <si>
    <t>625+562+150+13+62</t>
  </si>
  <si>
    <t>Elektroinstalace - slaboproud</t>
  </si>
  <si>
    <t>1293527213</t>
  </si>
  <si>
    <t>2*5*26,0</t>
  </si>
  <si>
    <t>1729250682</t>
  </si>
  <si>
    <t>2*5*10,0</t>
  </si>
  <si>
    <t>324824020</t>
  </si>
  <si>
    <t>158086680</t>
  </si>
  <si>
    <t>5*2*1,0</t>
  </si>
  <si>
    <t>-779342162</t>
  </si>
  <si>
    <t>1406083415</t>
  </si>
  <si>
    <t>-402745420</t>
  </si>
  <si>
    <t>1230272190</t>
  </si>
  <si>
    <t>1105381796</t>
  </si>
  <si>
    <t>1168340739</t>
  </si>
  <si>
    <t>5*(4,12+3,65)</t>
  </si>
  <si>
    <t>5*(2,45*2+1,875*2+2,175*2+1,85*2)</t>
  </si>
  <si>
    <t>763131821</t>
  </si>
  <si>
    <t>Demontáž SDK podhledu s dvouvrstvou nosnou kcí z ocelových profilů opláštění jednoduché</t>
  </si>
  <si>
    <t>-1863666179</t>
  </si>
  <si>
    <t>Demontáž podhledu nebo samostatného požárního předělu ze sádrokartonových desek s nosnou konstrukcí dvouvrstvou z ocelových profilů, opláštění jednoduché</t>
  </si>
  <si>
    <t>https://podminky.urs.cz/item/CS_URS_2021_02/763131821</t>
  </si>
  <si>
    <t>podhled v koupelně ve 2.PP</t>
  </si>
  <si>
    <t>3,05*1,95</t>
  </si>
  <si>
    <t>1,5*0,8</t>
  </si>
  <si>
    <t>-2011377942</t>
  </si>
  <si>
    <t>958777030</t>
  </si>
  <si>
    <t>barevnost, specifikace, kování dle výpisu výplní otvorů - EI30PD3-Sm</t>
  </si>
  <si>
    <t>-502097590</t>
  </si>
  <si>
    <t>1789559394</t>
  </si>
  <si>
    <t>barevnost, specifikace, kování dle výpisu výplní otvorů</t>
  </si>
  <si>
    <t>7666602-R</t>
  </si>
  <si>
    <t>Montáž dveřních křídel otvíravých jednokřídlových š do 0,8 m do obložkové zárubně</t>
  </si>
  <si>
    <t>-1964889473</t>
  </si>
  <si>
    <t>Montáž dveřních křídel dřevěných posuvných do pouzdra povrchově upravených jednokřídlových, šířky do 800 mm</t>
  </si>
  <si>
    <t>611619-R</t>
  </si>
  <si>
    <t>dveře vnitřní hladké dýhované plné 1křídlé 700x1970mm dub</t>
  </si>
  <si>
    <t>29493032</t>
  </si>
  <si>
    <t>dveře vnitřní posuvné hladké dýhované plné 1křídlé 700x1970mm dub</t>
  </si>
  <si>
    <t>-1456706702</t>
  </si>
  <si>
    <t>61182258</t>
  </si>
  <si>
    <t>zárubeň jednokřídlá obložková s laminátovým povrchem tl stěny 60-150mm rozměru 600-1100/1970, 2100mm</t>
  </si>
  <si>
    <t>1110258417</t>
  </si>
  <si>
    <t>https://podminky.urs.cz/item/CS_URS_2021_02/61182258</t>
  </si>
  <si>
    <t>7666822-R</t>
  </si>
  <si>
    <t>Montáž zárubní obložkových protipožárních pro dveře jednokřídlové tl stěny do 170 mm</t>
  </si>
  <si>
    <t>792786481</t>
  </si>
  <si>
    <t>Montáž zárubní dřevěných obložkových pro dveře posuvné tloušťky stěny do 170 mm</t>
  </si>
  <si>
    <t>611823-R</t>
  </si>
  <si>
    <t>zárubeň obložková pro dveře 1křídlé 600,700,800,900x1970mm tl 60-170mm dub,buk</t>
  </si>
  <si>
    <t>-550592299</t>
  </si>
  <si>
    <t>zárubeň obložková pro dveře posuvné 600,700,800,900x1970mm tl 60-170mm dub,buk</t>
  </si>
  <si>
    <t>61510103</t>
  </si>
  <si>
    <t>skříň dřevěná vysoká šatní 1950x1205x618mm</t>
  </si>
  <si>
    <t>-150918538</t>
  </si>
  <si>
    <t>https://podminky.urs.cz/item/CS_URS_2021_02/61510103</t>
  </si>
  <si>
    <t>38,4*1,1 'Přepočtené koeficientem množství</t>
  </si>
  <si>
    <t>5*(12)</t>
  </si>
  <si>
    <t>5*(4)</t>
  </si>
  <si>
    <t>5*(2,45*2+2,174*2+1,85*2+1,875*2-0,9*2)</t>
  </si>
  <si>
    <t>5*(4,07*3,438+4,345*4,005+5,78+5,88)</t>
  </si>
  <si>
    <t>5*(4,07*3,438+4,345*4,005+3,05*2,4+2,775*1,955)</t>
  </si>
  <si>
    <t>215,272*1,1 'Přepočtené koeficientem množství</t>
  </si>
  <si>
    <t>5*(4,07*2+4,345*2+3,438*2+4,005*2+3,05*2+(0,6+1,8)*2+2,775*2+2,065*2)</t>
  </si>
  <si>
    <t>-5*(0,9*6+0,7*2)</t>
  </si>
  <si>
    <t>227,48*1,02 'Přepočtené koeficientem množství</t>
  </si>
  <si>
    <t>5*(0,9*2+0,7*2)</t>
  </si>
  <si>
    <t>16*1,02 'Přepočtené koeficientem množství</t>
  </si>
  <si>
    <t>5*(2,1*(3,05*2+0,9*4+0,6+1,95+1,7))</t>
  </si>
  <si>
    <t>5*(2,1*(2,45*2+1,875*2+2,175*2+1,85*2)-(0,7*2)*2)</t>
  </si>
  <si>
    <t>161,35*1,1 'Přepočtené koeficientem množství</t>
  </si>
  <si>
    <t>5*(0,6*1,0)*2</t>
  </si>
  <si>
    <t>6*1,1 'Přepočtené koeficientem množství</t>
  </si>
  <si>
    <t>5*(2,1*2+0,8+0,8)</t>
  </si>
  <si>
    <t>5*(2,1*(12))</t>
  </si>
  <si>
    <t>5*(2,45*2+1,875*2+2,175*2+1,85*2+0,8*2-0,7*2)</t>
  </si>
  <si>
    <t>5*(14)</t>
  </si>
  <si>
    <t>221</t>
  </si>
  <si>
    <t>5*2*2,0</t>
  </si>
  <si>
    <t>222</t>
  </si>
  <si>
    <t>5*(3,2*(4,57*2+3,438*2+4,345*2+4,005*2)-0,9*2,0*4)</t>
  </si>
  <si>
    <t>223</t>
  </si>
  <si>
    <t>5*(4,07*3,438+4,345*4,005+5,78+5,88+4,12+3,56)</t>
  </si>
  <si>
    <t>5*(3,2*(3,05*2+2,4*2+4,57*2+3,438*2+2,775*2,605+4,345*2+4,005*2))</t>
  </si>
  <si>
    <t>-5*(0,9*2,0*6+0,7*2,0*2+2,5*2,0*2)</t>
  </si>
  <si>
    <t>5*(0,9*(2,45*2+1,875*2+2,175*2+1,85*2))</t>
  </si>
  <si>
    <t>224</t>
  </si>
  <si>
    <t>225</t>
  </si>
  <si>
    <t>226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</si>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</sst>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40239212" TargetMode="External" /><Relationship Id="rId2" Type="http://schemas.openxmlformats.org/officeDocument/2006/relationships/hyperlink" Target="https://podminky.urs.cz/item/CS_URS_2021_02/342241162" TargetMode="External" /><Relationship Id="rId3" Type="http://schemas.openxmlformats.org/officeDocument/2006/relationships/hyperlink" Target="https://podminky.urs.cz/item/CS_URS_2021_02/342272225" TargetMode="External" /><Relationship Id="rId4" Type="http://schemas.openxmlformats.org/officeDocument/2006/relationships/hyperlink" Target="https://podminky.urs.cz/item/CS_URS_2021_02/342272235" TargetMode="External" /><Relationship Id="rId5" Type="http://schemas.openxmlformats.org/officeDocument/2006/relationships/hyperlink" Target="https://podminky.urs.cz/item/CS_URS_2021_02/342291121" TargetMode="External" /><Relationship Id="rId6" Type="http://schemas.openxmlformats.org/officeDocument/2006/relationships/hyperlink" Target="https://podminky.urs.cz/item/CS_URS_2021_02/611135011" TargetMode="External" /><Relationship Id="rId7" Type="http://schemas.openxmlformats.org/officeDocument/2006/relationships/hyperlink" Target="https://podminky.urs.cz/item/CS_URS_2021_02/611311131" TargetMode="External" /><Relationship Id="rId8" Type="http://schemas.openxmlformats.org/officeDocument/2006/relationships/hyperlink" Target="https://podminky.urs.cz/item/CS_URS_2021_02/612135011" TargetMode="External" /><Relationship Id="rId9" Type="http://schemas.openxmlformats.org/officeDocument/2006/relationships/hyperlink" Target="https://podminky.urs.cz/item/CS_URS_2021_02/612311131" TargetMode="External" /><Relationship Id="rId10" Type="http://schemas.openxmlformats.org/officeDocument/2006/relationships/hyperlink" Target="https://podminky.urs.cz/item/CS_URS_2021_02/619991011" TargetMode="External" /><Relationship Id="rId11" Type="http://schemas.openxmlformats.org/officeDocument/2006/relationships/hyperlink" Target="https://podminky.urs.cz/item/CS_URS_2021_02/622143003" TargetMode="External" /><Relationship Id="rId12" Type="http://schemas.openxmlformats.org/officeDocument/2006/relationships/hyperlink" Target="https://podminky.urs.cz/item/CS_URS_2021_02/59051486" TargetMode="External" /><Relationship Id="rId13" Type="http://schemas.openxmlformats.org/officeDocument/2006/relationships/hyperlink" Target="https://podminky.urs.cz/item/CS_URS_2021_02/631311114" TargetMode="External" /><Relationship Id="rId14" Type="http://schemas.openxmlformats.org/officeDocument/2006/relationships/hyperlink" Target="https://podminky.urs.cz/item/CS_URS_2021_02/631319011" TargetMode="External" /><Relationship Id="rId15" Type="http://schemas.openxmlformats.org/officeDocument/2006/relationships/hyperlink" Target="https://podminky.urs.cz/item/CS_URS_2021_02/631362021" TargetMode="External" /><Relationship Id="rId16" Type="http://schemas.openxmlformats.org/officeDocument/2006/relationships/hyperlink" Target="https://podminky.urs.cz/item/CS_URS_2021_02/642945111" TargetMode="External" /><Relationship Id="rId17" Type="http://schemas.openxmlformats.org/officeDocument/2006/relationships/hyperlink" Target="https://podminky.urs.cz/item/CS_URS_2021_02/919735122" TargetMode="External" /><Relationship Id="rId18" Type="http://schemas.openxmlformats.org/officeDocument/2006/relationships/hyperlink" Target="https://podminky.urs.cz/item/CS_URS_2021_02/952901111" TargetMode="External" /><Relationship Id="rId19" Type="http://schemas.openxmlformats.org/officeDocument/2006/relationships/hyperlink" Target="https://podminky.urs.cz/item/CS_URS_2021_02/953731311" TargetMode="External" /><Relationship Id="rId20" Type="http://schemas.openxmlformats.org/officeDocument/2006/relationships/hyperlink" Target="https://podminky.urs.cz/item/CS_URS_2021_02/962031133" TargetMode="External" /><Relationship Id="rId21" Type="http://schemas.openxmlformats.org/officeDocument/2006/relationships/hyperlink" Target="https://podminky.urs.cz/item/CS_URS_2021_02/962032240" TargetMode="External" /><Relationship Id="rId22" Type="http://schemas.openxmlformats.org/officeDocument/2006/relationships/hyperlink" Target="https://podminky.urs.cz/item/CS_URS_2021_02/965042141" TargetMode="External" /><Relationship Id="rId23" Type="http://schemas.openxmlformats.org/officeDocument/2006/relationships/hyperlink" Target="https://podminky.urs.cz/item/CS_URS_2021_02/965045113" TargetMode="External" /><Relationship Id="rId24" Type="http://schemas.openxmlformats.org/officeDocument/2006/relationships/hyperlink" Target="https://podminky.urs.cz/item/CS_URS_2021_02/968072455" TargetMode="External" /><Relationship Id="rId25" Type="http://schemas.openxmlformats.org/officeDocument/2006/relationships/hyperlink" Target="https://podminky.urs.cz/item/CS_URS_2021_02/977151116" TargetMode="External" /><Relationship Id="rId26" Type="http://schemas.openxmlformats.org/officeDocument/2006/relationships/hyperlink" Target="https://podminky.urs.cz/item/CS_URS_2021_02/997013214" TargetMode="External" /><Relationship Id="rId27" Type="http://schemas.openxmlformats.org/officeDocument/2006/relationships/hyperlink" Target="https://podminky.urs.cz/item/CS_URS_2021_02/997013219" TargetMode="External" /><Relationship Id="rId28" Type="http://schemas.openxmlformats.org/officeDocument/2006/relationships/hyperlink" Target="https://podminky.urs.cz/item/CS_URS_2021_02/997013501" TargetMode="External" /><Relationship Id="rId29" Type="http://schemas.openxmlformats.org/officeDocument/2006/relationships/hyperlink" Target="https://podminky.urs.cz/item/CS_URS_2021_02/997013509" TargetMode="External" /><Relationship Id="rId30" Type="http://schemas.openxmlformats.org/officeDocument/2006/relationships/hyperlink" Target="https://podminky.urs.cz/item/CS_URS_2021_02/998012023" TargetMode="External" /><Relationship Id="rId31" Type="http://schemas.openxmlformats.org/officeDocument/2006/relationships/hyperlink" Target="https://podminky.urs.cz/item/CS_URS_2021_02/711111002" TargetMode="External" /><Relationship Id="rId32" Type="http://schemas.openxmlformats.org/officeDocument/2006/relationships/hyperlink" Target="https://podminky.urs.cz/item/CS_URS_2021_02/11163152" TargetMode="External" /><Relationship Id="rId33" Type="http://schemas.openxmlformats.org/officeDocument/2006/relationships/hyperlink" Target="https://podminky.urs.cz/item/CS_URS_2021_02/711141559" TargetMode="External" /><Relationship Id="rId34" Type="http://schemas.openxmlformats.org/officeDocument/2006/relationships/hyperlink" Target="https://podminky.urs.cz/item/CS_URS_2021_02/62832001" TargetMode="External" /><Relationship Id="rId35" Type="http://schemas.openxmlformats.org/officeDocument/2006/relationships/hyperlink" Target="https://podminky.urs.cz/item/CS_URS_2021_02/711493112" TargetMode="External" /><Relationship Id="rId36" Type="http://schemas.openxmlformats.org/officeDocument/2006/relationships/hyperlink" Target="https://podminky.urs.cz/item/CS_URS_2021_02/711493122" TargetMode="External" /><Relationship Id="rId37" Type="http://schemas.openxmlformats.org/officeDocument/2006/relationships/hyperlink" Target="https://podminky.urs.cz/item/CS_URS_2021_02/998711103" TargetMode="External" /><Relationship Id="rId38" Type="http://schemas.openxmlformats.org/officeDocument/2006/relationships/hyperlink" Target="https://podminky.urs.cz/item/CS_URS_2021_02/713120821" TargetMode="External" /><Relationship Id="rId39" Type="http://schemas.openxmlformats.org/officeDocument/2006/relationships/hyperlink" Target="https://podminky.urs.cz/item/CS_URS_2021_02/713121111" TargetMode="External" /><Relationship Id="rId40" Type="http://schemas.openxmlformats.org/officeDocument/2006/relationships/hyperlink" Target="https://podminky.urs.cz/item/CS_URS_2021_02/28376351" TargetMode="External" /><Relationship Id="rId41" Type="http://schemas.openxmlformats.org/officeDocument/2006/relationships/hyperlink" Target="https://podminky.urs.cz/item/CS_URS_2021_02/998713103" TargetMode="External" /><Relationship Id="rId42" Type="http://schemas.openxmlformats.org/officeDocument/2006/relationships/hyperlink" Target="https://podminky.urs.cz/item/CS_URS_2021_02/721171808" TargetMode="External" /><Relationship Id="rId43" Type="http://schemas.openxmlformats.org/officeDocument/2006/relationships/hyperlink" Target="https://podminky.urs.cz/item/CS_URS_2021_02/721174025" TargetMode="External" /><Relationship Id="rId44" Type="http://schemas.openxmlformats.org/officeDocument/2006/relationships/hyperlink" Target="https://podminky.urs.cz/item/CS_URS_2021_02/721174042" TargetMode="External" /><Relationship Id="rId45" Type="http://schemas.openxmlformats.org/officeDocument/2006/relationships/hyperlink" Target="https://podminky.urs.cz/item/CS_URS_2021_02/721174043" TargetMode="External" /><Relationship Id="rId46" Type="http://schemas.openxmlformats.org/officeDocument/2006/relationships/hyperlink" Target="https://podminky.urs.cz/item/CS_URS_2021_02/721174045" TargetMode="External" /><Relationship Id="rId47" Type="http://schemas.openxmlformats.org/officeDocument/2006/relationships/hyperlink" Target="https://podminky.urs.cz/item/CS_URS_2021_02/721174063" TargetMode="External" /><Relationship Id="rId48" Type="http://schemas.openxmlformats.org/officeDocument/2006/relationships/hyperlink" Target="https://podminky.urs.cz/item/CS_URS_2021_02/721290111" TargetMode="External" /><Relationship Id="rId49" Type="http://schemas.openxmlformats.org/officeDocument/2006/relationships/hyperlink" Target="https://podminky.urs.cz/item/CS_URS_2021_02/998721103" TargetMode="External" /><Relationship Id="rId50" Type="http://schemas.openxmlformats.org/officeDocument/2006/relationships/hyperlink" Target="https://podminky.urs.cz/item/CS_URS_2021_02/722130801" TargetMode="External" /><Relationship Id="rId51" Type="http://schemas.openxmlformats.org/officeDocument/2006/relationships/hyperlink" Target="https://podminky.urs.cz/item/CS_URS_2021_02/722170801" TargetMode="External" /><Relationship Id="rId52" Type="http://schemas.openxmlformats.org/officeDocument/2006/relationships/hyperlink" Target="https://podminky.urs.cz/item/CS_URS_2021_02/722174002" TargetMode="External" /><Relationship Id="rId53" Type="http://schemas.openxmlformats.org/officeDocument/2006/relationships/hyperlink" Target="https://podminky.urs.cz/item/CS_URS_2021_02/722174002" TargetMode="External" /><Relationship Id="rId54" Type="http://schemas.openxmlformats.org/officeDocument/2006/relationships/hyperlink" Target="https://podminky.urs.cz/item/CS_URS_2021_02/722174003" TargetMode="External" /><Relationship Id="rId55" Type="http://schemas.openxmlformats.org/officeDocument/2006/relationships/hyperlink" Target="https://podminky.urs.cz/item/CS_URS_2021_02/722181222" TargetMode="External" /><Relationship Id="rId56" Type="http://schemas.openxmlformats.org/officeDocument/2006/relationships/hyperlink" Target="https://podminky.urs.cz/item/CS_URS_2021_02/722181242" TargetMode="External" /><Relationship Id="rId57" Type="http://schemas.openxmlformats.org/officeDocument/2006/relationships/hyperlink" Target="https://podminky.urs.cz/item/CS_URS_2021_02/722220111" TargetMode="External" /><Relationship Id="rId58" Type="http://schemas.openxmlformats.org/officeDocument/2006/relationships/hyperlink" Target="https://podminky.urs.cz/item/CS_URS_2021_02/722290234" TargetMode="External" /><Relationship Id="rId59" Type="http://schemas.openxmlformats.org/officeDocument/2006/relationships/hyperlink" Target="https://podminky.urs.cz/item/CS_URS_2021_02/998722103" TargetMode="External" /><Relationship Id="rId60" Type="http://schemas.openxmlformats.org/officeDocument/2006/relationships/hyperlink" Target="https://podminky.urs.cz/item/CS_URS_2021_02/725110811" TargetMode="External" /><Relationship Id="rId61" Type="http://schemas.openxmlformats.org/officeDocument/2006/relationships/hyperlink" Target="https://podminky.urs.cz/item/CS_URS_2021_02/725112022" TargetMode="External" /><Relationship Id="rId62" Type="http://schemas.openxmlformats.org/officeDocument/2006/relationships/hyperlink" Target="https://podminky.urs.cz/item/CS_URS_2021_02/725210821" TargetMode="External" /><Relationship Id="rId63" Type="http://schemas.openxmlformats.org/officeDocument/2006/relationships/hyperlink" Target="https://podminky.urs.cz/item/CS_URS_2021_02/725211681" TargetMode="External" /><Relationship Id="rId64" Type="http://schemas.openxmlformats.org/officeDocument/2006/relationships/hyperlink" Target="https://podminky.urs.cz/item/CS_URS_2021_02/725291621" TargetMode="External" /><Relationship Id="rId65" Type="http://schemas.openxmlformats.org/officeDocument/2006/relationships/hyperlink" Target="https://podminky.urs.cz/item/CS_URS_2021_02/725291642" TargetMode="External" /><Relationship Id="rId66" Type="http://schemas.openxmlformats.org/officeDocument/2006/relationships/hyperlink" Target="https://podminky.urs.cz/item/CS_URS_2021_02/725822613" TargetMode="External" /><Relationship Id="rId67" Type="http://schemas.openxmlformats.org/officeDocument/2006/relationships/hyperlink" Target="https://podminky.urs.cz/item/CS_URS_2021_02/725840850" TargetMode="External" /><Relationship Id="rId68" Type="http://schemas.openxmlformats.org/officeDocument/2006/relationships/hyperlink" Target="https://podminky.urs.cz/item/CS_URS_2021_02/725841312" TargetMode="External" /><Relationship Id="rId69" Type="http://schemas.openxmlformats.org/officeDocument/2006/relationships/hyperlink" Target="https://podminky.urs.cz/item/CS_URS_2021_02/998725103" TargetMode="External" /><Relationship Id="rId70" Type="http://schemas.openxmlformats.org/officeDocument/2006/relationships/hyperlink" Target="https://podminky.urs.cz/item/CS_URS_2021_02/726111031" TargetMode="External" /><Relationship Id="rId71" Type="http://schemas.openxmlformats.org/officeDocument/2006/relationships/hyperlink" Target="https://podminky.urs.cz/item/CS_URS_2021_02/998726113" TargetMode="External" /><Relationship Id="rId72" Type="http://schemas.openxmlformats.org/officeDocument/2006/relationships/hyperlink" Target="https://podminky.urs.cz/item/CS_URS_2021_02/733120819" TargetMode="External" /><Relationship Id="rId73" Type="http://schemas.openxmlformats.org/officeDocument/2006/relationships/hyperlink" Target="https://podminky.urs.cz/item/CS_URS_2021_02/733223302" TargetMode="External" /><Relationship Id="rId74" Type="http://schemas.openxmlformats.org/officeDocument/2006/relationships/hyperlink" Target="https://podminky.urs.cz/item/CS_URS_2021_02/733291101" TargetMode="External" /><Relationship Id="rId75" Type="http://schemas.openxmlformats.org/officeDocument/2006/relationships/hyperlink" Target="https://podminky.urs.cz/item/CS_URS_2021_02/998733103" TargetMode="External" /><Relationship Id="rId76" Type="http://schemas.openxmlformats.org/officeDocument/2006/relationships/hyperlink" Target="https://podminky.urs.cz/item/CS_URS_2021_02/735121810" TargetMode="External" /><Relationship Id="rId77" Type="http://schemas.openxmlformats.org/officeDocument/2006/relationships/hyperlink" Target="https://podminky.urs.cz/item/CS_URS_2021_02/735164221" TargetMode="External" /><Relationship Id="rId78" Type="http://schemas.openxmlformats.org/officeDocument/2006/relationships/hyperlink" Target="https://podminky.urs.cz/item/CS_URS_2021_02/998735103" TargetMode="External" /><Relationship Id="rId79" Type="http://schemas.openxmlformats.org/officeDocument/2006/relationships/hyperlink" Target="https://podminky.urs.cz/item/CS_URS_2021_02/741110061" TargetMode="External" /><Relationship Id="rId80" Type="http://schemas.openxmlformats.org/officeDocument/2006/relationships/hyperlink" Target="https://podminky.urs.cz/item/CS_URS_2021_02/34571063" TargetMode="External" /><Relationship Id="rId81" Type="http://schemas.openxmlformats.org/officeDocument/2006/relationships/hyperlink" Target="https://podminky.urs.cz/item/CS_URS_2021_02/741112001" TargetMode="External" /><Relationship Id="rId82" Type="http://schemas.openxmlformats.org/officeDocument/2006/relationships/hyperlink" Target="https://podminky.urs.cz/item/CS_URS_2021_02/741112061" TargetMode="External" /><Relationship Id="rId83" Type="http://schemas.openxmlformats.org/officeDocument/2006/relationships/hyperlink" Target="https://podminky.urs.cz/item/CS_URS_2021_02/741120003" TargetMode="External" /><Relationship Id="rId84" Type="http://schemas.openxmlformats.org/officeDocument/2006/relationships/hyperlink" Target="https://podminky.urs.cz/item/CS_URS_2021_02/741310001" TargetMode="External" /><Relationship Id="rId85" Type="http://schemas.openxmlformats.org/officeDocument/2006/relationships/hyperlink" Target="https://podminky.urs.cz/item/CS_URS_2021_02/741310022" TargetMode="External" /><Relationship Id="rId86" Type="http://schemas.openxmlformats.org/officeDocument/2006/relationships/hyperlink" Target="https://podminky.urs.cz/item/CS_URS_2021_02/741310025" TargetMode="External" /><Relationship Id="rId87" Type="http://schemas.openxmlformats.org/officeDocument/2006/relationships/hyperlink" Target="https://podminky.urs.cz/item/CS_URS_2021_02/741313041" TargetMode="External" /><Relationship Id="rId88" Type="http://schemas.openxmlformats.org/officeDocument/2006/relationships/hyperlink" Target="https://podminky.urs.cz/item/CS_URS_2021_02/741330731" TargetMode="External" /><Relationship Id="rId89" Type="http://schemas.openxmlformats.org/officeDocument/2006/relationships/hyperlink" Target="https://podminky.urs.cz/item/CS_URS_2021_02/741372062" TargetMode="External" /><Relationship Id="rId90" Type="http://schemas.openxmlformats.org/officeDocument/2006/relationships/hyperlink" Target="https://podminky.urs.cz/item/CS_URS_2021_02/741372062" TargetMode="External" /><Relationship Id="rId91" Type="http://schemas.openxmlformats.org/officeDocument/2006/relationships/hyperlink" Target="https://podminky.urs.cz/item/CS_URS_2021_02/998741103" TargetMode="External" /><Relationship Id="rId92" Type="http://schemas.openxmlformats.org/officeDocument/2006/relationships/hyperlink" Target="https://podminky.urs.cz/item/CS_URS_2021_02/751111811" TargetMode="External" /><Relationship Id="rId93" Type="http://schemas.openxmlformats.org/officeDocument/2006/relationships/hyperlink" Target="https://podminky.urs.cz/item/CS_URS_2021_02/751133012" TargetMode="External" /><Relationship Id="rId94" Type="http://schemas.openxmlformats.org/officeDocument/2006/relationships/hyperlink" Target="https://podminky.urs.cz/item/CS_URS_2021_02/751510041" TargetMode="External" /><Relationship Id="rId95" Type="http://schemas.openxmlformats.org/officeDocument/2006/relationships/hyperlink" Target="https://podminky.urs.cz/item/CS_URS_2021_02/751510042" TargetMode="External" /><Relationship Id="rId96" Type="http://schemas.openxmlformats.org/officeDocument/2006/relationships/hyperlink" Target="https://podminky.urs.cz/item/CS_URS_2021_02/751537011" TargetMode="External" /><Relationship Id="rId97" Type="http://schemas.openxmlformats.org/officeDocument/2006/relationships/hyperlink" Target="https://podminky.urs.cz/item/CS_URS_2021_02/998751102" TargetMode="External" /><Relationship Id="rId98" Type="http://schemas.openxmlformats.org/officeDocument/2006/relationships/hyperlink" Target="https://podminky.urs.cz/item/CS_URS_2021_02/763131451" TargetMode="External" /><Relationship Id="rId99" Type="http://schemas.openxmlformats.org/officeDocument/2006/relationships/hyperlink" Target="https://podminky.urs.cz/item/CS_URS_2021_02/763131714" TargetMode="External" /><Relationship Id="rId100" Type="http://schemas.openxmlformats.org/officeDocument/2006/relationships/hyperlink" Target="https://podminky.urs.cz/item/CS_URS_2021_02/998763102" TargetMode="External" /><Relationship Id="rId101" Type="http://schemas.openxmlformats.org/officeDocument/2006/relationships/hyperlink" Target="https://podminky.urs.cz/item/CS_URS_2021_02/766421821" TargetMode="External" /><Relationship Id="rId102" Type="http://schemas.openxmlformats.org/officeDocument/2006/relationships/hyperlink" Target="https://podminky.urs.cz/item/CS_URS_2021_02/766421822" TargetMode="External" /><Relationship Id="rId103" Type="http://schemas.openxmlformats.org/officeDocument/2006/relationships/hyperlink" Target="https://podminky.urs.cz/item/CS_URS_2021_02/766660022" TargetMode="External" /><Relationship Id="rId104" Type="http://schemas.openxmlformats.org/officeDocument/2006/relationships/hyperlink" Target="https://podminky.urs.cz/item/CS_URS_2021_02/61165314" TargetMode="External" /><Relationship Id="rId105" Type="http://schemas.openxmlformats.org/officeDocument/2006/relationships/hyperlink" Target="https://podminky.urs.cz/item/CS_URS_2021_02/766660172" TargetMode="External" /><Relationship Id="rId106" Type="http://schemas.openxmlformats.org/officeDocument/2006/relationships/hyperlink" Target="https://podminky.urs.cz/item/CS_URS_2021_02/766682111" TargetMode="External" /><Relationship Id="rId107" Type="http://schemas.openxmlformats.org/officeDocument/2006/relationships/hyperlink" Target="https://podminky.urs.cz/item/CS_URS_2021_02/766821112" TargetMode="External" /><Relationship Id="rId108" Type="http://schemas.openxmlformats.org/officeDocument/2006/relationships/hyperlink" Target="https://podminky.urs.cz/item/CS_URS_2021_02/61510101" TargetMode="External" /><Relationship Id="rId109" Type="http://schemas.openxmlformats.org/officeDocument/2006/relationships/hyperlink" Target="https://podminky.urs.cz/item/CS_URS_2021_02/766825821" TargetMode="External" /><Relationship Id="rId110" Type="http://schemas.openxmlformats.org/officeDocument/2006/relationships/hyperlink" Target="https://podminky.urs.cz/item/CS_URS_2021_02/998766103" TargetMode="External" /><Relationship Id="rId111" Type="http://schemas.openxmlformats.org/officeDocument/2006/relationships/hyperlink" Target="https://podminky.urs.cz/item/CS_URS_2021_02/767646401" TargetMode="External" /><Relationship Id="rId112" Type="http://schemas.openxmlformats.org/officeDocument/2006/relationships/hyperlink" Target="https://podminky.urs.cz/item/CS_URS_2021_02/998767103" TargetMode="External" /><Relationship Id="rId113" Type="http://schemas.openxmlformats.org/officeDocument/2006/relationships/hyperlink" Target="https://podminky.urs.cz/item/CS_URS_2021_02/771121011" TargetMode="External" /><Relationship Id="rId114" Type="http://schemas.openxmlformats.org/officeDocument/2006/relationships/hyperlink" Target="https://podminky.urs.cz/item/CS_URS_2021_02/771574273" TargetMode="External" /><Relationship Id="rId115" Type="http://schemas.openxmlformats.org/officeDocument/2006/relationships/hyperlink" Target="https://podminky.urs.cz/item/CS_URS_2021_02/59761428" TargetMode="External" /><Relationship Id="rId116" Type="http://schemas.openxmlformats.org/officeDocument/2006/relationships/hyperlink" Target="https://podminky.urs.cz/item/CS_URS_2021_02/771577112" TargetMode="External" /><Relationship Id="rId117" Type="http://schemas.openxmlformats.org/officeDocument/2006/relationships/hyperlink" Target="https://podminky.urs.cz/item/CS_URS_2021_02/771577114" TargetMode="External" /><Relationship Id="rId118" Type="http://schemas.openxmlformats.org/officeDocument/2006/relationships/hyperlink" Target="https://podminky.urs.cz/item/CS_URS_2021_02/771591241" TargetMode="External" /><Relationship Id="rId119" Type="http://schemas.openxmlformats.org/officeDocument/2006/relationships/hyperlink" Target="https://podminky.urs.cz/item/CS_URS_2021_02/771591242" TargetMode="External" /><Relationship Id="rId120" Type="http://schemas.openxmlformats.org/officeDocument/2006/relationships/hyperlink" Target="https://podminky.urs.cz/item/CS_URS_2021_02/771591264" TargetMode="External" /><Relationship Id="rId121" Type="http://schemas.openxmlformats.org/officeDocument/2006/relationships/hyperlink" Target="https://podminky.urs.cz/item/CS_URS_2021_02/998771103" TargetMode="External" /><Relationship Id="rId122" Type="http://schemas.openxmlformats.org/officeDocument/2006/relationships/hyperlink" Target="https://podminky.urs.cz/item/CS_URS_2021_02/776111311" TargetMode="External" /><Relationship Id="rId123" Type="http://schemas.openxmlformats.org/officeDocument/2006/relationships/hyperlink" Target="https://podminky.urs.cz/item/CS_URS_2021_02/776121111" TargetMode="External" /><Relationship Id="rId124" Type="http://schemas.openxmlformats.org/officeDocument/2006/relationships/hyperlink" Target="https://podminky.urs.cz/item/CS_URS_2021_02/776141112" TargetMode="External" /><Relationship Id="rId125" Type="http://schemas.openxmlformats.org/officeDocument/2006/relationships/hyperlink" Target="https://podminky.urs.cz/item/CS_URS_2021_02/776201811" TargetMode="External" /><Relationship Id="rId126" Type="http://schemas.openxmlformats.org/officeDocument/2006/relationships/hyperlink" Target="https://podminky.urs.cz/item/CS_URS_2021_02/776221111" TargetMode="External" /><Relationship Id="rId127" Type="http://schemas.openxmlformats.org/officeDocument/2006/relationships/hyperlink" Target="https://podminky.urs.cz/item/CS_URS_2021_02/776411111" TargetMode="External" /><Relationship Id="rId128" Type="http://schemas.openxmlformats.org/officeDocument/2006/relationships/hyperlink" Target="https://podminky.urs.cz/item/CS_URS_2021_02/28411004" TargetMode="External" /><Relationship Id="rId129" Type="http://schemas.openxmlformats.org/officeDocument/2006/relationships/hyperlink" Target="https://podminky.urs.cz/item/CS_URS_2021_02/776421311" TargetMode="External" /><Relationship Id="rId130" Type="http://schemas.openxmlformats.org/officeDocument/2006/relationships/hyperlink" Target="https://podminky.urs.cz/item/CS_URS_2021_02/553431-R" TargetMode="External" /><Relationship Id="rId131" Type="http://schemas.openxmlformats.org/officeDocument/2006/relationships/hyperlink" Target="https://podminky.urs.cz/item/CS_URS_2021_02/998776103" TargetMode="External" /><Relationship Id="rId132" Type="http://schemas.openxmlformats.org/officeDocument/2006/relationships/hyperlink" Target="https://podminky.urs.cz/item/CS_URS_2021_02/781471810" TargetMode="External" /><Relationship Id="rId133" Type="http://schemas.openxmlformats.org/officeDocument/2006/relationships/hyperlink" Target="https://podminky.urs.cz/item/CS_URS_2021_02/781474113" TargetMode="External" /><Relationship Id="rId134" Type="http://schemas.openxmlformats.org/officeDocument/2006/relationships/hyperlink" Target="https://podminky.urs.cz/item/CS_URS_2021_02/59761071" TargetMode="External" /><Relationship Id="rId135" Type="http://schemas.openxmlformats.org/officeDocument/2006/relationships/hyperlink" Target="https://podminky.urs.cz/item/CS_URS_2021_02/781491011" TargetMode="External" /><Relationship Id="rId136" Type="http://schemas.openxmlformats.org/officeDocument/2006/relationships/hyperlink" Target="https://podminky.urs.cz/item/CS_URS_2021_02/63465124" TargetMode="External" /><Relationship Id="rId137" Type="http://schemas.openxmlformats.org/officeDocument/2006/relationships/hyperlink" Target="https://podminky.urs.cz/item/CS_URS_2021_02/781494111" TargetMode="External" /><Relationship Id="rId138" Type="http://schemas.openxmlformats.org/officeDocument/2006/relationships/hyperlink" Target="https://podminky.urs.cz/item/CS_URS_2021_02/781494511" TargetMode="External" /><Relationship Id="rId139" Type="http://schemas.openxmlformats.org/officeDocument/2006/relationships/hyperlink" Target="https://podminky.urs.cz/item/CS_URS_2021_02/781495115" TargetMode="External" /><Relationship Id="rId140" Type="http://schemas.openxmlformats.org/officeDocument/2006/relationships/hyperlink" Target="https://podminky.urs.cz/item/CS_URS_2021_02/781495142" TargetMode="External" /><Relationship Id="rId141" Type="http://schemas.openxmlformats.org/officeDocument/2006/relationships/hyperlink" Target="https://podminky.urs.cz/item/CS_URS_2021_02/781495143" TargetMode="External" /><Relationship Id="rId142" Type="http://schemas.openxmlformats.org/officeDocument/2006/relationships/hyperlink" Target="https://podminky.urs.cz/item/CS_URS_2021_02/998781103" TargetMode="External" /><Relationship Id="rId143" Type="http://schemas.openxmlformats.org/officeDocument/2006/relationships/hyperlink" Target="https://podminky.urs.cz/item/CS_URS_2021_02/783317105" TargetMode="External" /><Relationship Id="rId144" Type="http://schemas.openxmlformats.org/officeDocument/2006/relationships/hyperlink" Target="https://podminky.urs.cz/item/CS_URS_2021_02/784121001" TargetMode="External" /><Relationship Id="rId145" Type="http://schemas.openxmlformats.org/officeDocument/2006/relationships/hyperlink" Target="https://podminky.urs.cz/item/CS_URS_2021_02/784181121" TargetMode="External" /><Relationship Id="rId146" Type="http://schemas.openxmlformats.org/officeDocument/2006/relationships/hyperlink" Target="https://podminky.urs.cz/item/CS_URS_2021_02/784221101" TargetMode="External" /><Relationship Id="rId147" Type="http://schemas.openxmlformats.org/officeDocument/2006/relationships/hyperlink" Target="https://podminky.urs.cz/item/CS_URS_2021_02/784221153" TargetMode="External" /><Relationship Id="rId148" Type="http://schemas.openxmlformats.org/officeDocument/2006/relationships/hyperlink" Target="https://podminky.urs.cz/item/CS_URS_2021_02/013254000" TargetMode="External" /><Relationship Id="rId1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7168013" TargetMode="External" /><Relationship Id="rId2" Type="http://schemas.openxmlformats.org/officeDocument/2006/relationships/hyperlink" Target="https://podminky.urs.cz/item/CS_URS_2021_02/317168014" TargetMode="External" /><Relationship Id="rId3" Type="http://schemas.openxmlformats.org/officeDocument/2006/relationships/hyperlink" Target="https://podminky.urs.cz/item/CS_URS_2021_02/340239212" TargetMode="External" /><Relationship Id="rId4" Type="http://schemas.openxmlformats.org/officeDocument/2006/relationships/hyperlink" Target="https://podminky.urs.cz/item/CS_URS_2021_02/342272225" TargetMode="External" /><Relationship Id="rId5" Type="http://schemas.openxmlformats.org/officeDocument/2006/relationships/hyperlink" Target="https://podminky.urs.cz/item/CS_URS_2021_02/342272235" TargetMode="External" /><Relationship Id="rId6" Type="http://schemas.openxmlformats.org/officeDocument/2006/relationships/hyperlink" Target="https://podminky.urs.cz/item/CS_URS_2021_02/342291121" TargetMode="External" /><Relationship Id="rId7" Type="http://schemas.openxmlformats.org/officeDocument/2006/relationships/hyperlink" Target="https://podminky.urs.cz/item/CS_URS_2021_02/611135011" TargetMode="External" /><Relationship Id="rId8" Type="http://schemas.openxmlformats.org/officeDocument/2006/relationships/hyperlink" Target="https://podminky.urs.cz/item/CS_URS_2021_02/611311131" TargetMode="External" /><Relationship Id="rId9" Type="http://schemas.openxmlformats.org/officeDocument/2006/relationships/hyperlink" Target="https://podminky.urs.cz/item/CS_URS_2021_02/612135011" TargetMode="External" /><Relationship Id="rId10" Type="http://schemas.openxmlformats.org/officeDocument/2006/relationships/hyperlink" Target="https://podminky.urs.cz/item/CS_URS_2021_02/612311131" TargetMode="External" /><Relationship Id="rId11" Type="http://schemas.openxmlformats.org/officeDocument/2006/relationships/hyperlink" Target="https://podminky.urs.cz/item/CS_URS_2021_02/612331121" TargetMode="External" /><Relationship Id="rId12" Type="http://schemas.openxmlformats.org/officeDocument/2006/relationships/hyperlink" Target="https://podminky.urs.cz/item/CS_URS_2021_02/612331191" TargetMode="External" /><Relationship Id="rId13" Type="http://schemas.openxmlformats.org/officeDocument/2006/relationships/hyperlink" Target="https://podminky.urs.cz/item/CS_URS_2021_02/612341121" TargetMode="External" /><Relationship Id="rId14" Type="http://schemas.openxmlformats.org/officeDocument/2006/relationships/hyperlink" Target="https://podminky.urs.cz/item/CS_URS_2021_02/619991011" TargetMode="External" /><Relationship Id="rId15" Type="http://schemas.openxmlformats.org/officeDocument/2006/relationships/hyperlink" Target="https://podminky.urs.cz/item/CS_URS_2021_02/622143003" TargetMode="External" /><Relationship Id="rId16" Type="http://schemas.openxmlformats.org/officeDocument/2006/relationships/hyperlink" Target="https://podminky.urs.cz/item/CS_URS_2021_02/59051486" TargetMode="External" /><Relationship Id="rId17" Type="http://schemas.openxmlformats.org/officeDocument/2006/relationships/hyperlink" Target="https://podminky.urs.cz/item/CS_URS_2021_02/631311114" TargetMode="External" /><Relationship Id="rId18" Type="http://schemas.openxmlformats.org/officeDocument/2006/relationships/hyperlink" Target="https://podminky.urs.cz/item/CS_URS_2021_02/631319011" TargetMode="External" /><Relationship Id="rId19" Type="http://schemas.openxmlformats.org/officeDocument/2006/relationships/hyperlink" Target="https://podminky.urs.cz/item/CS_URS_2021_02/631362021" TargetMode="External" /><Relationship Id="rId20" Type="http://schemas.openxmlformats.org/officeDocument/2006/relationships/hyperlink" Target="https://podminky.urs.cz/item/CS_URS_2021_02/642945111" TargetMode="External" /><Relationship Id="rId21" Type="http://schemas.openxmlformats.org/officeDocument/2006/relationships/hyperlink" Target="https://podminky.urs.cz/item/CS_URS_2021_02/642946111" TargetMode="External" /><Relationship Id="rId22" Type="http://schemas.openxmlformats.org/officeDocument/2006/relationships/hyperlink" Target="https://podminky.urs.cz/item/CS_URS_2021_02/55331611" TargetMode="External" /><Relationship Id="rId23" Type="http://schemas.openxmlformats.org/officeDocument/2006/relationships/hyperlink" Target="https://podminky.urs.cz/item/CS_URS_2021_02/919735122" TargetMode="External" /><Relationship Id="rId24" Type="http://schemas.openxmlformats.org/officeDocument/2006/relationships/hyperlink" Target="https://podminky.urs.cz/item/CS_URS_2021_02/952901111" TargetMode="External" /><Relationship Id="rId25" Type="http://schemas.openxmlformats.org/officeDocument/2006/relationships/hyperlink" Target="https://podminky.urs.cz/item/CS_URS_2021_02/953731311" TargetMode="External" /><Relationship Id="rId26" Type="http://schemas.openxmlformats.org/officeDocument/2006/relationships/hyperlink" Target="https://podminky.urs.cz/item/CS_URS_2021_02/962031133" TargetMode="External" /><Relationship Id="rId27" Type="http://schemas.openxmlformats.org/officeDocument/2006/relationships/hyperlink" Target="https://podminky.urs.cz/item/CS_URS_2021_02/965042141" TargetMode="External" /><Relationship Id="rId28" Type="http://schemas.openxmlformats.org/officeDocument/2006/relationships/hyperlink" Target="https://podminky.urs.cz/item/CS_URS_2021_02/965045113" TargetMode="External" /><Relationship Id="rId29" Type="http://schemas.openxmlformats.org/officeDocument/2006/relationships/hyperlink" Target="https://podminky.urs.cz/item/CS_URS_2021_02/968072455" TargetMode="External" /><Relationship Id="rId30" Type="http://schemas.openxmlformats.org/officeDocument/2006/relationships/hyperlink" Target="https://podminky.urs.cz/item/CS_URS_2021_02/977151116" TargetMode="External" /><Relationship Id="rId31" Type="http://schemas.openxmlformats.org/officeDocument/2006/relationships/hyperlink" Target="https://podminky.urs.cz/item/CS_URS_2021_02/997013214" TargetMode="External" /><Relationship Id="rId32" Type="http://schemas.openxmlformats.org/officeDocument/2006/relationships/hyperlink" Target="https://podminky.urs.cz/item/CS_URS_2021_02/997013219" TargetMode="External" /><Relationship Id="rId33" Type="http://schemas.openxmlformats.org/officeDocument/2006/relationships/hyperlink" Target="https://podminky.urs.cz/item/CS_URS_2021_02/997013501" TargetMode="External" /><Relationship Id="rId34" Type="http://schemas.openxmlformats.org/officeDocument/2006/relationships/hyperlink" Target="https://podminky.urs.cz/item/CS_URS_2021_02/997013509" TargetMode="External" /><Relationship Id="rId35" Type="http://schemas.openxmlformats.org/officeDocument/2006/relationships/hyperlink" Target="https://podminky.urs.cz/item/CS_URS_2021_02/998012023" TargetMode="External" /><Relationship Id="rId36" Type="http://schemas.openxmlformats.org/officeDocument/2006/relationships/hyperlink" Target="https://podminky.urs.cz/item/CS_URS_2021_02/711111002" TargetMode="External" /><Relationship Id="rId37" Type="http://schemas.openxmlformats.org/officeDocument/2006/relationships/hyperlink" Target="https://podminky.urs.cz/item/CS_URS_2021_02/11163152" TargetMode="External" /><Relationship Id="rId38" Type="http://schemas.openxmlformats.org/officeDocument/2006/relationships/hyperlink" Target="https://podminky.urs.cz/item/CS_URS_2021_02/711141559" TargetMode="External" /><Relationship Id="rId39" Type="http://schemas.openxmlformats.org/officeDocument/2006/relationships/hyperlink" Target="https://podminky.urs.cz/item/CS_URS_2021_02/62832001" TargetMode="External" /><Relationship Id="rId40" Type="http://schemas.openxmlformats.org/officeDocument/2006/relationships/hyperlink" Target="https://podminky.urs.cz/item/CS_URS_2021_02/711493112" TargetMode="External" /><Relationship Id="rId41" Type="http://schemas.openxmlformats.org/officeDocument/2006/relationships/hyperlink" Target="https://podminky.urs.cz/item/CS_URS_2021_02/711493122" TargetMode="External" /><Relationship Id="rId42" Type="http://schemas.openxmlformats.org/officeDocument/2006/relationships/hyperlink" Target="https://podminky.urs.cz/item/CS_URS_2021_02/998711103" TargetMode="External" /><Relationship Id="rId43" Type="http://schemas.openxmlformats.org/officeDocument/2006/relationships/hyperlink" Target="https://podminky.urs.cz/item/CS_URS_2021_02/713120821" TargetMode="External" /><Relationship Id="rId44" Type="http://schemas.openxmlformats.org/officeDocument/2006/relationships/hyperlink" Target="https://podminky.urs.cz/item/CS_URS_2021_02/713121111" TargetMode="External" /><Relationship Id="rId45" Type="http://schemas.openxmlformats.org/officeDocument/2006/relationships/hyperlink" Target="https://podminky.urs.cz/item/CS_URS_2021_02/28376351" TargetMode="External" /><Relationship Id="rId46" Type="http://schemas.openxmlformats.org/officeDocument/2006/relationships/hyperlink" Target="https://podminky.urs.cz/item/CS_URS_2021_02/998713103" TargetMode="External" /><Relationship Id="rId47" Type="http://schemas.openxmlformats.org/officeDocument/2006/relationships/hyperlink" Target="https://podminky.urs.cz/item/CS_URS_2021_02/721171808" TargetMode="External" /><Relationship Id="rId48" Type="http://schemas.openxmlformats.org/officeDocument/2006/relationships/hyperlink" Target="https://podminky.urs.cz/item/CS_URS_2021_02/721174025" TargetMode="External" /><Relationship Id="rId49" Type="http://schemas.openxmlformats.org/officeDocument/2006/relationships/hyperlink" Target="https://podminky.urs.cz/item/CS_URS_2021_02/721174042" TargetMode="External" /><Relationship Id="rId50" Type="http://schemas.openxmlformats.org/officeDocument/2006/relationships/hyperlink" Target="https://podminky.urs.cz/item/CS_URS_2021_02/721174043" TargetMode="External" /><Relationship Id="rId51" Type="http://schemas.openxmlformats.org/officeDocument/2006/relationships/hyperlink" Target="https://podminky.urs.cz/item/CS_URS_2021_02/721174045" TargetMode="External" /><Relationship Id="rId52" Type="http://schemas.openxmlformats.org/officeDocument/2006/relationships/hyperlink" Target="https://podminky.urs.cz/item/CS_URS_2021_02/721174063" TargetMode="External" /><Relationship Id="rId53" Type="http://schemas.openxmlformats.org/officeDocument/2006/relationships/hyperlink" Target="https://podminky.urs.cz/item/CS_URS_2021_02/721290111" TargetMode="External" /><Relationship Id="rId54" Type="http://schemas.openxmlformats.org/officeDocument/2006/relationships/hyperlink" Target="https://podminky.urs.cz/item/CS_URS_2021_02/998721103" TargetMode="External" /><Relationship Id="rId55" Type="http://schemas.openxmlformats.org/officeDocument/2006/relationships/hyperlink" Target="https://podminky.urs.cz/item/CS_URS_2021_02/722130801" TargetMode="External" /><Relationship Id="rId56" Type="http://schemas.openxmlformats.org/officeDocument/2006/relationships/hyperlink" Target="https://podminky.urs.cz/item/CS_URS_2021_02/722170801" TargetMode="External" /><Relationship Id="rId57" Type="http://schemas.openxmlformats.org/officeDocument/2006/relationships/hyperlink" Target="https://podminky.urs.cz/item/CS_URS_2021_02/722174002" TargetMode="External" /><Relationship Id="rId58" Type="http://schemas.openxmlformats.org/officeDocument/2006/relationships/hyperlink" Target="https://podminky.urs.cz/item/CS_URS_2021_02/722174002" TargetMode="External" /><Relationship Id="rId59" Type="http://schemas.openxmlformats.org/officeDocument/2006/relationships/hyperlink" Target="https://podminky.urs.cz/item/CS_URS_2021_02/722174003" TargetMode="External" /><Relationship Id="rId60" Type="http://schemas.openxmlformats.org/officeDocument/2006/relationships/hyperlink" Target="https://podminky.urs.cz/item/CS_URS_2021_02/722181222" TargetMode="External" /><Relationship Id="rId61" Type="http://schemas.openxmlformats.org/officeDocument/2006/relationships/hyperlink" Target="https://podminky.urs.cz/item/CS_URS_2021_02/722181242" TargetMode="External" /><Relationship Id="rId62" Type="http://schemas.openxmlformats.org/officeDocument/2006/relationships/hyperlink" Target="https://podminky.urs.cz/item/CS_URS_2021_02/722220111" TargetMode="External" /><Relationship Id="rId63" Type="http://schemas.openxmlformats.org/officeDocument/2006/relationships/hyperlink" Target="https://podminky.urs.cz/item/CS_URS_2021_02/722290234" TargetMode="External" /><Relationship Id="rId64" Type="http://schemas.openxmlformats.org/officeDocument/2006/relationships/hyperlink" Target="https://podminky.urs.cz/item/CS_URS_2021_02/998722103" TargetMode="External" /><Relationship Id="rId65" Type="http://schemas.openxmlformats.org/officeDocument/2006/relationships/hyperlink" Target="https://podminky.urs.cz/item/CS_URS_2021_02/725110811" TargetMode="External" /><Relationship Id="rId66" Type="http://schemas.openxmlformats.org/officeDocument/2006/relationships/hyperlink" Target="https://podminky.urs.cz/item/CS_URS_2021_02/725112022" TargetMode="External" /><Relationship Id="rId67" Type="http://schemas.openxmlformats.org/officeDocument/2006/relationships/hyperlink" Target="https://podminky.urs.cz/item/CS_URS_2021_02/725210821" TargetMode="External" /><Relationship Id="rId68" Type="http://schemas.openxmlformats.org/officeDocument/2006/relationships/hyperlink" Target="https://podminky.urs.cz/item/CS_URS_2021_02/725211681" TargetMode="External" /><Relationship Id="rId69" Type="http://schemas.openxmlformats.org/officeDocument/2006/relationships/hyperlink" Target="https://podminky.urs.cz/item/CS_URS_2021_02/725291621" TargetMode="External" /><Relationship Id="rId70" Type="http://schemas.openxmlformats.org/officeDocument/2006/relationships/hyperlink" Target="https://podminky.urs.cz/item/CS_URS_2021_02/725291642" TargetMode="External" /><Relationship Id="rId71" Type="http://schemas.openxmlformats.org/officeDocument/2006/relationships/hyperlink" Target="https://podminky.urs.cz/item/CS_URS_2021_02/725822613" TargetMode="External" /><Relationship Id="rId72" Type="http://schemas.openxmlformats.org/officeDocument/2006/relationships/hyperlink" Target="https://podminky.urs.cz/item/CS_URS_2021_02/725840850" TargetMode="External" /><Relationship Id="rId73" Type="http://schemas.openxmlformats.org/officeDocument/2006/relationships/hyperlink" Target="https://podminky.urs.cz/item/CS_URS_2021_02/725841312" TargetMode="External" /><Relationship Id="rId74" Type="http://schemas.openxmlformats.org/officeDocument/2006/relationships/hyperlink" Target="https://podminky.urs.cz/item/CS_URS_2021_02/998725103" TargetMode="External" /><Relationship Id="rId75" Type="http://schemas.openxmlformats.org/officeDocument/2006/relationships/hyperlink" Target="https://podminky.urs.cz/item/CS_URS_2021_02/726111031" TargetMode="External" /><Relationship Id="rId76" Type="http://schemas.openxmlformats.org/officeDocument/2006/relationships/hyperlink" Target="https://podminky.urs.cz/item/CS_URS_2021_02/998726113" TargetMode="External" /><Relationship Id="rId77" Type="http://schemas.openxmlformats.org/officeDocument/2006/relationships/hyperlink" Target="https://podminky.urs.cz/item/CS_URS_2021_02/733120819" TargetMode="External" /><Relationship Id="rId78" Type="http://schemas.openxmlformats.org/officeDocument/2006/relationships/hyperlink" Target="https://podminky.urs.cz/item/CS_URS_2021_02/733223302" TargetMode="External" /><Relationship Id="rId79" Type="http://schemas.openxmlformats.org/officeDocument/2006/relationships/hyperlink" Target="https://podminky.urs.cz/item/CS_URS_2021_02/733291101" TargetMode="External" /><Relationship Id="rId80" Type="http://schemas.openxmlformats.org/officeDocument/2006/relationships/hyperlink" Target="https://podminky.urs.cz/item/CS_URS_2021_02/998733103" TargetMode="External" /><Relationship Id="rId81" Type="http://schemas.openxmlformats.org/officeDocument/2006/relationships/hyperlink" Target="https://podminky.urs.cz/item/CS_URS_2021_02/735121810" TargetMode="External" /><Relationship Id="rId82" Type="http://schemas.openxmlformats.org/officeDocument/2006/relationships/hyperlink" Target="https://podminky.urs.cz/item/CS_URS_2021_02/735164221" TargetMode="External" /><Relationship Id="rId83" Type="http://schemas.openxmlformats.org/officeDocument/2006/relationships/hyperlink" Target="https://podminky.urs.cz/item/CS_URS_2021_02/998735103" TargetMode="External" /><Relationship Id="rId84" Type="http://schemas.openxmlformats.org/officeDocument/2006/relationships/hyperlink" Target="https://podminky.urs.cz/item/CS_URS_2021_02/741110061" TargetMode="External" /><Relationship Id="rId85" Type="http://schemas.openxmlformats.org/officeDocument/2006/relationships/hyperlink" Target="https://podminky.urs.cz/item/CS_URS_2021_02/34571063" TargetMode="External" /><Relationship Id="rId86" Type="http://schemas.openxmlformats.org/officeDocument/2006/relationships/hyperlink" Target="https://podminky.urs.cz/item/CS_URS_2021_02/741112001" TargetMode="External" /><Relationship Id="rId87" Type="http://schemas.openxmlformats.org/officeDocument/2006/relationships/hyperlink" Target="https://podminky.urs.cz/item/CS_URS_2021_02/741112061" TargetMode="External" /><Relationship Id="rId88" Type="http://schemas.openxmlformats.org/officeDocument/2006/relationships/hyperlink" Target="https://podminky.urs.cz/item/CS_URS_2021_02/741120003" TargetMode="External" /><Relationship Id="rId89" Type="http://schemas.openxmlformats.org/officeDocument/2006/relationships/hyperlink" Target="https://podminky.urs.cz/item/CS_URS_2021_02/741310001" TargetMode="External" /><Relationship Id="rId90" Type="http://schemas.openxmlformats.org/officeDocument/2006/relationships/hyperlink" Target="https://podminky.urs.cz/item/CS_URS_2021_02/741310022" TargetMode="External" /><Relationship Id="rId91" Type="http://schemas.openxmlformats.org/officeDocument/2006/relationships/hyperlink" Target="https://podminky.urs.cz/item/CS_URS_2021_02/741310025" TargetMode="External" /><Relationship Id="rId92" Type="http://schemas.openxmlformats.org/officeDocument/2006/relationships/hyperlink" Target="https://podminky.urs.cz/item/CS_URS_2021_02/741313041" TargetMode="External" /><Relationship Id="rId93" Type="http://schemas.openxmlformats.org/officeDocument/2006/relationships/hyperlink" Target="https://podminky.urs.cz/item/CS_URS_2021_02/741330731" TargetMode="External" /><Relationship Id="rId94" Type="http://schemas.openxmlformats.org/officeDocument/2006/relationships/hyperlink" Target="https://podminky.urs.cz/item/CS_URS_2021_02/741372062" TargetMode="External" /><Relationship Id="rId95" Type="http://schemas.openxmlformats.org/officeDocument/2006/relationships/hyperlink" Target="https://podminky.urs.cz/item/CS_URS_2021_02/741372062" TargetMode="External" /><Relationship Id="rId96" Type="http://schemas.openxmlformats.org/officeDocument/2006/relationships/hyperlink" Target="https://podminky.urs.cz/item/CS_URS_2021_02/998741103" TargetMode="External" /><Relationship Id="rId97" Type="http://schemas.openxmlformats.org/officeDocument/2006/relationships/hyperlink" Target="https://podminky.urs.cz/item/CS_URS_2021_02/751111811" TargetMode="External" /><Relationship Id="rId98" Type="http://schemas.openxmlformats.org/officeDocument/2006/relationships/hyperlink" Target="https://podminky.urs.cz/item/CS_URS_2021_02/751133012" TargetMode="External" /><Relationship Id="rId99" Type="http://schemas.openxmlformats.org/officeDocument/2006/relationships/hyperlink" Target="https://podminky.urs.cz/item/CS_URS_2021_02/751510041" TargetMode="External" /><Relationship Id="rId100" Type="http://schemas.openxmlformats.org/officeDocument/2006/relationships/hyperlink" Target="https://podminky.urs.cz/item/CS_URS_2021_02/751510042" TargetMode="External" /><Relationship Id="rId101" Type="http://schemas.openxmlformats.org/officeDocument/2006/relationships/hyperlink" Target="https://podminky.urs.cz/item/CS_URS_2021_02/751537011" TargetMode="External" /><Relationship Id="rId102" Type="http://schemas.openxmlformats.org/officeDocument/2006/relationships/hyperlink" Target="https://podminky.urs.cz/item/CS_URS_2021_02/998751102" TargetMode="External" /><Relationship Id="rId103" Type="http://schemas.openxmlformats.org/officeDocument/2006/relationships/hyperlink" Target="https://podminky.urs.cz/item/CS_URS_2021_02/763131451" TargetMode="External" /><Relationship Id="rId104" Type="http://schemas.openxmlformats.org/officeDocument/2006/relationships/hyperlink" Target="https://podminky.urs.cz/item/CS_URS_2021_02/763131714" TargetMode="External" /><Relationship Id="rId105" Type="http://schemas.openxmlformats.org/officeDocument/2006/relationships/hyperlink" Target="https://podminky.urs.cz/item/CS_URS_2021_02/763131821" TargetMode="External" /><Relationship Id="rId106" Type="http://schemas.openxmlformats.org/officeDocument/2006/relationships/hyperlink" Target="https://podminky.urs.cz/item/CS_URS_2021_02/998763102" TargetMode="External" /><Relationship Id="rId107" Type="http://schemas.openxmlformats.org/officeDocument/2006/relationships/hyperlink" Target="https://podminky.urs.cz/item/CS_URS_2021_02/766421821" TargetMode="External" /><Relationship Id="rId108" Type="http://schemas.openxmlformats.org/officeDocument/2006/relationships/hyperlink" Target="https://podminky.urs.cz/item/CS_URS_2021_02/766421822" TargetMode="External" /><Relationship Id="rId109" Type="http://schemas.openxmlformats.org/officeDocument/2006/relationships/hyperlink" Target="https://podminky.urs.cz/item/CS_URS_2021_02/766660022" TargetMode="External" /><Relationship Id="rId110" Type="http://schemas.openxmlformats.org/officeDocument/2006/relationships/hyperlink" Target="https://podminky.urs.cz/item/CS_URS_2021_02/61165314" TargetMode="External" /><Relationship Id="rId111" Type="http://schemas.openxmlformats.org/officeDocument/2006/relationships/hyperlink" Target="https://podminky.urs.cz/item/CS_URS_2021_02/766660172" TargetMode="External" /><Relationship Id="rId112" Type="http://schemas.openxmlformats.org/officeDocument/2006/relationships/hyperlink" Target="https://podminky.urs.cz/item/CS_URS_2021_02/766682111" TargetMode="External" /><Relationship Id="rId113" Type="http://schemas.openxmlformats.org/officeDocument/2006/relationships/hyperlink" Target="https://podminky.urs.cz/item/CS_URS_2021_02/61182258" TargetMode="External" /><Relationship Id="rId114" Type="http://schemas.openxmlformats.org/officeDocument/2006/relationships/hyperlink" Target="https://podminky.urs.cz/item/CS_URS_2021_02/766821112" TargetMode="External" /><Relationship Id="rId115" Type="http://schemas.openxmlformats.org/officeDocument/2006/relationships/hyperlink" Target="https://podminky.urs.cz/item/CS_URS_2021_02/61510103" TargetMode="External" /><Relationship Id="rId116" Type="http://schemas.openxmlformats.org/officeDocument/2006/relationships/hyperlink" Target="https://podminky.urs.cz/item/CS_URS_2021_02/766825821" TargetMode="External" /><Relationship Id="rId117" Type="http://schemas.openxmlformats.org/officeDocument/2006/relationships/hyperlink" Target="https://podminky.urs.cz/item/CS_URS_2021_02/998766103" TargetMode="External" /><Relationship Id="rId118" Type="http://schemas.openxmlformats.org/officeDocument/2006/relationships/hyperlink" Target="https://podminky.urs.cz/item/CS_URS_2021_02/767646401" TargetMode="External" /><Relationship Id="rId119" Type="http://schemas.openxmlformats.org/officeDocument/2006/relationships/hyperlink" Target="https://podminky.urs.cz/item/CS_URS_2021_02/998767103" TargetMode="External" /><Relationship Id="rId120" Type="http://schemas.openxmlformats.org/officeDocument/2006/relationships/hyperlink" Target="https://podminky.urs.cz/item/CS_URS_2021_02/771121011" TargetMode="External" /><Relationship Id="rId121" Type="http://schemas.openxmlformats.org/officeDocument/2006/relationships/hyperlink" Target="https://podminky.urs.cz/item/CS_URS_2021_02/771574273" TargetMode="External" /><Relationship Id="rId122" Type="http://schemas.openxmlformats.org/officeDocument/2006/relationships/hyperlink" Target="https://podminky.urs.cz/item/CS_URS_2021_02/59761428" TargetMode="External" /><Relationship Id="rId123" Type="http://schemas.openxmlformats.org/officeDocument/2006/relationships/hyperlink" Target="https://podminky.urs.cz/item/CS_URS_2021_02/771577112" TargetMode="External" /><Relationship Id="rId124" Type="http://schemas.openxmlformats.org/officeDocument/2006/relationships/hyperlink" Target="https://podminky.urs.cz/item/CS_URS_2021_02/771577114" TargetMode="External" /><Relationship Id="rId125" Type="http://schemas.openxmlformats.org/officeDocument/2006/relationships/hyperlink" Target="https://podminky.urs.cz/item/CS_URS_2021_02/771591241" TargetMode="External" /><Relationship Id="rId126" Type="http://schemas.openxmlformats.org/officeDocument/2006/relationships/hyperlink" Target="https://podminky.urs.cz/item/CS_URS_2021_02/771591242" TargetMode="External" /><Relationship Id="rId127" Type="http://schemas.openxmlformats.org/officeDocument/2006/relationships/hyperlink" Target="https://podminky.urs.cz/item/CS_URS_2021_02/771591264" TargetMode="External" /><Relationship Id="rId128" Type="http://schemas.openxmlformats.org/officeDocument/2006/relationships/hyperlink" Target="https://podminky.urs.cz/item/CS_URS_2021_02/998771103" TargetMode="External" /><Relationship Id="rId129" Type="http://schemas.openxmlformats.org/officeDocument/2006/relationships/hyperlink" Target="https://podminky.urs.cz/item/CS_URS_2021_02/776111311" TargetMode="External" /><Relationship Id="rId130" Type="http://schemas.openxmlformats.org/officeDocument/2006/relationships/hyperlink" Target="https://podminky.urs.cz/item/CS_URS_2021_02/776121111" TargetMode="External" /><Relationship Id="rId131" Type="http://schemas.openxmlformats.org/officeDocument/2006/relationships/hyperlink" Target="https://podminky.urs.cz/item/CS_URS_2021_02/776141112" TargetMode="External" /><Relationship Id="rId132" Type="http://schemas.openxmlformats.org/officeDocument/2006/relationships/hyperlink" Target="https://podminky.urs.cz/item/CS_URS_2021_02/776201811" TargetMode="External" /><Relationship Id="rId133" Type="http://schemas.openxmlformats.org/officeDocument/2006/relationships/hyperlink" Target="https://podminky.urs.cz/item/CS_URS_2021_02/776221111" TargetMode="External" /><Relationship Id="rId134" Type="http://schemas.openxmlformats.org/officeDocument/2006/relationships/hyperlink" Target="https://podminky.urs.cz/item/CS_URS_2021_02/776411111" TargetMode="External" /><Relationship Id="rId135" Type="http://schemas.openxmlformats.org/officeDocument/2006/relationships/hyperlink" Target="https://podminky.urs.cz/item/CS_URS_2021_02/28411004" TargetMode="External" /><Relationship Id="rId136" Type="http://schemas.openxmlformats.org/officeDocument/2006/relationships/hyperlink" Target="https://podminky.urs.cz/item/CS_URS_2021_02/776421311" TargetMode="External" /><Relationship Id="rId137" Type="http://schemas.openxmlformats.org/officeDocument/2006/relationships/hyperlink" Target="https://podminky.urs.cz/item/CS_URS_2021_02/553431-R" TargetMode="External" /><Relationship Id="rId138" Type="http://schemas.openxmlformats.org/officeDocument/2006/relationships/hyperlink" Target="https://podminky.urs.cz/item/CS_URS_2021_02/998776103" TargetMode="External" /><Relationship Id="rId139" Type="http://schemas.openxmlformats.org/officeDocument/2006/relationships/hyperlink" Target="https://podminky.urs.cz/item/CS_URS_2021_02/781471810" TargetMode="External" /><Relationship Id="rId140" Type="http://schemas.openxmlformats.org/officeDocument/2006/relationships/hyperlink" Target="https://podminky.urs.cz/item/CS_URS_2021_02/781474113" TargetMode="External" /><Relationship Id="rId141" Type="http://schemas.openxmlformats.org/officeDocument/2006/relationships/hyperlink" Target="https://podminky.urs.cz/item/CS_URS_2021_02/59761071" TargetMode="External" /><Relationship Id="rId142" Type="http://schemas.openxmlformats.org/officeDocument/2006/relationships/hyperlink" Target="https://podminky.urs.cz/item/CS_URS_2021_02/781491011" TargetMode="External" /><Relationship Id="rId143" Type="http://schemas.openxmlformats.org/officeDocument/2006/relationships/hyperlink" Target="https://podminky.urs.cz/item/CS_URS_2021_02/63465124" TargetMode="External" /><Relationship Id="rId144" Type="http://schemas.openxmlformats.org/officeDocument/2006/relationships/hyperlink" Target="https://podminky.urs.cz/item/CS_URS_2021_02/781494111" TargetMode="External" /><Relationship Id="rId145" Type="http://schemas.openxmlformats.org/officeDocument/2006/relationships/hyperlink" Target="https://podminky.urs.cz/item/CS_URS_2021_02/781494511" TargetMode="External" /><Relationship Id="rId146" Type="http://schemas.openxmlformats.org/officeDocument/2006/relationships/hyperlink" Target="https://podminky.urs.cz/item/CS_URS_2021_02/781495115" TargetMode="External" /><Relationship Id="rId147" Type="http://schemas.openxmlformats.org/officeDocument/2006/relationships/hyperlink" Target="https://podminky.urs.cz/item/CS_URS_2021_02/781495142" TargetMode="External" /><Relationship Id="rId148" Type="http://schemas.openxmlformats.org/officeDocument/2006/relationships/hyperlink" Target="https://podminky.urs.cz/item/CS_URS_2021_02/781495143" TargetMode="External" /><Relationship Id="rId149" Type="http://schemas.openxmlformats.org/officeDocument/2006/relationships/hyperlink" Target="https://podminky.urs.cz/item/CS_URS_2021_02/998781103" TargetMode="External" /><Relationship Id="rId150" Type="http://schemas.openxmlformats.org/officeDocument/2006/relationships/hyperlink" Target="https://podminky.urs.cz/item/CS_URS_2021_02/783317105" TargetMode="External" /><Relationship Id="rId151" Type="http://schemas.openxmlformats.org/officeDocument/2006/relationships/hyperlink" Target="https://podminky.urs.cz/item/CS_URS_2021_02/784121001" TargetMode="External" /><Relationship Id="rId152" Type="http://schemas.openxmlformats.org/officeDocument/2006/relationships/hyperlink" Target="https://podminky.urs.cz/item/CS_URS_2021_02/784181121" TargetMode="External" /><Relationship Id="rId153" Type="http://schemas.openxmlformats.org/officeDocument/2006/relationships/hyperlink" Target="https://podminky.urs.cz/item/CS_URS_2021_02/784221101" TargetMode="External" /><Relationship Id="rId154" Type="http://schemas.openxmlformats.org/officeDocument/2006/relationships/hyperlink" Target="https://podminky.urs.cz/item/CS_URS_2021_02/784221153" TargetMode="External" /><Relationship Id="rId155" Type="http://schemas.openxmlformats.org/officeDocument/2006/relationships/hyperlink" Target="https://podminky.urs.cz/item/CS_URS_2021_02/013254000" TargetMode="External" /><Relationship Id="rId15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200499_E3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Úprava koupelen na bezbariérové a nový evakuační výtah v DS Panorama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U Penzionu 1711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7. 11. 2022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Centrum sociálních služeb Tachov,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S P I R A L spol. s r. 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ing. Pavel Kodýtek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'190501_C - pokoj typ C'!J30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'190501_C - pokoj typ C'!P107</f>
        <v>0</v>
      </c>
      <c r="AV55" s="121">
        <f>'190501_C - pokoj typ C'!J33</f>
        <v>0</v>
      </c>
      <c r="AW55" s="121">
        <f>'190501_C - pokoj typ C'!J34</f>
        <v>0</v>
      </c>
      <c r="AX55" s="121">
        <f>'190501_C - pokoj typ C'!J35</f>
        <v>0</v>
      </c>
      <c r="AY55" s="121">
        <f>'190501_C - pokoj typ C'!J36</f>
        <v>0</v>
      </c>
      <c r="AZ55" s="121">
        <f>'190501_C - pokoj typ C'!F33</f>
        <v>0</v>
      </c>
      <c r="BA55" s="121">
        <f>'190501_C - pokoj typ C'!F34</f>
        <v>0</v>
      </c>
      <c r="BB55" s="121">
        <f>'190501_C - pokoj typ C'!F35</f>
        <v>0</v>
      </c>
      <c r="BC55" s="121">
        <f>'190501_C - pokoj typ C'!F36</f>
        <v>0</v>
      </c>
      <c r="BD55" s="123">
        <f>'190501_C - pokoj typ C'!F37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83</v>
      </c>
    </row>
    <row r="56" s="7" customFormat="1" ht="24.75" customHeight="1">
      <c r="A56" s="112" t="s">
        <v>79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'190501_D - pokoj typ D'!J30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5">
        <v>0</v>
      </c>
      <c r="AT56" s="126">
        <f>ROUND(SUM(AV56:AW56),2)</f>
        <v>0</v>
      </c>
      <c r="AU56" s="127">
        <f>'190501_D - pokoj typ D'!P107</f>
        <v>0</v>
      </c>
      <c r="AV56" s="126">
        <f>'190501_D - pokoj typ D'!J33</f>
        <v>0</v>
      </c>
      <c r="AW56" s="126">
        <f>'190501_D - pokoj typ D'!J34</f>
        <v>0</v>
      </c>
      <c r="AX56" s="126">
        <f>'190501_D - pokoj typ D'!J35</f>
        <v>0</v>
      </c>
      <c r="AY56" s="126">
        <f>'190501_D - pokoj typ D'!J36</f>
        <v>0</v>
      </c>
      <c r="AZ56" s="126">
        <f>'190501_D - pokoj typ D'!F33</f>
        <v>0</v>
      </c>
      <c r="BA56" s="126">
        <f>'190501_D - pokoj typ D'!F34</f>
        <v>0</v>
      </c>
      <c r="BB56" s="126">
        <f>'190501_D - pokoj typ D'!F35</f>
        <v>0</v>
      </c>
      <c r="BC56" s="126">
        <f>'190501_D - pokoj typ D'!F36</f>
        <v>0</v>
      </c>
      <c r="BD56" s="128">
        <f>'190501_D - pokoj typ D'!F37</f>
        <v>0</v>
      </c>
      <c r="BE56" s="7"/>
      <c r="BT56" s="124" t="s">
        <v>83</v>
      </c>
      <c r="BV56" s="124" t="s">
        <v>77</v>
      </c>
      <c r="BW56" s="124" t="s">
        <v>87</v>
      </c>
      <c r="BX56" s="124" t="s">
        <v>5</v>
      </c>
      <c r="CL56" s="124" t="s">
        <v>19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NUr4nOEup23kfqCPku8MlNhDarfpGyv9gxlHkFf/eDiiR35OK2qDzfsaTrohWuACdwWYfiKh/8WQpy4VCqpGRQ==" hashValue="4YhgiXU1c6iOtSjHv7mh+uVHyP/E5+6zPm3oKTYnF3Wk3zj8IQeddGX5r74isdrKCEl+WiBwjC7CemDLxhXvl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90501_C - pokoj typ C'!C2" display="/"/>
    <hyperlink ref="A56" location="'190501_D - pokoj typ D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Úprava koupelen na bezbariérové a nový evakuační výtah v DS Panorama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7. 11. 2022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ROUND(J107,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ROUND((SUM(BE107:BE868)),  2)</f>
        <v>0</v>
      </c>
      <c r="G33" s="39"/>
      <c r="H33" s="39"/>
      <c r="I33" s="149">
        <v>0.20999999999999999</v>
      </c>
      <c r="J33" s="148">
        <f>ROUND(((SUM(BE107:BE868))*I33),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ROUND((SUM(BF107:BF868)),  2)</f>
        <v>0</v>
      </c>
      <c r="G34" s="39"/>
      <c r="H34" s="39"/>
      <c r="I34" s="149">
        <v>0.14999999999999999</v>
      </c>
      <c r="J34" s="148">
        <f>ROUND(((SUM(BF107:BF868))*I34),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ROUND((SUM(BG107:BG868)),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ROUND((SUM(BH107:BH868)),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ROUND((SUM(BI107:BI868)),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Úprava koupelen na bezbariérové a nový evakuační výtah v DS Panorama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190501_C - pokoj typ C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Penzionu 1711</v>
      </c>
      <c r="G52" s="41"/>
      <c r="H52" s="41"/>
      <c r="I52" s="33" t="s">
        <v>23</v>
      </c>
      <c r="J52" s="73" t="str">
        <f>IF(J12="","",J12)</f>
        <v>7. 11. 2022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Centrum sociálních služeb Tachov, p.o.</v>
      </c>
      <c r="G54" s="41"/>
      <c r="H54" s="41"/>
      <c r="I54" s="33" t="s">
        <v>32</v>
      </c>
      <c r="J54" s="37" t="str">
        <f>E21</f>
        <v>S P I R A L spol. s r. 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Pavel Kodýtek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J107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J108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J109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J147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98</v>
      </c>
      <c r="E63" s="175"/>
      <c r="F63" s="175"/>
      <c r="G63" s="175"/>
      <c r="H63" s="175"/>
      <c r="I63" s="175"/>
      <c r="J63" s="176">
        <f>J201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99</v>
      </c>
      <c r="E64" s="175"/>
      <c r="F64" s="175"/>
      <c r="G64" s="175"/>
      <c r="H64" s="175"/>
      <c r="I64" s="175"/>
      <c r="J64" s="176">
        <f>J243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100</v>
      </c>
      <c r="E65" s="175"/>
      <c r="F65" s="175"/>
      <c r="G65" s="175"/>
      <c r="H65" s="175"/>
      <c r="I65" s="175"/>
      <c r="J65" s="176">
        <f>J260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101</v>
      </c>
      <c r="E66" s="169"/>
      <c r="F66" s="169"/>
      <c r="G66" s="169"/>
      <c r="H66" s="169"/>
      <c r="I66" s="169"/>
      <c r="J66" s="170">
        <f>J264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102</v>
      </c>
      <c r="E67" s="175"/>
      <c r="F67" s="175"/>
      <c r="G67" s="175"/>
      <c r="H67" s="175"/>
      <c r="I67" s="175"/>
      <c r="J67" s="176">
        <f>J265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103</v>
      </c>
      <c r="E68" s="175"/>
      <c r="F68" s="175"/>
      <c r="G68" s="175"/>
      <c r="H68" s="175"/>
      <c r="I68" s="175"/>
      <c r="J68" s="176">
        <f>J295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104</v>
      </c>
      <c r="E69" s="175"/>
      <c r="F69" s="175"/>
      <c r="G69" s="175"/>
      <c r="H69" s="175"/>
      <c r="I69" s="175"/>
      <c r="J69" s="176">
        <f>J313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105</v>
      </c>
      <c r="E70" s="175"/>
      <c r="F70" s="175"/>
      <c r="G70" s="175"/>
      <c r="H70" s="175"/>
      <c r="I70" s="175"/>
      <c r="J70" s="176">
        <f>J346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106</v>
      </c>
      <c r="E71" s="175"/>
      <c r="F71" s="175"/>
      <c r="G71" s="175"/>
      <c r="H71" s="175"/>
      <c r="I71" s="175"/>
      <c r="J71" s="176">
        <f>J385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107</v>
      </c>
      <c r="E72" s="175"/>
      <c r="F72" s="175"/>
      <c r="G72" s="175"/>
      <c r="H72" s="175"/>
      <c r="I72" s="175"/>
      <c r="J72" s="176">
        <f>J436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108</v>
      </c>
      <c r="E73" s="175"/>
      <c r="F73" s="175"/>
      <c r="G73" s="175"/>
      <c r="H73" s="175"/>
      <c r="I73" s="175"/>
      <c r="J73" s="176">
        <f>J443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109</v>
      </c>
      <c r="E74" s="175"/>
      <c r="F74" s="175"/>
      <c r="G74" s="175"/>
      <c r="H74" s="175"/>
      <c r="I74" s="175"/>
      <c r="J74" s="176">
        <f>J470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110</v>
      </c>
      <c r="E75" s="175"/>
      <c r="F75" s="175"/>
      <c r="G75" s="175"/>
      <c r="H75" s="175"/>
      <c r="I75" s="175"/>
      <c r="J75" s="176">
        <f>J481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111</v>
      </c>
      <c r="E76" s="175"/>
      <c r="F76" s="175"/>
      <c r="G76" s="175"/>
      <c r="H76" s="175"/>
      <c r="I76" s="175"/>
      <c r="J76" s="176">
        <f>J558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112</v>
      </c>
      <c r="E77" s="175"/>
      <c r="F77" s="175"/>
      <c r="G77" s="175"/>
      <c r="H77" s="175"/>
      <c r="I77" s="175"/>
      <c r="J77" s="176">
        <f>J589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113</v>
      </c>
      <c r="E78" s="175"/>
      <c r="F78" s="175"/>
      <c r="G78" s="175"/>
      <c r="H78" s="175"/>
      <c r="I78" s="175"/>
      <c r="J78" s="176">
        <f>J630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114</v>
      </c>
      <c r="E79" s="175"/>
      <c r="F79" s="175"/>
      <c r="G79" s="175"/>
      <c r="H79" s="175"/>
      <c r="I79" s="175"/>
      <c r="J79" s="176">
        <f>J644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115</v>
      </c>
      <c r="E80" s="175"/>
      <c r="F80" s="175"/>
      <c r="G80" s="175"/>
      <c r="H80" s="175"/>
      <c r="I80" s="175"/>
      <c r="J80" s="176">
        <f>J688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116</v>
      </c>
      <c r="E81" s="175"/>
      <c r="F81" s="175"/>
      <c r="G81" s="175"/>
      <c r="H81" s="175"/>
      <c r="I81" s="175"/>
      <c r="J81" s="176">
        <f>J704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2"/>
      <c r="C82" s="173"/>
      <c r="D82" s="174" t="s">
        <v>117</v>
      </c>
      <c r="E82" s="175"/>
      <c r="F82" s="175"/>
      <c r="G82" s="175"/>
      <c r="H82" s="175"/>
      <c r="I82" s="175"/>
      <c r="J82" s="176">
        <f>J739</f>
        <v>0</v>
      </c>
      <c r="K82" s="173"/>
      <c r="L82" s="17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2"/>
      <c r="C83" s="173"/>
      <c r="D83" s="174" t="s">
        <v>118</v>
      </c>
      <c r="E83" s="175"/>
      <c r="F83" s="175"/>
      <c r="G83" s="175"/>
      <c r="H83" s="175"/>
      <c r="I83" s="175"/>
      <c r="J83" s="176">
        <f>J783</f>
        <v>0</v>
      </c>
      <c r="K83" s="173"/>
      <c r="L83" s="17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2"/>
      <c r="C84" s="173"/>
      <c r="D84" s="174" t="s">
        <v>119</v>
      </c>
      <c r="E84" s="175"/>
      <c r="F84" s="175"/>
      <c r="G84" s="175"/>
      <c r="H84" s="175"/>
      <c r="I84" s="175"/>
      <c r="J84" s="176">
        <f>J832</f>
        <v>0</v>
      </c>
      <c r="K84" s="173"/>
      <c r="L84" s="17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2"/>
      <c r="C85" s="173"/>
      <c r="D85" s="174" t="s">
        <v>120</v>
      </c>
      <c r="E85" s="175"/>
      <c r="F85" s="175"/>
      <c r="G85" s="175"/>
      <c r="H85" s="175"/>
      <c r="I85" s="175"/>
      <c r="J85" s="176">
        <f>J838</f>
        <v>0</v>
      </c>
      <c r="K85" s="173"/>
      <c r="L85" s="17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9" customFormat="1" ht="24.96" customHeight="1">
      <c r="A86" s="9"/>
      <c r="B86" s="166"/>
      <c r="C86" s="167"/>
      <c r="D86" s="168" t="s">
        <v>121</v>
      </c>
      <c r="E86" s="169"/>
      <c r="F86" s="169"/>
      <c r="G86" s="169"/>
      <c r="H86" s="169"/>
      <c r="I86" s="169"/>
      <c r="J86" s="170">
        <f>J864</f>
        <v>0</v>
      </c>
      <c r="K86" s="167"/>
      <c r="L86" s="171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10" customFormat="1" ht="19.92" customHeight="1">
      <c r="A87" s="10"/>
      <c r="B87" s="172"/>
      <c r="C87" s="173"/>
      <c r="D87" s="174" t="s">
        <v>122</v>
      </c>
      <c r="E87" s="175"/>
      <c r="F87" s="175"/>
      <c r="G87" s="175"/>
      <c r="H87" s="175"/>
      <c r="I87" s="175"/>
      <c r="J87" s="176">
        <f>J865</f>
        <v>0</v>
      </c>
      <c r="K87" s="173"/>
      <c r="L87" s="17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60"/>
      <c r="C89" s="61"/>
      <c r="D89" s="61"/>
      <c r="E89" s="61"/>
      <c r="F89" s="61"/>
      <c r="G89" s="61"/>
      <c r="H89" s="61"/>
      <c r="I89" s="61"/>
      <c r="J89" s="61"/>
      <c r="K89" s="6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3" s="2" customFormat="1" ht="6.96" customHeight="1">
      <c r="A93" s="39"/>
      <c r="B93" s="62"/>
      <c r="C93" s="63"/>
      <c r="D93" s="63"/>
      <c r="E93" s="63"/>
      <c r="F93" s="63"/>
      <c r="G93" s="63"/>
      <c r="H93" s="63"/>
      <c r="I93" s="63"/>
      <c r="J93" s="63"/>
      <c r="K93" s="63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4.96" customHeight="1">
      <c r="A94" s="39"/>
      <c r="B94" s="40"/>
      <c r="C94" s="24" t="s">
        <v>123</v>
      </c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16</v>
      </c>
      <c r="D96" s="41"/>
      <c r="E96" s="41"/>
      <c r="F96" s="41"/>
      <c r="G96" s="41"/>
      <c r="H96" s="41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6.5" customHeight="1">
      <c r="A97" s="39"/>
      <c r="B97" s="40"/>
      <c r="C97" s="41"/>
      <c r="D97" s="41"/>
      <c r="E97" s="161" t="str">
        <f>E7</f>
        <v>Úprava koupelen na bezbariérové a nový evakuační výtah v DS Panorama</v>
      </c>
      <c r="F97" s="33"/>
      <c r="G97" s="33"/>
      <c r="H97" s="33"/>
      <c r="I97" s="41"/>
      <c r="J97" s="41"/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89</v>
      </c>
      <c r="D98" s="41"/>
      <c r="E98" s="41"/>
      <c r="F98" s="41"/>
      <c r="G98" s="41"/>
      <c r="H98" s="41"/>
      <c r="I98" s="41"/>
      <c r="J98" s="41"/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6.5" customHeight="1">
      <c r="A99" s="39"/>
      <c r="B99" s="40"/>
      <c r="C99" s="41"/>
      <c r="D99" s="41"/>
      <c r="E99" s="70" t="str">
        <f>E9</f>
        <v>190501_C - pokoj typ C</v>
      </c>
      <c r="F99" s="41"/>
      <c r="G99" s="41"/>
      <c r="H99" s="41"/>
      <c r="I99" s="41"/>
      <c r="J99" s="41"/>
      <c r="K99" s="41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2" customHeight="1">
      <c r="A101" s="39"/>
      <c r="B101" s="40"/>
      <c r="C101" s="33" t="s">
        <v>21</v>
      </c>
      <c r="D101" s="41"/>
      <c r="E101" s="41"/>
      <c r="F101" s="28" t="str">
        <f>F12</f>
        <v>U Penzionu 1711</v>
      </c>
      <c r="G101" s="41"/>
      <c r="H101" s="41"/>
      <c r="I101" s="33" t="s">
        <v>23</v>
      </c>
      <c r="J101" s="73" t="str">
        <f>IF(J12="","",J12)</f>
        <v>7. 11. 2022</v>
      </c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13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5.65" customHeight="1">
      <c r="A103" s="39"/>
      <c r="B103" s="40"/>
      <c r="C103" s="33" t="s">
        <v>25</v>
      </c>
      <c r="D103" s="41"/>
      <c r="E103" s="41"/>
      <c r="F103" s="28" t="str">
        <f>E15</f>
        <v>Centrum sociálních služeb Tachov, p.o.</v>
      </c>
      <c r="G103" s="41"/>
      <c r="H103" s="41"/>
      <c r="I103" s="33" t="s">
        <v>32</v>
      </c>
      <c r="J103" s="37" t="str">
        <f>E21</f>
        <v>S P I R A L spol. s r. o.</v>
      </c>
      <c r="K103" s="41"/>
      <c r="L103" s="13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5.15" customHeight="1">
      <c r="A104" s="39"/>
      <c r="B104" s="40"/>
      <c r="C104" s="33" t="s">
        <v>30</v>
      </c>
      <c r="D104" s="41"/>
      <c r="E104" s="41"/>
      <c r="F104" s="28" t="str">
        <f>IF(E18="","",E18)</f>
        <v>Vyplň údaj</v>
      </c>
      <c r="G104" s="41"/>
      <c r="H104" s="41"/>
      <c r="I104" s="33" t="s">
        <v>37</v>
      </c>
      <c r="J104" s="37" t="str">
        <f>E24</f>
        <v>ing. Pavel Kodýtek</v>
      </c>
      <c r="K104" s="41"/>
      <c r="L104" s="13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0.32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135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11" customFormat="1" ht="29.28" customHeight="1">
      <c r="A106" s="178"/>
      <c r="B106" s="179"/>
      <c r="C106" s="180" t="s">
        <v>124</v>
      </c>
      <c r="D106" s="181" t="s">
        <v>60</v>
      </c>
      <c r="E106" s="181" t="s">
        <v>56</v>
      </c>
      <c r="F106" s="181" t="s">
        <v>57</v>
      </c>
      <c r="G106" s="181" t="s">
        <v>125</v>
      </c>
      <c r="H106" s="181" t="s">
        <v>126</v>
      </c>
      <c r="I106" s="181" t="s">
        <v>127</v>
      </c>
      <c r="J106" s="181" t="s">
        <v>93</v>
      </c>
      <c r="K106" s="182" t="s">
        <v>128</v>
      </c>
      <c r="L106" s="183"/>
      <c r="M106" s="93" t="s">
        <v>19</v>
      </c>
      <c r="N106" s="94" t="s">
        <v>45</v>
      </c>
      <c r="O106" s="94" t="s">
        <v>129</v>
      </c>
      <c r="P106" s="94" t="s">
        <v>130</v>
      </c>
      <c r="Q106" s="94" t="s">
        <v>131</v>
      </c>
      <c r="R106" s="94" t="s">
        <v>132</v>
      </c>
      <c r="S106" s="94" t="s">
        <v>133</v>
      </c>
      <c r="T106" s="95" t="s">
        <v>134</v>
      </c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</row>
    <row r="107" s="2" customFormat="1" ht="22.8" customHeight="1">
      <c r="A107" s="39"/>
      <c r="B107" s="40"/>
      <c r="C107" s="100" t="s">
        <v>135</v>
      </c>
      <c r="D107" s="41"/>
      <c r="E107" s="41"/>
      <c r="F107" s="41"/>
      <c r="G107" s="41"/>
      <c r="H107" s="41"/>
      <c r="I107" s="41"/>
      <c r="J107" s="184">
        <f>BK107</f>
        <v>0</v>
      </c>
      <c r="K107" s="41"/>
      <c r="L107" s="45"/>
      <c r="M107" s="96"/>
      <c r="N107" s="185"/>
      <c r="O107" s="97"/>
      <c r="P107" s="186">
        <f>P108+P264+P864</f>
        <v>0</v>
      </c>
      <c r="Q107" s="97"/>
      <c r="R107" s="186">
        <f>R108+R264+R864</f>
        <v>36.376808171633606</v>
      </c>
      <c r="S107" s="97"/>
      <c r="T107" s="187">
        <f>T108+T264+T864</f>
        <v>49.269617759999996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74</v>
      </c>
      <c r="AU107" s="18" t="s">
        <v>94</v>
      </c>
      <c r="BK107" s="188">
        <f>BK108+BK264+BK864</f>
        <v>0</v>
      </c>
    </row>
    <row r="108" s="12" customFormat="1" ht="25.92" customHeight="1">
      <c r="A108" s="12"/>
      <c r="B108" s="189"/>
      <c r="C108" s="190"/>
      <c r="D108" s="191" t="s">
        <v>74</v>
      </c>
      <c r="E108" s="192" t="s">
        <v>136</v>
      </c>
      <c r="F108" s="192" t="s">
        <v>137</v>
      </c>
      <c r="G108" s="190"/>
      <c r="H108" s="190"/>
      <c r="I108" s="193"/>
      <c r="J108" s="194">
        <f>BK108</f>
        <v>0</v>
      </c>
      <c r="K108" s="190"/>
      <c r="L108" s="195"/>
      <c r="M108" s="196"/>
      <c r="N108" s="197"/>
      <c r="O108" s="197"/>
      <c r="P108" s="198">
        <f>P109+P147+P201+P243+P260</f>
        <v>0</v>
      </c>
      <c r="Q108" s="197"/>
      <c r="R108" s="198">
        <f>R109+R147+R201+R243+R260</f>
        <v>24.679462052583602</v>
      </c>
      <c r="S108" s="197"/>
      <c r="T108" s="199">
        <f>T109+T147+T201+T243+T260</f>
        <v>41.642699999999998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83</v>
      </c>
      <c r="AT108" s="201" t="s">
        <v>74</v>
      </c>
      <c r="AU108" s="201" t="s">
        <v>75</v>
      </c>
      <c r="AY108" s="200" t="s">
        <v>138</v>
      </c>
      <c r="BK108" s="202">
        <f>BK109+BK147+BK201+BK243+BK260</f>
        <v>0</v>
      </c>
    </row>
    <row r="109" s="12" customFormat="1" ht="22.8" customHeight="1">
      <c r="A109" s="12"/>
      <c r="B109" s="189"/>
      <c r="C109" s="190"/>
      <c r="D109" s="191" t="s">
        <v>74</v>
      </c>
      <c r="E109" s="203" t="s">
        <v>139</v>
      </c>
      <c r="F109" s="203" t="s">
        <v>140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SUM(P110:P146)</f>
        <v>0</v>
      </c>
      <c r="Q109" s="197"/>
      <c r="R109" s="198">
        <f>SUM(R110:R146)</f>
        <v>13.673003500000002</v>
      </c>
      <c r="S109" s="197"/>
      <c r="T109" s="199">
        <f>SUM(T110:T146)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83</v>
      </c>
      <c r="AT109" s="201" t="s">
        <v>74</v>
      </c>
      <c r="AU109" s="201" t="s">
        <v>83</v>
      </c>
      <c r="AY109" s="200" t="s">
        <v>138</v>
      </c>
      <c r="BK109" s="202">
        <f>SUM(BK110:BK146)</f>
        <v>0</v>
      </c>
    </row>
    <row r="110" s="2" customFormat="1" ht="16.5" customHeight="1">
      <c r="A110" s="39"/>
      <c r="B110" s="40"/>
      <c r="C110" s="205" t="s">
        <v>83</v>
      </c>
      <c r="D110" s="205" t="s">
        <v>141</v>
      </c>
      <c r="E110" s="206" t="s">
        <v>142</v>
      </c>
      <c r="F110" s="207" t="s">
        <v>143</v>
      </c>
      <c r="G110" s="208" t="s">
        <v>144</v>
      </c>
      <c r="H110" s="209">
        <v>15</v>
      </c>
      <c r="I110" s="210"/>
      <c r="J110" s="211">
        <f>ROUND(I110*H110,2)</f>
        <v>0</v>
      </c>
      <c r="K110" s="207" t="s">
        <v>145</v>
      </c>
      <c r="L110" s="45"/>
      <c r="M110" s="212" t="s">
        <v>19</v>
      </c>
      <c r="N110" s="213" t="s">
        <v>47</v>
      </c>
      <c r="O110" s="85"/>
      <c r="P110" s="214">
        <f>O110*H110</f>
        <v>0</v>
      </c>
      <c r="Q110" s="214">
        <v>0.25364999999999999</v>
      </c>
      <c r="R110" s="214">
        <f>Q110*H110</f>
        <v>3.8047499999999999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146</v>
      </c>
      <c r="AT110" s="216" t="s">
        <v>141</v>
      </c>
      <c r="AU110" s="216" t="s">
        <v>147</v>
      </c>
      <c r="AY110" s="18" t="s">
        <v>138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147</v>
      </c>
      <c r="BK110" s="217">
        <f>ROUND(I110*H110,2)</f>
        <v>0</v>
      </c>
      <c r="BL110" s="18" t="s">
        <v>146</v>
      </c>
      <c r="BM110" s="216" t="s">
        <v>148</v>
      </c>
    </row>
    <row r="111" s="2" customFormat="1">
      <c r="A111" s="39"/>
      <c r="B111" s="40"/>
      <c r="C111" s="41"/>
      <c r="D111" s="218" t="s">
        <v>149</v>
      </c>
      <c r="E111" s="41"/>
      <c r="F111" s="219" t="s">
        <v>150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149</v>
      </c>
      <c r="AU111" s="18" t="s">
        <v>147</v>
      </c>
    </row>
    <row r="112" s="2" customFormat="1">
      <c r="A112" s="39"/>
      <c r="B112" s="40"/>
      <c r="C112" s="41"/>
      <c r="D112" s="223" t="s">
        <v>151</v>
      </c>
      <c r="E112" s="41"/>
      <c r="F112" s="224" t="s">
        <v>152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151</v>
      </c>
      <c r="AU112" s="18" t="s">
        <v>147</v>
      </c>
    </row>
    <row r="113" s="13" customFormat="1">
      <c r="A113" s="13"/>
      <c r="B113" s="225"/>
      <c r="C113" s="226"/>
      <c r="D113" s="218" t="s">
        <v>153</v>
      </c>
      <c r="E113" s="227" t="s">
        <v>19</v>
      </c>
      <c r="F113" s="228" t="s">
        <v>154</v>
      </c>
      <c r="G113" s="226"/>
      <c r="H113" s="227" t="s">
        <v>19</v>
      </c>
      <c r="I113" s="229"/>
      <c r="J113" s="226"/>
      <c r="K113" s="226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153</v>
      </c>
      <c r="AU113" s="234" t="s">
        <v>147</v>
      </c>
      <c r="AV113" s="13" t="s">
        <v>83</v>
      </c>
      <c r="AW113" s="13" t="s">
        <v>36</v>
      </c>
      <c r="AX113" s="13" t="s">
        <v>75</v>
      </c>
      <c r="AY113" s="234" t="s">
        <v>138</v>
      </c>
    </row>
    <row r="114" s="14" customFormat="1">
      <c r="A114" s="14"/>
      <c r="B114" s="235"/>
      <c r="C114" s="236"/>
      <c r="D114" s="218" t="s">
        <v>153</v>
      </c>
      <c r="E114" s="237" t="s">
        <v>19</v>
      </c>
      <c r="F114" s="238" t="s">
        <v>155</v>
      </c>
      <c r="G114" s="236"/>
      <c r="H114" s="239">
        <v>9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153</v>
      </c>
      <c r="AU114" s="245" t="s">
        <v>147</v>
      </c>
      <c r="AV114" s="14" t="s">
        <v>147</v>
      </c>
      <c r="AW114" s="14" t="s">
        <v>36</v>
      </c>
      <c r="AX114" s="14" t="s">
        <v>75</v>
      </c>
      <c r="AY114" s="245" t="s">
        <v>138</v>
      </c>
    </row>
    <row r="115" s="13" customFormat="1">
      <c r="A115" s="13"/>
      <c r="B115" s="225"/>
      <c r="C115" s="226"/>
      <c r="D115" s="218" t="s">
        <v>153</v>
      </c>
      <c r="E115" s="227" t="s">
        <v>19</v>
      </c>
      <c r="F115" s="228" t="s">
        <v>156</v>
      </c>
      <c r="G115" s="226"/>
      <c r="H115" s="227" t="s">
        <v>19</v>
      </c>
      <c r="I115" s="229"/>
      <c r="J115" s="226"/>
      <c r="K115" s="226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153</v>
      </c>
      <c r="AU115" s="234" t="s">
        <v>147</v>
      </c>
      <c r="AV115" s="13" t="s">
        <v>83</v>
      </c>
      <c r="AW115" s="13" t="s">
        <v>36</v>
      </c>
      <c r="AX115" s="13" t="s">
        <v>75</v>
      </c>
      <c r="AY115" s="234" t="s">
        <v>138</v>
      </c>
    </row>
    <row r="116" s="14" customFormat="1">
      <c r="A116" s="14"/>
      <c r="B116" s="235"/>
      <c r="C116" s="236"/>
      <c r="D116" s="218" t="s">
        <v>153</v>
      </c>
      <c r="E116" s="237" t="s">
        <v>19</v>
      </c>
      <c r="F116" s="238" t="s">
        <v>157</v>
      </c>
      <c r="G116" s="236"/>
      <c r="H116" s="239">
        <v>6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153</v>
      </c>
      <c r="AU116" s="245" t="s">
        <v>147</v>
      </c>
      <c r="AV116" s="14" t="s">
        <v>147</v>
      </c>
      <c r="AW116" s="14" t="s">
        <v>36</v>
      </c>
      <c r="AX116" s="14" t="s">
        <v>75</v>
      </c>
      <c r="AY116" s="245" t="s">
        <v>138</v>
      </c>
    </row>
    <row r="117" s="15" customFormat="1">
      <c r="A117" s="15"/>
      <c r="B117" s="246"/>
      <c r="C117" s="247"/>
      <c r="D117" s="218" t="s">
        <v>153</v>
      </c>
      <c r="E117" s="248" t="s">
        <v>19</v>
      </c>
      <c r="F117" s="249" t="s">
        <v>158</v>
      </c>
      <c r="G117" s="247"/>
      <c r="H117" s="250">
        <v>15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153</v>
      </c>
      <c r="AU117" s="256" t="s">
        <v>147</v>
      </c>
      <c r="AV117" s="15" t="s">
        <v>146</v>
      </c>
      <c r="AW117" s="15" t="s">
        <v>36</v>
      </c>
      <c r="AX117" s="15" t="s">
        <v>83</v>
      </c>
      <c r="AY117" s="256" t="s">
        <v>138</v>
      </c>
    </row>
    <row r="118" s="2" customFormat="1" ht="16.5" customHeight="1">
      <c r="A118" s="39"/>
      <c r="B118" s="40"/>
      <c r="C118" s="205" t="s">
        <v>147</v>
      </c>
      <c r="D118" s="205" t="s">
        <v>141</v>
      </c>
      <c r="E118" s="206" t="s">
        <v>159</v>
      </c>
      <c r="F118" s="207" t="s">
        <v>160</v>
      </c>
      <c r="G118" s="208" t="s">
        <v>144</v>
      </c>
      <c r="H118" s="209">
        <v>4</v>
      </c>
      <c r="I118" s="210"/>
      <c r="J118" s="211">
        <f>ROUND(I118*H118,2)</f>
        <v>0</v>
      </c>
      <c r="K118" s="207" t="s">
        <v>145</v>
      </c>
      <c r="L118" s="45"/>
      <c r="M118" s="212" t="s">
        <v>19</v>
      </c>
      <c r="N118" s="213" t="s">
        <v>47</v>
      </c>
      <c r="O118" s="85"/>
      <c r="P118" s="214">
        <f>O118*H118</f>
        <v>0</v>
      </c>
      <c r="Q118" s="214">
        <v>0.23458000000000001</v>
      </c>
      <c r="R118" s="214">
        <f>Q118*H118</f>
        <v>0.93832000000000004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146</v>
      </c>
      <c r="AT118" s="216" t="s">
        <v>141</v>
      </c>
      <c r="AU118" s="216" t="s">
        <v>147</v>
      </c>
      <c r="AY118" s="18" t="s">
        <v>138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147</v>
      </c>
      <c r="BK118" s="217">
        <f>ROUND(I118*H118,2)</f>
        <v>0</v>
      </c>
      <c r="BL118" s="18" t="s">
        <v>146</v>
      </c>
      <c r="BM118" s="216" t="s">
        <v>161</v>
      </c>
    </row>
    <row r="119" s="2" customFormat="1">
      <c r="A119" s="39"/>
      <c r="B119" s="40"/>
      <c r="C119" s="41"/>
      <c r="D119" s="218" t="s">
        <v>149</v>
      </c>
      <c r="E119" s="41"/>
      <c r="F119" s="219" t="s">
        <v>162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149</v>
      </c>
      <c r="AU119" s="18" t="s">
        <v>147</v>
      </c>
    </row>
    <row r="120" s="2" customFormat="1">
      <c r="A120" s="39"/>
      <c r="B120" s="40"/>
      <c r="C120" s="41"/>
      <c r="D120" s="223" t="s">
        <v>151</v>
      </c>
      <c r="E120" s="41"/>
      <c r="F120" s="224" t="s">
        <v>163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151</v>
      </c>
      <c r="AU120" s="18" t="s">
        <v>147</v>
      </c>
    </row>
    <row r="121" s="13" customFormat="1">
      <c r="A121" s="13"/>
      <c r="B121" s="225"/>
      <c r="C121" s="226"/>
      <c r="D121" s="218" t="s">
        <v>153</v>
      </c>
      <c r="E121" s="227" t="s">
        <v>19</v>
      </c>
      <c r="F121" s="228" t="s">
        <v>164</v>
      </c>
      <c r="G121" s="226"/>
      <c r="H121" s="227" t="s">
        <v>19</v>
      </c>
      <c r="I121" s="229"/>
      <c r="J121" s="226"/>
      <c r="K121" s="226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153</v>
      </c>
      <c r="AU121" s="234" t="s">
        <v>147</v>
      </c>
      <c r="AV121" s="13" t="s">
        <v>83</v>
      </c>
      <c r="AW121" s="13" t="s">
        <v>36</v>
      </c>
      <c r="AX121" s="13" t="s">
        <v>75</v>
      </c>
      <c r="AY121" s="234" t="s">
        <v>138</v>
      </c>
    </row>
    <row r="122" s="14" customFormat="1">
      <c r="A122" s="14"/>
      <c r="B122" s="235"/>
      <c r="C122" s="236"/>
      <c r="D122" s="218" t="s">
        <v>153</v>
      </c>
      <c r="E122" s="237" t="s">
        <v>19</v>
      </c>
      <c r="F122" s="238" t="s">
        <v>165</v>
      </c>
      <c r="G122" s="236"/>
      <c r="H122" s="239">
        <v>4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153</v>
      </c>
      <c r="AU122" s="245" t="s">
        <v>147</v>
      </c>
      <c r="AV122" s="14" t="s">
        <v>147</v>
      </c>
      <c r="AW122" s="14" t="s">
        <v>36</v>
      </c>
      <c r="AX122" s="14" t="s">
        <v>83</v>
      </c>
      <c r="AY122" s="245" t="s">
        <v>138</v>
      </c>
    </row>
    <row r="123" s="2" customFormat="1" ht="16.5" customHeight="1">
      <c r="A123" s="39"/>
      <c r="B123" s="40"/>
      <c r="C123" s="205" t="s">
        <v>139</v>
      </c>
      <c r="D123" s="205" t="s">
        <v>141</v>
      </c>
      <c r="E123" s="206" t="s">
        <v>166</v>
      </c>
      <c r="F123" s="207" t="s">
        <v>167</v>
      </c>
      <c r="G123" s="208" t="s">
        <v>144</v>
      </c>
      <c r="H123" s="209">
        <v>73.75</v>
      </c>
      <c r="I123" s="210"/>
      <c r="J123" s="211">
        <f>ROUND(I123*H123,2)</f>
        <v>0</v>
      </c>
      <c r="K123" s="207" t="s">
        <v>145</v>
      </c>
      <c r="L123" s="45"/>
      <c r="M123" s="212" t="s">
        <v>19</v>
      </c>
      <c r="N123" s="213" t="s">
        <v>47</v>
      </c>
      <c r="O123" s="85"/>
      <c r="P123" s="214">
        <f>O123*H123</f>
        <v>0</v>
      </c>
      <c r="Q123" s="214">
        <v>0.058970000000000002</v>
      </c>
      <c r="R123" s="214">
        <f>Q123*H123</f>
        <v>4.3490375000000006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146</v>
      </c>
      <c r="AT123" s="216" t="s">
        <v>141</v>
      </c>
      <c r="AU123" s="216" t="s">
        <v>147</v>
      </c>
      <c r="AY123" s="18" t="s">
        <v>138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147</v>
      </c>
      <c r="BK123" s="217">
        <f>ROUND(I123*H123,2)</f>
        <v>0</v>
      </c>
      <c r="BL123" s="18" t="s">
        <v>146</v>
      </c>
      <c r="BM123" s="216" t="s">
        <v>168</v>
      </c>
    </row>
    <row r="124" s="2" customFormat="1">
      <c r="A124" s="39"/>
      <c r="B124" s="40"/>
      <c r="C124" s="41"/>
      <c r="D124" s="218" t="s">
        <v>149</v>
      </c>
      <c r="E124" s="41"/>
      <c r="F124" s="219" t="s">
        <v>169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149</v>
      </c>
      <c r="AU124" s="18" t="s">
        <v>147</v>
      </c>
    </row>
    <row r="125" s="2" customFormat="1">
      <c r="A125" s="39"/>
      <c r="B125" s="40"/>
      <c r="C125" s="41"/>
      <c r="D125" s="223" t="s">
        <v>151</v>
      </c>
      <c r="E125" s="41"/>
      <c r="F125" s="224" t="s">
        <v>170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151</v>
      </c>
      <c r="AU125" s="18" t="s">
        <v>147</v>
      </c>
    </row>
    <row r="126" s="13" customFormat="1">
      <c r="A126" s="13"/>
      <c r="B126" s="225"/>
      <c r="C126" s="226"/>
      <c r="D126" s="218" t="s">
        <v>153</v>
      </c>
      <c r="E126" s="227" t="s">
        <v>19</v>
      </c>
      <c r="F126" s="228" t="s">
        <v>171</v>
      </c>
      <c r="G126" s="226"/>
      <c r="H126" s="227" t="s">
        <v>19</v>
      </c>
      <c r="I126" s="229"/>
      <c r="J126" s="226"/>
      <c r="K126" s="226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153</v>
      </c>
      <c r="AU126" s="234" t="s">
        <v>147</v>
      </c>
      <c r="AV126" s="13" t="s">
        <v>83</v>
      </c>
      <c r="AW126" s="13" t="s">
        <v>36</v>
      </c>
      <c r="AX126" s="13" t="s">
        <v>75</v>
      </c>
      <c r="AY126" s="234" t="s">
        <v>138</v>
      </c>
    </row>
    <row r="127" s="14" customFormat="1">
      <c r="A127" s="14"/>
      <c r="B127" s="235"/>
      <c r="C127" s="236"/>
      <c r="D127" s="218" t="s">
        <v>153</v>
      </c>
      <c r="E127" s="237" t="s">
        <v>19</v>
      </c>
      <c r="F127" s="238" t="s">
        <v>172</v>
      </c>
      <c r="G127" s="236"/>
      <c r="H127" s="239">
        <v>5.5999999999999996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153</v>
      </c>
      <c r="AU127" s="245" t="s">
        <v>147</v>
      </c>
      <c r="AV127" s="14" t="s">
        <v>147</v>
      </c>
      <c r="AW127" s="14" t="s">
        <v>36</v>
      </c>
      <c r="AX127" s="14" t="s">
        <v>75</v>
      </c>
      <c r="AY127" s="245" t="s">
        <v>138</v>
      </c>
    </row>
    <row r="128" s="13" customFormat="1">
      <c r="A128" s="13"/>
      <c r="B128" s="225"/>
      <c r="C128" s="226"/>
      <c r="D128" s="218" t="s">
        <v>153</v>
      </c>
      <c r="E128" s="227" t="s">
        <v>19</v>
      </c>
      <c r="F128" s="228" t="s">
        <v>173</v>
      </c>
      <c r="G128" s="226"/>
      <c r="H128" s="227" t="s">
        <v>19</v>
      </c>
      <c r="I128" s="229"/>
      <c r="J128" s="226"/>
      <c r="K128" s="226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153</v>
      </c>
      <c r="AU128" s="234" t="s">
        <v>147</v>
      </c>
      <c r="AV128" s="13" t="s">
        <v>83</v>
      </c>
      <c r="AW128" s="13" t="s">
        <v>36</v>
      </c>
      <c r="AX128" s="13" t="s">
        <v>75</v>
      </c>
      <c r="AY128" s="234" t="s">
        <v>138</v>
      </c>
    </row>
    <row r="129" s="14" customFormat="1">
      <c r="A129" s="14"/>
      <c r="B129" s="235"/>
      <c r="C129" s="236"/>
      <c r="D129" s="218" t="s">
        <v>153</v>
      </c>
      <c r="E129" s="237" t="s">
        <v>19</v>
      </c>
      <c r="F129" s="238" t="s">
        <v>174</v>
      </c>
      <c r="G129" s="236"/>
      <c r="H129" s="239">
        <v>48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153</v>
      </c>
      <c r="AU129" s="245" t="s">
        <v>147</v>
      </c>
      <c r="AV129" s="14" t="s">
        <v>147</v>
      </c>
      <c r="AW129" s="14" t="s">
        <v>36</v>
      </c>
      <c r="AX129" s="14" t="s">
        <v>75</v>
      </c>
      <c r="AY129" s="245" t="s">
        <v>138</v>
      </c>
    </row>
    <row r="130" s="13" customFormat="1">
      <c r="A130" s="13"/>
      <c r="B130" s="225"/>
      <c r="C130" s="226"/>
      <c r="D130" s="218" t="s">
        <v>153</v>
      </c>
      <c r="E130" s="227" t="s">
        <v>19</v>
      </c>
      <c r="F130" s="228" t="s">
        <v>175</v>
      </c>
      <c r="G130" s="226"/>
      <c r="H130" s="227" t="s">
        <v>19</v>
      </c>
      <c r="I130" s="229"/>
      <c r="J130" s="226"/>
      <c r="K130" s="226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153</v>
      </c>
      <c r="AU130" s="234" t="s">
        <v>147</v>
      </c>
      <c r="AV130" s="13" t="s">
        <v>83</v>
      </c>
      <c r="AW130" s="13" t="s">
        <v>36</v>
      </c>
      <c r="AX130" s="13" t="s">
        <v>75</v>
      </c>
      <c r="AY130" s="234" t="s">
        <v>138</v>
      </c>
    </row>
    <row r="131" s="14" customFormat="1">
      <c r="A131" s="14"/>
      <c r="B131" s="235"/>
      <c r="C131" s="236"/>
      <c r="D131" s="218" t="s">
        <v>153</v>
      </c>
      <c r="E131" s="237" t="s">
        <v>19</v>
      </c>
      <c r="F131" s="238" t="s">
        <v>176</v>
      </c>
      <c r="G131" s="236"/>
      <c r="H131" s="239">
        <v>20.149999999999999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153</v>
      </c>
      <c r="AU131" s="245" t="s">
        <v>147</v>
      </c>
      <c r="AV131" s="14" t="s">
        <v>147</v>
      </c>
      <c r="AW131" s="14" t="s">
        <v>36</v>
      </c>
      <c r="AX131" s="14" t="s">
        <v>75</v>
      </c>
      <c r="AY131" s="245" t="s">
        <v>138</v>
      </c>
    </row>
    <row r="132" s="15" customFormat="1">
      <c r="A132" s="15"/>
      <c r="B132" s="246"/>
      <c r="C132" s="247"/>
      <c r="D132" s="218" t="s">
        <v>153</v>
      </c>
      <c r="E132" s="248" t="s">
        <v>19</v>
      </c>
      <c r="F132" s="249" t="s">
        <v>158</v>
      </c>
      <c r="G132" s="247"/>
      <c r="H132" s="250">
        <v>73.75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153</v>
      </c>
      <c r="AU132" s="256" t="s">
        <v>147</v>
      </c>
      <c r="AV132" s="15" t="s">
        <v>146</v>
      </c>
      <c r="AW132" s="15" t="s">
        <v>36</v>
      </c>
      <c r="AX132" s="15" t="s">
        <v>83</v>
      </c>
      <c r="AY132" s="256" t="s">
        <v>138</v>
      </c>
    </row>
    <row r="133" s="2" customFormat="1" ht="16.5" customHeight="1">
      <c r="A133" s="39"/>
      <c r="B133" s="40"/>
      <c r="C133" s="205" t="s">
        <v>146</v>
      </c>
      <c r="D133" s="205" t="s">
        <v>141</v>
      </c>
      <c r="E133" s="206" t="s">
        <v>177</v>
      </c>
      <c r="F133" s="207" t="s">
        <v>178</v>
      </c>
      <c r="G133" s="208" t="s">
        <v>144</v>
      </c>
      <c r="H133" s="209">
        <v>61.600000000000001</v>
      </c>
      <c r="I133" s="210"/>
      <c r="J133" s="211">
        <f>ROUND(I133*H133,2)</f>
        <v>0</v>
      </c>
      <c r="K133" s="207" t="s">
        <v>145</v>
      </c>
      <c r="L133" s="45"/>
      <c r="M133" s="212" t="s">
        <v>19</v>
      </c>
      <c r="N133" s="213" t="s">
        <v>47</v>
      </c>
      <c r="O133" s="85"/>
      <c r="P133" s="214">
        <f>O133*H133</f>
        <v>0</v>
      </c>
      <c r="Q133" s="214">
        <v>0.066879999999999995</v>
      </c>
      <c r="R133" s="214">
        <f>Q133*H133</f>
        <v>4.1198079999999999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146</v>
      </c>
      <c r="AT133" s="216" t="s">
        <v>141</v>
      </c>
      <c r="AU133" s="216" t="s">
        <v>147</v>
      </c>
      <c r="AY133" s="18" t="s">
        <v>138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147</v>
      </c>
      <c r="BK133" s="217">
        <f>ROUND(I133*H133,2)</f>
        <v>0</v>
      </c>
      <c r="BL133" s="18" t="s">
        <v>146</v>
      </c>
      <c r="BM133" s="216" t="s">
        <v>179</v>
      </c>
    </row>
    <row r="134" s="2" customFormat="1">
      <c r="A134" s="39"/>
      <c r="B134" s="40"/>
      <c r="C134" s="41"/>
      <c r="D134" s="218" t="s">
        <v>149</v>
      </c>
      <c r="E134" s="41"/>
      <c r="F134" s="219" t="s">
        <v>180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149</v>
      </c>
      <c r="AU134" s="18" t="s">
        <v>147</v>
      </c>
    </row>
    <row r="135" s="2" customFormat="1">
      <c r="A135" s="39"/>
      <c r="B135" s="40"/>
      <c r="C135" s="41"/>
      <c r="D135" s="223" t="s">
        <v>151</v>
      </c>
      <c r="E135" s="41"/>
      <c r="F135" s="224" t="s">
        <v>181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151</v>
      </c>
      <c r="AU135" s="18" t="s">
        <v>147</v>
      </c>
    </row>
    <row r="136" s="13" customFormat="1">
      <c r="A136" s="13"/>
      <c r="B136" s="225"/>
      <c r="C136" s="226"/>
      <c r="D136" s="218" t="s">
        <v>153</v>
      </c>
      <c r="E136" s="227" t="s">
        <v>19</v>
      </c>
      <c r="F136" s="228" t="s">
        <v>182</v>
      </c>
      <c r="G136" s="226"/>
      <c r="H136" s="227" t="s">
        <v>19</v>
      </c>
      <c r="I136" s="229"/>
      <c r="J136" s="226"/>
      <c r="K136" s="226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153</v>
      </c>
      <c r="AU136" s="234" t="s">
        <v>147</v>
      </c>
      <c r="AV136" s="13" t="s">
        <v>83</v>
      </c>
      <c r="AW136" s="13" t="s">
        <v>36</v>
      </c>
      <c r="AX136" s="13" t="s">
        <v>75</v>
      </c>
      <c r="AY136" s="234" t="s">
        <v>138</v>
      </c>
    </row>
    <row r="137" s="14" customFormat="1">
      <c r="A137" s="14"/>
      <c r="B137" s="235"/>
      <c r="C137" s="236"/>
      <c r="D137" s="218" t="s">
        <v>153</v>
      </c>
      <c r="E137" s="237" t="s">
        <v>19</v>
      </c>
      <c r="F137" s="238" t="s">
        <v>183</v>
      </c>
      <c r="G137" s="236"/>
      <c r="H137" s="239">
        <v>12.800000000000001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153</v>
      </c>
      <c r="AU137" s="245" t="s">
        <v>147</v>
      </c>
      <c r="AV137" s="14" t="s">
        <v>147</v>
      </c>
      <c r="AW137" s="14" t="s">
        <v>36</v>
      </c>
      <c r="AX137" s="14" t="s">
        <v>75</v>
      </c>
      <c r="AY137" s="245" t="s">
        <v>138</v>
      </c>
    </row>
    <row r="138" s="13" customFormat="1">
      <c r="A138" s="13"/>
      <c r="B138" s="225"/>
      <c r="C138" s="226"/>
      <c r="D138" s="218" t="s">
        <v>153</v>
      </c>
      <c r="E138" s="227" t="s">
        <v>19</v>
      </c>
      <c r="F138" s="228" t="s">
        <v>184</v>
      </c>
      <c r="G138" s="226"/>
      <c r="H138" s="227" t="s">
        <v>19</v>
      </c>
      <c r="I138" s="229"/>
      <c r="J138" s="226"/>
      <c r="K138" s="226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153</v>
      </c>
      <c r="AU138" s="234" t="s">
        <v>147</v>
      </c>
      <c r="AV138" s="13" t="s">
        <v>83</v>
      </c>
      <c r="AW138" s="13" t="s">
        <v>36</v>
      </c>
      <c r="AX138" s="13" t="s">
        <v>75</v>
      </c>
      <c r="AY138" s="234" t="s">
        <v>138</v>
      </c>
    </row>
    <row r="139" s="14" customFormat="1">
      <c r="A139" s="14"/>
      <c r="B139" s="235"/>
      <c r="C139" s="236"/>
      <c r="D139" s="218" t="s">
        <v>153</v>
      </c>
      <c r="E139" s="237" t="s">
        <v>19</v>
      </c>
      <c r="F139" s="238" t="s">
        <v>185</v>
      </c>
      <c r="G139" s="236"/>
      <c r="H139" s="239">
        <v>48.799999999999997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153</v>
      </c>
      <c r="AU139" s="245" t="s">
        <v>147</v>
      </c>
      <c r="AV139" s="14" t="s">
        <v>147</v>
      </c>
      <c r="AW139" s="14" t="s">
        <v>36</v>
      </c>
      <c r="AX139" s="14" t="s">
        <v>75</v>
      </c>
      <c r="AY139" s="245" t="s">
        <v>138</v>
      </c>
    </row>
    <row r="140" s="15" customFormat="1">
      <c r="A140" s="15"/>
      <c r="B140" s="246"/>
      <c r="C140" s="247"/>
      <c r="D140" s="218" t="s">
        <v>153</v>
      </c>
      <c r="E140" s="248" t="s">
        <v>19</v>
      </c>
      <c r="F140" s="249" t="s">
        <v>158</v>
      </c>
      <c r="G140" s="247"/>
      <c r="H140" s="250">
        <v>61.599999999999994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6" t="s">
        <v>153</v>
      </c>
      <c r="AU140" s="256" t="s">
        <v>147</v>
      </c>
      <c r="AV140" s="15" t="s">
        <v>146</v>
      </c>
      <c r="AW140" s="15" t="s">
        <v>36</v>
      </c>
      <c r="AX140" s="15" t="s">
        <v>83</v>
      </c>
      <c r="AY140" s="256" t="s">
        <v>138</v>
      </c>
    </row>
    <row r="141" s="2" customFormat="1" ht="16.5" customHeight="1">
      <c r="A141" s="39"/>
      <c r="B141" s="40"/>
      <c r="C141" s="205" t="s">
        <v>186</v>
      </c>
      <c r="D141" s="205" t="s">
        <v>141</v>
      </c>
      <c r="E141" s="206" t="s">
        <v>187</v>
      </c>
      <c r="F141" s="207" t="s">
        <v>188</v>
      </c>
      <c r="G141" s="208" t="s">
        <v>189</v>
      </c>
      <c r="H141" s="209">
        <v>96</v>
      </c>
      <c r="I141" s="210"/>
      <c r="J141" s="211">
        <f>ROUND(I141*H141,2)</f>
        <v>0</v>
      </c>
      <c r="K141" s="207" t="s">
        <v>145</v>
      </c>
      <c r="L141" s="45"/>
      <c r="M141" s="212" t="s">
        <v>19</v>
      </c>
      <c r="N141" s="213" t="s">
        <v>47</v>
      </c>
      <c r="O141" s="85"/>
      <c r="P141" s="214">
        <f>O141*H141</f>
        <v>0</v>
      </c>
      <c r="Q141" s="214">
        <v>0.00012799999999999999</v>
      </c>
      <c r="R141" s="214">
        <f>Q141*H141</f>
        <v>0.012288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146</v>
      </c>
      <c r="AT141" s="216" t="s">
        <v>141</v>
      </c>
      <c r="AU141" s="216" t="s">
        <v>147</v>
      </c>
      <c r="AY141" s="18" t="s">
        <v>138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147</v>
      </c>
      <c r="BK141" s="217">
        <f>ROUND(I141*H141,2)</f>
        <v>0</v>
      </c>
      <c r="BL141" s="18" t="s">
        <v>146</v>
      </c>
      <c r="BM141" s="216" t="s">
        <v>190</v>
      </c>
    </row>
    <row r="142" s="2" customFormat="1">
      <c r="A142" s="39"/>
      <c r="B142" s="40"/>
      <c r="C142" s="41"/>
      <c r="D142" s="218" t="s">
        <v>149</v>
      </c>
      <c r="E142" s="41"/>
      <c r="F142" s="219" t="s">
        <v>191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149</v>
      </c>
      <c r="AU142" s="18" t="s">
        <v>147</v>
      </c>
    </row>
    <row r="143" s="2" customFormat="1">
      <c r="A143" s="39"/>
      <c r="B143" s="40"/>
      <c r="C143" s="41"/>
      <c r="D143" s="223" t="s">
        <v>151</v>
      </c>
      <c r="E143" s="41"/>
      <c r="F143" s="224" t="s">
        <v>192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151</v>
      </c>
      <c r="AU143" s="18" t="s">
        <v>147</v>
      </c>
    </row>
    <row r="144" s="14" customFormat="1">
      <c r="A144" s="14"/>
      <c r="B144" s="235"/>
      <c r="C144" s="236"/>
      <c r="D144" s="218" t="s">
        <v>153</v>
      </c>
      <c r="E144" s="237" t="s">
        <v>19</v>
      </c>
      <c r="F144" s="238" t="s">
        <v>193</v>
      </c>
      <c r="G144" s="236"/>
      <c r="H144" s="239">
        <v>96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153</v>
      </c>
      <c r="AU144" s="245" t="s">
        <v>147</v>
      </c>
      <c r="AV144" s="14" t="s">
        <v>147</v>
      </c>
      <c r="AW144" s="14" t="s">
        <v>36</v>
      </c>
      <c r="AX144" s="14" t="s">
        <v>83</v>
      </c>
      <c r="AY144" s="245" t="s">
        <v>138</v>
      </c>
    </row>
    <row r="145" s="2" customFormat="1" ht="16.5" customHeight="1">
      <c r="A145" s="39"/>
      <c r="B145" s="40"/>
      <c r="C145" s="205" t="s">
        <v>194</v>
      </c>
      <c r="D145" s="205" t="s">
        <v>141</v>
      </c>
      <c r="E145" s="206" t="s">
        <v>195</v>
      </c>
      <c r="F145" s="207" t="s">
        <v>196</v>
      </c>
      <c r="G145" s="208" t="s">
        <v>197</v>
      </c>
      <c r="H145" s="209">
        <v>5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47</v>
      </c>
      <c r="O145" s="85"/>
      <c r="P145" s="214">
        <f>O145*H145</f>
        <v>0</v>
      </c>
      <c r="Q145" s="214">
        <v>0.089760000000000006</v>
      </c>
      <c r="R145" s="214">
        <f>Q145*H145</f>
        <v>0.44880000000000003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146</v>
      </c>
      <c r="AT145" s="216" t="s">
        <v>141</v>
      </c>
      <c r="AU145" s="216" t="s">
        <v>147</v>
      </c>
      <c r="AY145" s="18" t="s">
        <v>138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147</v>
      </c>
      <c r="BK145" s="217">
        <f>ROUND(I145*H145,2)</f>
        <v>0</v>
      </c>
      <c r="BL145" s="18" t="s">
        <v>146</v>
      </c>
      <c r="BM145" s="216" t="s">
        <v>198</v>
      </c>
    </row>
    <row r="146" s="2" customFormat="1">
      <c r="A146" s="39"/>
      <c r="B146" s="40"/>
      <c r="C146" s="41"/>
      <c r="D146" s="218" t="s">
        <v>149</v>
      </c>
      <c r="E146" s="41"/>
      <c r="F146" s="219" t="s">
        <v>199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149</v>
      </c>
      <c r="AU146" s="18" t="s">
        <v>147</v>
      </c>
    </row>
    <row r="147" s="12" customFormat="1" ht="22.8" customHeight="1">
      <c r="A147" s="12"/>
      <c r="B147" s="189"/>
      <c r="C147" s="190"/>
      <c r="D147" s="191" t="s">
        <v>74</v>
      </c>
      <c r="E147" s="203" t="s">
        <v>194</v>
      </c>
      <c r="F147" s="203" t="s">
        <v>200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SUM(P148:P200)</f>
        <v>0</v>
      </c>
      <c r="Q147" s="197"/>
      <c r="R147" s="198">
        <f>SUM(R148:R200)</f>
        <v>10.9968672225836</v>
      </c>
      <c r="S147" s="197"/>
      <c r="T147" s="199">
        <f>SUM(T148:T200)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83</v>
      </c>
      <c r="AT147" s="201" t="s">
        <v>74</v>
      </c>
      <c r="AU147" s="201" t="s">
        <v>83</v>
      </c>
      <c r="AY147" s="200" t="s">
        <v>138</v>
      </c>
      <c r="BK147" s="202">
        <f>SUM(BK148:BK200)</f>
        <v>0</v>
      </c>
    </row>
    <row r="148" s="2" customFormat="1" ht="16.5" customHeight="1">
      <c r="A148" s="39"/>
      <c r="B148" s="40"/>
      <c r="C148" s="205" t="s">
        <v>201</v>
      </c>
      <c r="D148" s="205" t="s">
        <v>141</v>
      </c>
      <c r="E148" s="206" t="s">
        <v>202</v>
      </c>
      <c r="F148" s="207" t="s">
        <v>203</v>
      </c>
      <c r="G148" s="208" t="s">
        <v>144</v>
      </c>
      <c r="H148" s="209">
        <v>69.962999999999994</v>
      </c>
      <c r="I148" s="210"/>
      <c r="J148" s="211">
        <f>ROUND(I148*H148,2)</f>
        <v>0</v>
      </c>
      <c r="K148" s="207" t="s">
        <v>145</v>
      </c>
      <c r="L148" s="45"/>
      <c r="M148" s="212" t="s">
        <v>19</v>
      </c>
      <c r="N148" s="213" t="s">
        <v>47</v>
      </c>
      <c r="O148" s="85"/>
      <c r="P148" s="214">
        <f>O148*H148</f>
        <v>0</v>
      </c>
      <c r="Q148" s="214">
        <v>0.0054599999999999996</v>
      </c>
      <c r="R148" s="214">
        <f>Q148*H148</f>
        <v>0.38199797999999996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146</v>
      </c>
      <c r="AT148" s="216" t="s">
        <v>141</v>
      </c>
      <c r="AU148" s="216" t="s">
        <v>147</v>
      </c>
      <c r="AY148" s="18" t="s">
        <v>138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147</v>
      </c>
      <c r="BK148" s="217">
        <f>ROUND(I148*H148,2)</f>
        <v>0</v>
      </c>
      <c r="BL148" s="18" t="s">
        <v>146</v>
      </c>
      <c r="BM148" s="216" t="s">
        <v>204</v>
      </c>
    </row>
    <row r="149" s="2" customFormat="1">
      <c r="A149" s="39"/>
      <c r="B149" s="40"/>
      <c r="C149" s="41"/>
      <c r="D149" s="218" t="s">
        <v>149</v>
      </c>
      <c r="E149" s="41"/>
      <c r="F149" s="219" t="s">
        <v>205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149</v>
      </c>
      <c r="AU149" s="18" t="s">
        <v>147</v>
      </c>
    </row>
    <row r="150" s="2" customFormat="1">
      <c r="A150" s="39"/>
      <c r="B150" s="40"/>
      <c r="C150" s="41"/>
      <c r="D150" s="223" t="s">
        <v>151</v>
      </c>
      <c r="E150" s="41"/>
      <c r="F150" s="224" t="s">
        <v>206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151</v>
      </c>
      <c r="AU150" s="18" t="s">
        <v>147</v>
      </c>
    </row>
    <row r="151" s="14" customFormat="1">
      <c r="A151" s="14"/>
      <c r="B151" s="235"/>
      <c r="C151" s="236"/>
      <c r="D151" s="218" t="s">
        <v>153</v>
      </c>
      <c r="E151" s="237" t="s">
        <v>19</v>
      </c>
      <c r="F151" s="238" t="s">
        <v>207</v>
      </c>
      <c r="G151" s="236"/>
      <c r="H151" s="239">
        <v>69.962999999999994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153</v>
      </c>
      <c r="AU151" s="245" t="s">
        <v>147</v>
      </c>
      <c r="AV151" s="14" t="s">
        <v>147</v>
      </c>
      <c r="AW151" s="14" t="s">
        <v>36</v>
      </c>
      <c r="AX151" s="14" t="s">
        <v>83</v>
      </c>
      <c r="AY151" s="245" t="s">
        <v>138</v>
      </c>
    </row>
    <row r="152" s="2" customFormat="1" ht="16.5" customHeight="1">
      <c r="A152" s="39"/>
      <c r="B152" s="40"/>
      <c r="C152" s="205" t="s">
        <v>208</v>
      </c>
      <c r="D152" s="205" t="s">
        <v>141</v>
      </c>
      <c r="E152" s="206" t="s">
        <v>209</v>
      </c>
      <c r="F152" s="207" t="s">
        <v>210</v>
      </c>
      <c r="G152" s="208" t="s">
        <v>144</v>
      </c>
      <c r="H152" s="209">
        <v>69.962999999999994</v>
      </c>
      <c r="I152" s="210"/>
      <c r="J152" s="211">
        <f>ROUND(I152*H152,2)</f>
        <v>0</v>
      </c>
      <c r="K152" s="207" t="s">
        <v>145</v>
      </c>
      <c r="L152" s="45"/>
      <c r="M152" s="212" t="s">
        <v>19</v>
      </c>
      <c r="N152" s="213" t="s">
        <v>47</v>
      </c>
      <c r="O152" s="85"/>
      <c r="P152" s="214">
        <f>O152*H152</f>
        <v>0</v>
      </c>
      <c r="Q152" s="214">
        <v>0.0040000000000000001</v>
      </c>
      <c r="R152" s="214">
        <f>Q152*H152</f>
        <v>0.27985199999999999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146</v>
      </c>
      <c r="AT152" s="216" t="s">
        <v>141</v>
      </c>
      <c r="AU152" s="216" t="s">
        <v>147</v>
      </c>
      <c r="AY152" s="18" t="s">
        <v>138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147</v>
      </c>
      <c r="BK152" s="217">
        <f>ROUND(I152*H152,2)</f>
        <v>0</v>
      </c>
      <c r="BL152" s="18" t="s">
        <v>146</v>
      </c>
      <c r="BM152" s="216" t="s">
        <v>211</v>
      </c>
    </row>
    <row r="153" s="2" customFormat="1">
      <c r="A153" s="39"/>
      <c r="B153" s="40"/>
      <c r="C153" s="41"/>
      <c r="D153" s="218" t="s">
        <v>149</v>
      </c>
      <c r="E153" s="41"/>
      <c r="F153" s="219" t="s">
        <v>212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149</v>
      </c>
      <c r="AU153" s="18" t="s">
        <v>147</v>
      </c>
    </row>
    <row r="154" s="2" customFormat="1">
      <c r="A154" s="39"/>
      <c r="B154" s="40"/>
      <c r="C154" s="41"/>
      <c r="D154" s="223" t="s">
        <v>151</v>
      </c>
      <c r="E154" s="41"/>
      <c r="F154" s="224" t="s">
        <v>213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151</v>
      </c>
      <c r="AU154" s="18" t="s">
        <v>147</v>
      </c>
    </row>
    <row r="155" s="14" customFormat="1">
      <c r="A155" s="14"/>
      <c r="B155" s="235"/>
      <c r="C155" s="236"/>
      <c r="D155" s="218" t="s">
        <v>153</v>
      </c>
      <c r="E155" s="237" t="s">
        <v>19</v>
      </c>
      <c r="F155" s="238" t="s">
        <v>214</v>
      </c>
      <c r="G155" s="236"/>
      <c r="H155" s="239">
        <v>69.962999999999994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153</v>
      </c>
      <c r="AU155" s="245" t="s">
        <v>147</v>
      </c>
      <c r="AV155" s="14" t="s">
        <v>147</v>
      </c>
      <c r="AW155" s="14" t="s">
        <v>36</v>
      </c>
      <c r="AX155" s="14" t="s">
        <v>83</v>
      </c>
      <c r="AY155" s="245" t="s">
        <v>138</v>
      </c>
    </row>
    <row r="156" s="2" customFormat="1" ht="16.5" customHeight="1">
      <c r="A156" s="39"/>
      <c r="B156" s="40"/>
      <c r="C156" s="205" t="s">
        <v>215</v>
      </c>
      <c r="D156" s="205" t="s">
        <v>141</v>
      </c>
      <c r="E156" s="206" t="s">
        <v>216</v>
      </c>
      <c r="F156" s="207" t="s">
        <v>217</v>
      </c>
      <c r="G156" s="208" t="s">
        <v>144</v>
      </c>
      <c r="H156" s="209">
        <v>155.59800000000001</v>
      </c>
      <c r="I156" s="210"/>
      <c r="J156" s="211">
        <f>ROUND(I156*H156,2)</f>
        <v>0</v>
      </c>
      <c r="K156" s="207" t="s">
        <v>145</v>
      </c>
      <c r="L156" s="45"/>
      <c r="M156" s="212" t="s">
        <v>19</v>
      </c>
      <c r="N156" s="213" t="s">
        <v>47</v>
      </c>
      <c r="O156" s="85"/>
      <c r="P156" s="214">
        <f>O156*H156</f>
        <v>0</v>
      </c>
      <c r="Q156" s="214">
        <v>0.0054599999999999996</v>
      </c>
      <c r="R156" s="214">
        <f>Q156*H156</f>
        <v>0.84956507999999997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146</v>
      </c>
      <c r="AT156" s="216" t="s">
        <v>141</v>
      </c>
      <c r="AU156" s="216" t="s">
        <v>147</v>
      </c>
      <c r="AY156" s="18" t="s">
        <v>138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147</v>
      </c>
      <c r="BK156" s="217">
        <f>ROUND(I156*H156,2)</f>
        <v>0</v>
      </c>
      <c r="BL156" s="18" t="s">
        <v>146</v>
      </c>
      <c r="BM156" s="216" t="s">
        <v>218</v>
      </c>
    </row>
    <row r="157" s="2" customFormat="1">
      <c r="A157" s="39"/>
      <c r="B157" s="40"/>
      <c r="C157" s="41"/>
      <c r="D157" s="218" t="s">
        <v>149</v>
      </c>
      <c r="E157" s="41"/>
      <c r="F157" s="219" t="s">
        <v>219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149</v>
      </c>
      <c r="AU157" s="18" t="s">
        <v>147</v>
      </c>
    </row>
    <row r="158" s="2" customFormat="1">
      <c r="A158" s="39"/>
      <c r="B158" s="40"/>
      <c r="C158" s="41"/>
      <c r="D158" s="223" t="s">
        <v>151</v>
      </c>
      <c r="E158" s="41"/>
      <c r="F158" s="224" t="s">
        <v>220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151</v>
      </c>
      <c r="AU158" s="18" t="s">
        <v>147</v>
      </c>
    </row>
    <row r="159" s="14" customFormat="1">
      <c r="A159" s="14"/>
      <c r="B159" s="235"/>
      <c r="C159" s="236"/>
      <c r="D159" s="218" t="s">
        <v>153</v>
      </c>
      <c r="E159" s="237" t="s">
        <v>19</v>
      </c>
      <c r="F159" s="238" t="s">
        <v>221</v>
      </c>
      <c r="G159" s="236"/>
      <c r="H159" s="239">
        <v>155.59800000000001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153</v>
      </c>
      <c r="AU159" s="245" t="s">
        <v>147</v>
      </c>
      <c r="AV159" s="14" t="s">
        <v>147</v>
      </c>
      <c r="AW159" s="14" t="s">
        <v>36</v>
      </c>
      <c r="AX159" s="14" t="s">
        <v>83</v>
      </c>
      <c r="AY159" s="245" t="s">
        <v>138</v>
      </c>
    </row>
    <row r="160" s="2" customFormat="1" ht="16.5" customHeight="1">
      <c r="A160" s="39"/>
      <c r="B160" s="40"/>
      <c r="C160" s="205" t="s">
        <v>222</v>
      </c>
      <c r="D160" s="205" t="s">
        <v>141</v>
      </c>
      <c r="E160" s="206" t="s">
        <v>223</v>
      </c>
      <c r="F160" s="207" t="s">
        <v>224</v>
      </c>
      <c r="G160" s="208" t="s">
        <v>144</v>
      </c>
      <c r="H160" s="209">
        <v>155.59800000000001</v>
      </c>
      <c r="I160" s="210"/>
      <c r="J160" s="211">
        <f>ROUND(I160*H160,2)</f>
        <v>0</v>
      </c>
      <c r="K160" s="207" t="s">
        <v>145</v>
      </c>
      <c r="L160" s="45"/>
      <c r="M160" s="212" t="s">
        <v>19</v>
      </c>
      <c r="N160" s="213" t="s">
        <v>47</v>
      </c>
      <c r="O160" s="85"/>
      <c r="P160" s="214">
        <f>O160*H160</f>
        <v>0</v>
      </c>
      <c r="Q160" s="214">
        <v>0.0040000000000000001</v>
      </c>
      <c r="R160" s="214">
        <f>Q160*H160</f>
        <v>0.62239200000000006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146</v>
      </c>
      <c r="AT160" s="216" t="s">
        <v>141</v>
      </c>
      <c r="AU160" s="216" t="s">
        <v>147</v>
      </c>
      <c r="AY160" s="18" t="s">
        <v>138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147</v>
      </c>
      <c r="BK160" s="217">
        <f>ROUND(I160*H160,2)</f>
        <v>0</v>
      </c>
      <c r="BL160" s="18" t="s">
        <v>146</v>
      </c>
      <c r="BM160" s="216" t="s">
        <v>225</v>
      </c>
    </row>
    <row r="161" s="2" customFormat="1">
      <c r="A161" s="39"/>
      <c r="B161" s="40"/>
      <c r="C161" s="41"/>
      <c r="D161" s="218" t="s">
        <v>149</v>
      </c>
      <c r="E161" s="41"/>
      <c r="F161" s="219" t="s">
        <v>226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149</v>
      </c>
      <c r="AU161" s="18" t="s">
        <v>147</v>
      </c>
    </row>
    <row r="162" s="2" customFormat="1">
      <c r="A162" s="39"/>
      <c r="B162" s="40"/>
      <c r="C162" s="41"/>
      <c r="D162" s="223" t="s">
        <v>151</v>
      </c>
      <c r="E162" s="41"/>
      <c r="F162" s="224" t="s">
        <v>227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151</v>
      </c>
      <c r="AU162" s="18" t="s">
        <v>147</v>
      </c>
    </row>
    <row r="163" s="13" customFormat="1">
      <c r="A163" s="13"/>
      <c r="B163" s="225"/>
      <c r="C163" s="226"/>
      <c r="D163" s="218" t="s">
        <v>153</v>
      </c>
      <c r="E163" s="227" t="s">
        <v>19</v>
      </c>
      <c r="F163" s="228" t="s">
        <v>228</v>
      </c>
      <c r="G163" s="226"/>
      <c r="H163" s="227" t="s">
        <v>19</v>
      </c>
      <c r="I163" s="229"/>
      <c r="J163" s="226"/>
      <c r="K163" s="226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153</v>
      </c>
      <c r="AU163" s="234" t="s">
        <v>147</v>
      </c>
      <c r="AV163" s="13" t="s">
        <v>83</v>
      </c>
      <c r="AW163" s="13" t="s">
        <v>36</v>
      </c>
      <c r="AX163" s="13" t="s">
        <v>75</v>
      </c>
      <c r="AY163" s="234" t="s">
        <v>138</v>
      </c>
    </row>
    <row r="164" s="14" customFormat="1">
      <c r="A164" s="14"/>
      <c r="B164" s="235"/>
      <c r="C164" s="236"/>
      <c r="D164" s="218" t="s">
        <v>153</v>
      </c>
      <c r="E164" s="237" t="s">
        <v>19</v>
      </c>
      <c r="F164" s="238" t="s">
        <v>229</v>
      </c>
      <c r="G164" s="236"/>
      <c r="H164" s="239">
        <v>194.84800000000001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153</v>
      </c>
      <c r="AU164" s="245" t="s">
        <v>147</v>
      </c>
      <c r="AV164" s="14" t="s">
        <v>147</v>
      </c>
      <c r="AW164" s="14" t="s">
        <v>36</v>
      </c>
      <c r="AX164" s="14" t="s">
        <v>75</v>
      </c>
      <c r="AY164" s="245" t="s">
        <v>138</v>
      </c>
    </row>
    <row r="165" s="13" customFormat="1">
      <c r="A165" s="13"/>
      <c r="B165" s="225"/>
      <c r="C165" s="226"/>
      <c r="D165" s="218" t="s">
        <v>153</v>
      </c>
      <c r="E165" s="227" t="s">
        <v>19</v>
      </c>
      <c r="F165" s="228" t="s">
        <v>230</v>
      </c>
      <c r="G165" s="226"/>
      <c r="H165" s="227" t="s">
        <v>19</v>
      </c>
      <c r="I165" s="229"/>
      <c r="J165" s="226"/>
      <c r="K165" s="226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153</v>
      </c>
      <c r="AU165" s="234" t="s">
        <v>147</v>
      </c>
      <c r="AV165" s="13" t="s">
        <v>83</v>
      </c>
      <c r="AW165" s="13" t="s">
        <v>36</v>
      </c>
      <c r="AX165" s="13" t="s">
        <v>75</v>
      </c>
      <c r="AY165" s="234" t="s">
        <v>138</v>
      </c>
    </row>
    <row r="166" s="14" customFormat="1">
      <c r="A166" s="14"/>
      <c r="B166" s="235"/>
      <c r="C166" s="236"/>
      <c r="D166" s="218" t="s">
        <v>153</v>
      </c>
      <c r="E166" s="237" t="s">
        <v>19</v>
      </c>
      <c r="F166" s="238" t="s">
        <v>231</v>
      </c>
      <c r="G166" s="236"/>
      <c r="H166" s="239">
        <v>8.75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153</v>
      </c>
      <c r="AU166" s="245" t="s">
        <v>147</v>
      </c>
      <c r="AV166" s="14" t="s">
        <v>147</v>
      </c>
      <c r="AW166" s="14" t="s">
        <v>36</v>
      </c>
      <c r="AX166" s="14" t="s">
        <v>75</v>
      </c>
      <c r="AY166" s="245" t="s">
        <v>138</v>
      </c>
    </row>
    <row r="167" s="13" customFormat="1">
      <c r="A167" s="13"/>
      <c r="B167" s="225"/>
      <c r="C167" s="226"/>
      <c r="D167" s="218" t="s">
        <v>153</v>
      </c>
      <c r="E167" s="227" t="s">
        <v>19</v>
      </c>
      <c r="F167" s="228" t="s">
        <v>232</v>
      </c>
      <c r="G167" s="226"/>
      <c r="H167" s="227" t="s">
        <v>19</v>
      </c>
      <c r="I167" s="229"/>
      <c r="J167" s="226"/>
      <c r="K167" s="226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153</v>
      </c>
      <c r="AU167" s="234" t="s">
        <v>147</v>
      </c>
      <c r="AV167" s="13" t="s">
        <v>83</v>
      </c>
      <c r="AW167" s="13" t="s">
        <v>36</v>
      </c>
      <c r="AX167" s="13" t="s">
        <v>75</v>
      </c>
      <c r="AY167" s="234" t="s">
        <v>138</v>
      </c>
    </row>
    <row r="168" s="14" customFormat="1">
      <c r="A168" s="14"/>
      <c r="B168" s="235"/>
      <c r="C168" s="236"/>
      <c r="D168" s="218" t="s">
        <v>153</v>
      </c>
      <c r="E168" s="237" t="s">
        <v>19</v>
      </c>
      <c r="F168" s="238" t="s">
        <v>233</v>
      </c>
      <c r="G168" s="236"/>
      <c r="H168" s="239">
        <v>-48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153</v>
      </c>
      <c r="AU168" s="245" t="s">
        <v>147</v>
      </c>
      <c r="AV168" s="14" t="s">
        <v>147</v>
      </c>
      <c r="AW168" s="14" t="s">
        <v>36</v>
      </c>
      <c r="AX168" s="14" t="s">
        <v>75</v>
      </c>
      <c r="AY168" s="245" t="s">
        <v>138</v>
      </c>
    </row>
    <row r="169" s="15" customFormat="1">
      <c r="A169" s="15"/>
      <c r="B169" s="246"/>
      <c r="C169" s="247"/>
      <c r="D169" s="218" t="s">
        <v>153</v>
      </c>
      <c r="E169" s="248" t="s">
        <v>19</v>
      </c>
      <c r="F169" s="249" t="s">
        <v>158</v>
      </c>
      <c r="G169" s="247"/>
      <c r="H169" s="250">
        <v>155.59800000000001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153</v>
      </c>
      <c r="AU169" s="256" t="s">
        <v>147</v>
      </c>
      <c r="AV169" s="15" t="s">
        <v>146</v>
      </c>
      <c r="AW169" s="15" t="s">
        <v>36</v>
      </c>
      <c r="AX169" s="15" t="s">
        <v>83</v>
      </c>
      <c r="AY169" s="256" t="s">
        <v>138</v>
      </c>
    </row>
    <row r="170" s="2" customFormat="1" ht="16.5" customHeight="1">
      <c r="A170" s="39"/>
      <c r="B170" s="40"/>
      <c r="C170" s="205" t="s">
        <v>234</v>
      </c>
      <c r="D170" s="205" t="s">
        <v>141</v>
      </c>
      <c r="E170" s="206" t="s">
        <v>235</v>
      </c>
      <c r="F170" s="207" t="s">
        <v>236</v>
      </c>
      <c r="G170" s="208" t="s">
        <v>144</v>
      </c>
      <c r="H170" s="209">
        <v>30</v>
      </c>
      <c r="I170" s="210"/>
      <c r="J170" s="211">
        <f>ROUND(I170*H170,2)</f>
        <v>0</v>
      </c>
      <c r="K170" s="207" t="s">
        <v>145</v>
      </c>
      <c r="L170" s="45"/>
      <c r="M170" s="212" t="s">
        <v>19</v>
      </c>
      <c r="N170" s="213" t="s">
        <v>47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146</v>
      </c>
      <c r="AT170" s="216" t="s">
        <v>141</v>
      </c>
      <c r="AU170" s="216" t="s">
        <v>147</v>
      </c>
      <c r="AY170" s="18" t="s">
        <v>138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147</v>
      </c>
      <c r="BK170" s="217">
        <f>ROUND(I170*H170,2)</f>
        <v>0</v>
      </c>
      <c r="BL170" s="18" t="s">
        <v>146</v>
      </c>
      <c r="BM170" s="216" t="s">
        <v>237</v>
      </c>
    </row>
    <row r="171" s="2" customFormat="1">
      <c r="A171" s="39"/>
      <c r="B171" s="40"/>
      <c r="C171" s="41"/>
      <c r="D171" s="218" t="s">
        <v>149</v>
      </c>
      <c r="E171" s="41"/>
      <c r="F171" s="219" t="s">
        <v>238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149</v>
      </c>
      <c r="AU171" s="18" t="s">
        <v>147</v>
      </c>
    </row>
    <row r="172" s="2" customFormat="1">
      <c r="A172" s="39"/>
      <c r="B172" s="40"/>
      <c r="C172" s="41"/>
      <c r="D172" s="223" t="s">
        <v>151</v>
      </c>
      <c r="E172" s="41"/>
      <c r="F172" s="224" t="s">
        <v>239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151</v>
      </c>
      <c r="AU172" s="18" t="s">
        <v>147</v>
      </c>
    </row>
    <row r="173" s="13" customFormat="1">
      <c r="A173" s="13"/>
      <c r="B173" s="225"/>
      <c r="C173" s="226"/>
      <c r="D173" s="218" t="s">
        <v>153</v>
      </c>
      <c r="E173" s="227" t="s">
        <v>19</v>
      </c>
      <c r="F173" s="228" t="s">
        <v>240</v>
      </c>
      <c r="G173" s="226"/>
      <c r="H173" s="227" t="s">
        <v>19</v>
      </c>
      <c r="I173" s="229"/>
      <c r="J173" s="226"/>
      <c r="K173" s="226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153</v>
      </c>
      <c r="AU173" s="234" t="s">
        <v>147</v>
      </c>
      <c r="AV173" s="13" t="s">
        <v>83</v>
      </c>
      <c r="AW173" s="13" t="s">
        <v>36</v>
      </c>
      <c r="AX173" s="13" t="s">
        <v>75</v>
      </c>
      <c r="AY173" s="234" t="s">
        <v>138</v>
      </c>
    </row>
    <row r="174" s="14" customFormat="1">
      <c r="A174" s="14"/>
      <c r="B174" s="235"/>
      <c r="C174" s="236"/>
      <c r="D174" s="218" t="s">
        <v>153</v>
      </c>
      <c r="E174" s="237" t="s">
        <v>19</v>
      </c>
      <c r="F174" s="238" t="s">
        <v>241</v>
      </c>
      <c r="G174" s="236"/>
      <c r="H174" s="239">
        <v>30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153</v>
      </c>
      <c r="AU174" s="245" t="s">
        <v>147</v>
      </c>
      <c r="AV174" s="14" t="s">
        <v>147</v>
      </c>
      <c r="AW174" s="14" t="s">
        <v>36</v>
      </c>
      <c r="AX174" s="14" t="s">
        <v>83</v>
      </c>
      <c r="AY174" s="245" t="s">
        <v>138</v>
      </c>
    </row>
    <row r="175" s="2" customFormat="1" ht="16.5" customHeight="1">
      <c r="A175" s="39"/>
      <c r="B175" s="40"/>
      <c r="C175" s="205" t="s">
        <v>242</v>
      </c>
      <c r="D175" s="205" t="s">
        <v>141</v>
      </c>
      <c r="E175" s="206" t="s">
        <v>243</v>
      </c>
      <c r="F175" s="207" t="s">
        <v>244</v>
      </c>
      <c r="G175" s="208" t="s">
        <v>189</v>
      </c>
      <c r="H175" s="209">
        <v>146.25</v>
      </c>
      <c r="I175" s="210"/>
      <c r="J175" s="211">
        <f>ROUND(I175*H175,2)</f>
        <v>0</v>
      </c>
      <c r="K175" s="207" t="s">
        <v>145</v>
      </c>
      <c r="L175" s="45"/>
      <c r="M175" s="212" t="s">
        <v>19</v>
      </c>
      <c r="N175" s="213" t="s">
        <v>47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146</v>
      </c>
      <c r="AT175" s="216" t="s">
        <v>141</v>
      </c>
      <c r="AU175" s="216" t="s">
        <v>147</v>
      </c>
      <c r="AY175" s="18" t="s">
        <v>138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147</v>
      </c>
      <c r="BK175" s="217">
        <f>ROUND(I175*H175,2)</f>
        <v>0</v>
      </c>
      <c r="BL175" s="18" t="s">
        <v>146</v>
      </c>
      <c r="BM175" s="216" t="s">
        <v>245</v>
      </c>
    </row>
    <row r="176" s="2" customFormat="1">
      <c r="A176" s="39"/>
      <c r="B176" s="40"/>
      <c r="C176" s="41"/>
      <c r="D176" s="218" t="s">
        <v>149</v>
      </c>
      <c r="E176" s="41"/>
      <c r="F176" s="219" t="s">
        <v>246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149</v>
      </c>
      <c r="AU176" s="18" t="s">
        <v>147</v>
      </c>
    </row>
    <row r="177" s="2" customFormat="1">
      <c r="A177" s="39"/>
      <c r="B177" s="40"/>
      <c r="C177" s="41"/>
      <c r="D177" s="223" t="s">
        <v>151</v>
      </c>
      <c r="E177" s="41"/>
      <c r="F177" s="224" t="s">
        <v>247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151</v>
      </c>
      <c r="AU177" s="18" t="s">
        <v>147</v>
      </c>
    </row>
    <row r="178" s="14" customFormat="1">
      <c r="A178" s="14"/>
      <c r="B178" s="235"/>
      <c r="C178" s="236"/>
      <c r="D178" s="218" t="s">
        <v>153</v>
      </c>
      <c r="E178" s="237" t="s">
        <v>19</v>
      </c>
      <c r="F178" s="238" t="s">
        <v>248</v>
      </c>
      <c r="G178" s="236"/>
      <c r="H178" s="239">
        <v>146.25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153</v>
      </c>
      <c r="AU178" s="245" t="s">
        <v>147</v>
      </c>
      <c r="AV178" s="14" t="s">
        <v>147</v>
      </c>
      <c r="AW178" s="14" t="s">
        <v>36</v>
      </c>
      <c r="AX178" s="14" t="s">
        <v>83</v>
      </c>
      <c r="AY178" s="245" t="s">
        <v>138</v>
      </c>
    </row>
    <row r="179" s="2" customFormat="1" ht="16.5" customHeight="1">
      <c r="A179" s="39"/>
      <c r="B179" s="40"/>
      <c r="C179" s="257" t="s">
        <v>249</v>
      </c>
      <c r="D179" s="257" t="s">
        <v>250</v>
      </c>
      <c r="E179" s="258" t="s">
        <v>251</v>
      </c>
      <c r="F179" s="259" t="s">
        <v>252</v>
      </c>
      <c r="G179" s="260" t="s">
        <v>189</v>
      </c>
      <c r="H179" s="261">
        <v>153.56299999999999</v>
      </c>
      <c r="I179" s="262"/>
      <c r="J179" s="263">
        <f>ROUND(I179*H179,2)</f>
        <v>0</v>
      </c>
      <c r="K179" s="259" t="s">
        <v>145</v>
      </c>
      <c r="L179" s="264"/>
      <c r="M179" s="265" t="s">
        <v>19</v>
      </c>
      <c r="N179" s="266" t="s">
        <v>47</v>
      </c>
      <c r="O179" s="85"/>
      <c r="P179" s="214">
        <f>O179*H179</f>
        <v>0</v>
      </c>
      <c r="Q179" s="214">
        <v>3.0000000000000001E-05</v>
      </c>
      <c r="R179" s="214">
        <f>Q179*H179</f>
        <v>0.0046068899999999998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208</v>
      </c>
      <c r="AT179" s="216" t="s">
        <v>250</v>
      </c>
      <c r="AU179" s="216" t="s">
        <v>147</v>
      </c>
      <c r="AY179" s="18" t="s">
        <v>138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147</v>
      </c>
      <c r="BK179" s="217">
        <f>ROUND(I179*H179,2)</f>
        <v>0</v>
      </c>
      <c r="BL179" s="18" t="s">
        <v>146</v>
      </c>
      <c r="BM179" s="216" t="s">
        <v>253</v>
      </c>
    </row>
    <row r="180" s="2" customFormat="1">
      <c r="A180" s="39"/>
      <c r="B180" s="40"/>
      <c r="C180" s="41"/>
      <c r="D180" s="218" t="s">
        <v>149</v>
      </c>
      <c r="E180" s="41"/>
      <c r="F180" s="219" t="s">
        <v>252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149</v>
      </c>
      <c r="AU180" s="18" t="s">
        <v>147</v>
      </c>
    </row>
    <row r="181" s="2" customFormat="1">
      <c r="A181" s="39"/>
      <c r="B181" s="40"/>
      <c r="C181" s="41"/>
      <c r="D181" s="223" t="s">
        <v>151</v>
      </c>
      <c r="E181" s="41"/>
      <c r="F181" s="224" t="s">
        <v>254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151</v>
      </c>
      <c r="AU181" s="18" t="s">
        <v>147</v>
      </c>
    </row>
    <row r="182" s="14" customFormat="1">
      <c r="A182" s="14"/>
      <c r="B182" s="235"/>
      <c r="C182" s="236"/>
      <c r="D182" s="218" t="s">
        <v>153</v>
      </c>
      <c r="E182" s="236"/>
      <c r="F182" s="238" t="s">
        <v>255</v>
      </c>
      <c r="G182" s="236"/>
      <c r="H182" s="239">
        <v>153.56299999999999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153</v>
      </c>
      <c r="AU182" s="245" t="s">
        <v>147</v>
      </c>
      <c r="AV182" s="14" t="s">
        <v>147</v>
      </c>
      <c r="AW182" s="14" t="s">
        <v>4</v>
      </c>
      <c r="AX182" s="14" t="s">
        <v>83</v>
      </c>
      <c r="AY182" s="245" t="s">
        <v>138</v>
      </c>
    </row>
    <row r="183" s="2" customFormat="1" ht="21.75" customHeight="1">
      <c r="A183" s="39"/>
      <c r="B183" s="40"/>
      <c r="C183" s="205" t="s">
        <v>256</v>
      </c>
      <c r="D183" s="205" t="s">
        <v>141</v>
      </c>
      <c r="E183" s="206" t="s">
        <v>257</v>
      </c>
      <c r="F183" s="207" t="s">
        <v>258</v>
      </c>
      <c r="G183" s="208" t="s">
        <v>259</v>
      </c>
      <c r="H183" s="209">
        <v>2.8210000000000002</v>
      </c>
      <c r="I183" s="210"/>
      <c r="J183" s="211">
        <f>ROUND(I183*H183,2)</f>
        <v>0</v>
      </c>
      <c r="K183" s="207" t="s">
        <v>145</v>
      </c>
      <c r="L183" s="45"/>
      <c r="M183" s="212" t="s">
        <v>19</v>
      </c>
      <c r="N183" s="213" t="s">
        <v>47</v>
      </c>
      <c r="O183" s="85"/>
      <c r="P183" s="214">
        <f>O183*H183</f>
        <v>0</v>
      </c>
      <c r="Q183" s="214">
        <v>2.2563399999999998</v>
      </c>
      <c r="R183" s="214">
        <f>Q183*H183</f>
        <v>6.3651351399999996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146</v>
      </c>
      <c r="AT183" s="216" t="s">
        <v>141</v>
      </c>
      <c r="AU183" s="216" t="s">
        <v>147</v>
      </c>
      <c r="AY183" s="18" t="s">
        <v>138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147</v>
      </c>
      <c r="BK183" s="217">
        <f>ROUND(I183*H183,2)</f>
        <v>0</v>
      </c>
      <c r="BL183" s="18" t="s">
        <v>146</v>
      </c>
      <c r="BM183" s="216" t="s">
        <v>260</v>
      </c>
    </row>
    <row r="184" s="2" customFormat="1">
      <c r="A184" s="39"/>
      <c r="B184" s="40"/>
      <c r="C184" s="41"/>
      <c r="D184" s="218" t="s">
        <v>149</v>
      </c>
      <c r="E184" s="41"/>
      <c r="F184" s="219" t="s">
        <v>261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149</v>
      </c>
      <c r="AU184" s="18" t="s">
        <v>147</v>
      </c>
    </row>
    <row r="185" s="2" customFormat="1">
      <c r="A185" s="39"/>
      <c r="B185" s="40"/>
      <c r="C185" s="41"/>
      <c r="D185" s="223" t="s">
        <v>151</v>
      </c>
      <c r="E185" s="41"/>
      <c r="F185" s="224" t="s">
        <v>262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151</v>
      </c>
      <c r="AU185" s="18" t="s">
        <v>147</v>
      </c>
    </row>
    <row r="186" s="14" customFormat="1">
      <c r="A186" s="14"/>
      <c r="B186" s="235"/>
      <c r="C186" s="236"/>
      <c r="D186" s="218" t="s">
        <v>153</v>
      </c>
      <c r="E186" s="237" t="s">
        <v>19</v>
      </c>
      <c r="F186" s="238" t="s">
        <v>263</v>
      </c>
      <c r="G186" s="236"/>
      <c r="H186" s="239">
        <v>2.8210000000000002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153</v>
      </c>
      <c r="AU186" s="245" t="s">
        <v>147</v>
      </c>
      <c r="AV186" s="14" t="s">
        <v>147</v>
      </c>
      <c r="AW186" s="14" t="s">
        <v>36</v>
      </c>
      <c r="AX186" s="14" t="s">
        <v>83</v>
      </c>
      <c r="AY186" s="245" t="s">
        <v>138</v>
      </c>
    </row>
    <row r="187" s="2" customFormat="1" ht="16.5" customHeight="1">
      <c r="A187" s="39"/>
      <c r="B187" s="40"/>
      <c r="C187" s="205" t="s">
        <v>8</v>
      </c>
      <c r="D187" s="205" t="s">
        <v>141</v>
      </c>
      <c r="E187" s="206" t="s">
        <v>264</v>
      </c>
      <c r="F187" s="207" t="s">
        <v>265</v>
      </c>
      <c r="G187" s="208" t="s">
        <v>259</v>
      </c>
      <c r="H187" s="209">
        <v>2.8210000000000002</v>
      </c>
      <c r="I187" s="210"/>
      <c r="J187" s="211">
        <f>ROUND(I187*H187,2)</f>
        <v>0</v>
      </c>
      <c r="K187" s="207" t="s">
        <v>145</v>
      </c>
      <c r="L187" s="45"/>
      <c r="M187" s="212" t="s">
        <v>19</v>
      </c>
      <c r="N187" s="213" t="s">
        <v>47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146</v>
      </c>
      <c r="AT187" s="216" t="s">
        <v>141</v>
      </c>
      <c r="AU187" s="216" t="s">
        <v>147</v>
      </c>
      <c r="AY187" s="18" t="s">
        <v>138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147</v>
      </c>
      <c r="BK187" s="217">
        <f>ROUND(I187*H187,2)</f>
        <v>0</v>
      </c>
      <c r="BL187" s="18" t="s">
        <v>146</v>
      </c>
      <c r="BM187" s="216" t="s">
        <v>266</v>
      </c>
    </row>
    <row r="188" s="2" customFormat="1">
      <c r="A188" s="39"/>
      <c r="B188" s="40"/>
      <c r="C188" s="41"/>
      <c r="D188" s="218" t="s">
        <v>149</v>
      </c>
      <c r="E188" s="41"/>
      <c r="F188" s="219" t="s">
        <v>267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149</v>
      </c>
      <c r="AU188" s="18" t="s">
        <v>147</v>
      </c>
    </row>
    <row r="189" s="2" customFormat="1">
      <c r="A189" s="39"/>
      <c r="B189" s="40"/>
      <c r="C189" s="41"/>
      <c r="D189" s="223" t="s">
        <v>151</v>
      </c>
      <c r="E189" s="41"/>
      <c r="F189" s="224" t="s">
        <v>268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151</v>
      </c>
      <c r="AU189" s="18" t="s">
        <v>147</v>
      </c>
    </row>
    <row r="190" s="2" customFormat="1" ht="16.5" customHeight="1">
      <c r="A190" s="39"/>
      <c r="B190" s="40"/>
      <c r="C190" s="205" t="s">
        <v>269</v>
      </c>
      <c r="D190" s="205" t="s">
        <v>141</v>
      </c>
      <c r="E190" s="206" t="s">
        <v>270</v>
      </c>
      <c r="F190" s="207" t="s">
        <v>271</v>
      </c>
      <c r="G190" s="208" t="s">
        <v>272</v>
      </c>
      <c r="H190" s="209">
        <v>0.188</v>
      </c>
      <c r="I190" s="210"/>
      <c r="J190" s="211">
        <f>ROUND(I190*H190,2)</f>
        <v>0</v>
      </c>
      <c r="K190" s="207" t="s">
        <v>145</v>
      </c>
      <c r="L190" s="45"/>
      <c r="M190" s="212" t="s">
        <v>19</v>
      </c>
      <c r="N190" s="213" t="s">
        <v>47</v>
      </c>
      <c r="O190" s="85"/>
      <c r="P190" s="214">
        <f>O190*H190</f>
        <v>0</v>
      </c>
      <c r="Q190" s="214">
        <v>1.0627727797</v>
      </c>
      <c r="R190" s="214">
        <f>Q190*H190</f>
        <v>0.1998012825836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146</v>
      </c>
      <c r="AT190" s="216" t="s">
        <v>141</v>
      </c>
      <c r="AU190" s="216" t="s">
        <v>147</v>
      </c>
      <c r="AY190" s="18" t="s">
        <v>138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147</v>
      </c>
      <c r="BK190" s="217">
        <f>ROUND(I190*H190,2)</f>
        <v>0</v>
      </c>
      <c r="BL190" s="18" t="s">
        <v>146</v>
      </c>
      <c r="BM190" s="216" t="s">
        <v>273</v>
      </c>
    </row>
    <row r="191" s="2" customFormat="1">
      <c r="A191" s="39"/>
      <c r="B191" s="40"/>
      <c r="C191" s="41"/>
      <c r="D191" s="218" t="s">
        <v>149</v>
      </c>
      <c r="E191" s="41"/>
      <c r="F191" s="219" t="s">
        <v>274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149</v>
      </c>
      <c r="AU191" s="18" t="s">
        <v>147</v>
      </c>
    </row>
    <row r="192" s="2" customFormat="1">
      <c r="A192" s="39"/>
      <c r="B192" s="40"/>
      <c r="C192" s="41"/>
      <c r="D192" s="223" t="s">
        <v>151</v>
      </c>
      <c r="E192" s="41"/>
      <c r="F192" s="224" t="s">
        <v>275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151</v>
      </c>
      <c r="AU192" s="18" t="s">
        <v>147</v>
      </c>
    </row>
    <row r="193" s="14" customFormat="1">
      <c r="A193" s="14"/>
      <c r="B193" s="235"/>
      <c r="C193" s="236"/>
      <c r="D193" s="218" t="s">
        <v>153</v>
      </c>
      <c r="E193" s="237" t="s">
        <v>19</v>
      </c>
      <c r="F193" s="238" t="s">
        <v>276</v>
      </c>
      <c r="G193" s="236"/>
      <c r="H193" s="239">
        <v>0.188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153</v>
      </c>
      <c r="AU193" s="245" t="s">
        <v>147</v>
      </c>
      <c r="AV193" s="14" t="s">
        <v>147</v>
      </c>
      <c r="AW193" s="14" t="s">
        <v>36</v>
      </c>
      <c r="AX193" s="14" t="s">
        <v>83</v>
      </c>
      <c r="AY193" s="245" t="s">
        <v>138</v>
      </c>
    </row>
    <row r="194" s="2" customFormat="1" ht="16.5" customHeight="1">
      <c r="A194" s="39"/>
      <c r="B194" s="40"/>
      <c r="C194" s="205" t="s">
        <v>277</v>
      </c>
      <c r="D194" s="205" t="s">
        <v>141</v>
      </c>
      <c r="E194" s="206" t="s">
        <v>278</v>
      </c>
      <c r="F194" s="207" t="s">
        <v>279</v>
      </c>
      <c r="G194" s="208" t="s">
        <v>197</v>
      </c>
      <c r="H194" s="209">
        <v>5</v>
      </c>
      <c r="I194" s="210"/>
      <c r="J194" s="211">
        <f>ROUND(I194*H194,2)</f>
        <v>0</v>
      </c>
      <c r="K194" s="207" t="s">
        <v>145</v>
      </c>
      <c r="L194" s="45"/>
      <c r="M194" s="212" t="s">
        <v>19</v>
      </c>
      <c r="N194" s="213" t="s">
        <v>47</v>
      </c>
      <c r="O194" s="85"/>
      <c r="P194" s="214">
        <f>O194*H194</f>
        <v>0</v>
      </c>
      <c r="Q194" s="214">
        <v>0.44170336999999998</v>
      </c>
      <c r="R194" s="214">
        <f>Q194*H194</f>
        <v>2.2085168500000001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146</v>
      </c>
      <c r="AT194" s="216" t="s">
        <v>141</v>
      </c>
      <c r="AU194" s="216" t="s">
        <v>147</v>
      </c>
      <c r="AY194" s="18" t="s">
        <v>138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147</v>
      </c>
      <c r="BK194" s="217">
        <f>ROUND(I194*H194,2)</f>
        <v>0</v>
      </c>
      <c r="BL194" s="18" t="s">
        <v>146</v>
      </c>
      <c r="BM194" s="216" t="s">
        <v>280</v>
      </c>
    </row>
    <row r="195" s="2" customFormat="1">
      <c r="A195" s="39"/>
      <c r="B195" s="40"/>
      <c r="C195" s="41"/>
      <c r="D195" s="218" t="s">
        <v>149</v>
      </c>
      <c r="E195" s="41"/>
      <c r="F195" s="219" t="s">
        <v>281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149</v>
      </c>
      <c r="AU195" s="18" t="s">
        <v>147</v>
      </c>
    </row>
    <row r="196" s="2" customFormat="1">
      <c r="A196" s="39"/>
      <c r="B196" s="40"/>
      <c r="C196" s="41"/>
      <c r="D196" s="223" t="s">
        <v>151</v>
      </c>
      <c r="E196" s="41"/>
      <c r="F196" s="224" t="s">
        <v>282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151</v>
      </c>
      <c r="AU196" s="18" t="s">
        <v>147</v>
      </c>
    </row>
    <row r="197" s="13" customFormat="1">
      <c r="A197" s="13"/>
      <c r="B197" s="225"/>
      <c r="C197" s="226"/>
      <c r="D197" s="218" t="s">
        <v>153</v>
      </c>
      <c r="E197" s="227" t="s">
        <v>19</v>
      </c>
      <c r="F197" s="228" t="s">
        <v>283</v>
      </c>
      <c r="G197" s="226"/>
      <c r="H197" s="227" t="s">
        <v>19</v>
      </c>
      <c r="I197" s="229"/>
      <c r="J197" s="226"/>
      <c r="K197" s="226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153</v>
      </c>
      <c r="AU197" s="234" t="s">
        <v>147</v>
      </c>
      <c r="AV197" s="13" t="s">
        <v>83</v>
      </c>
      <c r="AW197" s="13" t="s">
        <v>36</v>
      </c>
      <c r="AX197" s="13" t="s">
        <v>75</v>
      </c>
      <c r="AY197" s="234" t="s">
        <v>138</v>
      </c>
    </row>
    <row r="198" s="14" customFormat="1">
      <c r="A198" s="14"/>
      <c r="B198" s="235"/>
      <c r="C198" s="236"/>
      <c r="D198" s="218" t="s">
        <v>153</v>
      </c>
      <c r="E198" s="237" t="s">
        <v>19</v>
      </c>
      <c r="F198" s="238" t="s">
        <v>284</v>
      </c>
      <c r="G198" s="236"/>
      <c r="H198" s="239">
        <v>5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153</v>
      </c>
      <c r="AU198" s="245" t="s">
        <v>147</v>
      </c>
      <c r="AV198" s="14" t="s">
        <v>147</v>
      </c>
      <c r="AW198" s="14" t="s">
        <v>36</v>
      </c>
      <c r="AX198" s="14" t="s">
        <v>83</v>
      </c>
      <c r="AY198" s="245" t="s">
        <v>138</v>
      </c>
    </row>
    <row r="199" s="2" customFormat="1" ht="16.5" customHeight="1">
      <c r="A199" s="39"/>
      <c r="B199" s="40"/>
      <c r="C199" s="257" t="s">
        <v>285</v>
      </c>
      <c r="D199" s="257" t="s">
        <v>250</v>
      </c>
      <c r="E199" s="258" t="s">
        <v>286</v>
      </c>
      <c r="F199" s="259" t="s">
        <v>287</v>
      </c>
      <c r="G199" s="260" t="s">
        <v>197</v>
      </c>
      <c r="H199" s="261">
        <v>5</v>
      </c>
      <c r="I199" s="262"/>
      <c r="J199" s="263">
        <f>ROUND(I199*H199,2)</f>
        <v>0</v>
      </c>
      <c r="K199" s="259" t="s">
        <v>19</v>
      </c>
      <c r="L199" s="264"/>
      <c r="M199" s="265" t="s">
        <v>19</v>
      </c>
      <c r="N199" s="266" t="s">
        <v>47</v>
      </c>
      <c r="O199" s="85"/>
      <c r="P199" s="214">
        <f>O199*H199</f>
        <v>0</v>
      </c>
      <c r="Q199" s="214">
        <v>0.017000000000000001</v>
      </c>
      <c r="R199" s="214">
        <f>Q199*H199</f>
        <v>0.085000000000000006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208</v>
      </c>
      <c r="AT199" s="216" t="s">
        <v>250</v>
      </c>
      <c r="AU199" s="216" t="s">
        <v>147</v>
      </c>
      <c r="AY199" s="18" t="s">
        <v>138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147</v>
      </c>
      <c r="BK199" s="217">
        <f>ROUND(I199*H199,2)</f>
        <v>0</v>
      </c>
      <c r="BL199" s="18" t="s">
        <v>146</v>
      </c>
      <c r="BM199" s="216" t="s">
        <v>288</v>
      </c>
    </row>
    <row r="200" s="2" customFormat="1">
      <c r="A200" s="39"/>
      <c r="B200" s="40"/>
      <c r="C200" s="41"/>
      <c r="D200" s="218" t="s">
        <v>149</v>
      </c>
      <c r="E200" s="41"/>
      <c r="F200" s="219" t="s">
        <v>287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149</v>
      </c>
      <c r="AU200" s="18" t="s">
        <v>147</v>
      </c>
    </row>
    <row r="201" s="12" customFormat="1" ht="22.8" customHeight="1">
      <c r="A201" s="12"/>
      <c r="B201" s="189"/>
      <c r="C201" s="190"/>
      <c r="D201" s="191" t="s">
        <v>74</v>
      </c>
      <c r="E201" s="203" t="s">
        <v>215</v>
      </c>
      <c r="F201" s="203" t="s">
        <v>289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SUM(P202:P242)</f>
        <v>0</v>
      </c>
      <c r="Q201" s="197"/>
      <c r="R201" s="198">
        <f>SUM(R202:R242)</f>
        <v>0.0095913299999999986</v>
      </c>
      <c r="S201" s="197"/>
      <c r="T201" s="199">
        <f>SUM(T202:T242)</f>
        <v>41.642699999999998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83</v>
      </c>
      <c r="AT201" s="201" t="s">
        <v>74</v>
      </c>
      <c r="AU201" s="201" t="s">
        <v>83</v>
      </c>
      <c r="AY201" s="200" t="s">
        <v>138</v>
      </c>
      <c r="BK201" s="202">
        <f>SUM(BK202:BK242)</f>
        <v>0</v>
      </c>
    </row>
    <row r="202" s="2" customFormat="1" ht="16.5" customHeight="1">
      <c r="A202" s="39"/>
      <c r="B202" s="40"/>
      <c r="C202" s="205" t="s">
        <v>290</v>
      </c>
      <c r="D202" s="205" t="s">
        <v>141</v>
      </c>
      <c r="E202" s="206" t="s">
        <v>291</v>
      </c>
      <c r="F202" s="207" t="s">
        <v>292</v>
      </c>
      <c r="G202" s="208" t="s">
        <v>189</v>
      </c>
      <c r="H202" s="209">
        <v>15.25</v>
      </c>
      <c r="I202" s="210"/>
      <c r="J202" s="211">
        <f>ROUND(I202*H202,2)</f>
        <v>0</v>
      </c>
      <c r="K202" s="207" t="s">
        <v>145</v>
      </c>
      <c r="L202" s="45"/>
      <c r="M202" s="212" t="s">
        <v>19</v>
      </c>
      <c r="N202" s="213" t="s">
        <v>47</v>
      </c>
      <c r="O202" s="85"/>
      <c r="P202" s="214">
        <f>O202*H202</f>
        <v>0</v>
      </c>
      <c r="Q202" s="214">
        <v>2.3099999999999999E-05</v>
      </c>
      <c r="R202" s="214">
        <f>Q202*H202</f>
        <v>0.00035227499999999998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146</v>
      </c>
      <c r="AT202" s="216" t="s">
        <v>141</v>
      </c>
      <c r="AU202" s="216" t="s">
        <v>147</v>
      </c>
      <c r="AY202" s="18" t="s">
        <v>138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147</v>
      </c>
      <c r="BK202" s="217">
        <f>ROUND(I202*H202,2)</f>
        <v>0</v>
      </c>
      <c r="BL202" s="18" t="s">
        <v>146</v>
      </c>
      <c r="BM202" s="216" t="s">
        <v>293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294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147</v>
      </c>
    </row>
    <row r="204" s="2" customFormat="1">
      <c r="A204" s="39"/>
      <c r="B204" s="40"/>
      <c r="C204" s="41"/>
      <c r="D204" s="223" t="s">
        <v>151</v>
      </c>
      <c r="E204" s="41"/>
      <c r="F204" s="224" t="s">
        <v>295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151</v>
      </c>
      <c r="AU204" s="18" t="s">
        <v>147</v>
      </c>
    </row>
    <row r="205" s="14" customFormat="1">
      <c r="A205" s="14"/>
      <c r="B205" s="235"/>
      <c r="C205" s="236"/>
      <c r="D205" s="218" t="s">
        <v>153</v>
      </c>
      <c r="E205" s="237" t="s">
        <v>19</v>
      </c>
      <c r="F205" s="238" t="s">
        <v>296</v>
      </c>
      <c r="G205" s="236"/>
      <c r="H205" s="239">
        <v>15.25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153</v>
      </c>
      <c r="AU205" s="245" t="s">
        <v>147</v>
      </c>
      <c r="AV205" s="14" t="s">
        <v>147</v>
      </c>
      <c r="AW205" s="14" t="s">
        <v>36</v>
      </c>
      <c r="AX205" s="14" t="s">
        <v>83</v>
      </c>
      <c r="AY205" s="245" t="s">
        <v>138</v>
      </c>
    </row>
    <row r="206" s="2" customFormat="1" ht="16.5" customHeight="1">
      <c r="A206" s="39"/>
      <c r="B206" s="40"/>
      <c r="C206" s="205" t="s">
        <v>297</v>
      </c>
      <c r="D206" s="205" t="s">
        <v>141</v>
      </c>
      <c r="E206" s="206" t="s">
        <v>298</v>
      </c>
      <c r="F206" s="207" t="s">
        <v>299</v>
      </c>
      <c r="G206" s="208" t="s">
        <v>144</v>
      </c>
      <c r="H206" s="209">
        <v>105.413</v>
      </c>
      <c r="I206" s="210"/>
      <c r="J206" s="211">
        <f>ROUND(I206*H206,2)</f>
        <v>0</v>
      </c>
      <c r="K206" s="207" t="s">
        <v>145</v>
      </c>
      <c r="L206" s="45"/>
      <c r="M206" s="212" t="s">
        <v>19</v>
      </c>
      <c r="N206" s="213" t="s">
        <v>47</v>
      </c>
      <c r="O206" s="85"/>
      <c r="P206" s="214">
        <f>O206*H206</f>
        <v>0</v>
      </c>
      <c r="Q206" s="214">
        <v>3.4999999999999997E-05</v>
      </c>
      <c r="R206" s="214">
        <f>Q206*H206</f>
        <v>0.0036894549999999995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146</v>
      </c>
      <c r="AT206" s="216" t="s">
        <v>141</v>
      </c>
      <c r="AU206" s="216" t="s">
        <v>147</v>
      </c>
      <c r="AY206" s="18" t="s">
        <v>138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147</v>
      </c>
      <c r="BK206" s="217">
        <f>ROUND(I206*H206,2)</f>
        <v>0</v>
      </c>
      <c r="BL206" s="18" t="s">
        <v>146</v>
      </c>
      <c r="BM206" s="216" t="s">
        <v>300</v>
      </c>
    </row>
    <row r="207" s="2" customFormat="1">
      <c r="A207" s="39"/>
      <c r="B207" s="40"/>
      <c r="C207" s="41"/>
      <c r="D207" s="218" t="s">
        <v>149</v>
      </c>
      <c r="E207" s="41"/>
      <c r="F207" s="219" t="s">
        <v>301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149</v>
      </c>
      <c r="AU207" s="18" t="s">
        <v>147</v>
      </c>
    </row>
    <row r="208" s="2" customFormat="1">
      <c r="A208" s="39"/>
      <c r="B208" s="40"/>
      <c r="C208" s="41"/>
      <c r="D208" s="223" t="s">
        <v>151</v>
      </c>
      <c r="E208" s="41"/>
      <c r="F208" s="224" t="s">
        <v>302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151</v>
      </c>
      <c r="AU208" s="18" t="s">
        <v>147</v>
      </c>
    </row>
    <row r="209" s="14" customFormat="1">
      <c r="A209" s="14"/>
      <c r="B209" s="235"/>
      <c r="C209" s="236"/>
      <c r="D209" s="218" t="s">
        <v>153</v>
      </c>
      <c r="E209" s="237" t="s">
        <v>19</v>
      </c>
      <c r="F209" s="238" t="s">
        <v>303</v>
      </c>
      <c r="G209" s="236"/>
      <c r="H209" s="239">
        <v>105.413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153</v>
      </c>
      <c r="AU209" s="245" t="s">
        <v>147</v>
      </c>
      <c r="AV209" s="14" t="s">
        <v>147</v>
      </c>
      <c r="AW209" s="14" t="s">
        <v>36</v>
      </c>
      <c r="AX209" s="14" t="s">
        <v>83</v>
      </c>
      <c r="AY209" s="245" t="s">
        <v>138</v>
      </c>
    </row>
    <row r="210" s="2" customFormat="1" ht="16.5" customHeight="1">
      <c r="A210" s="39"/>
      <c r="B210" s="40"/>
      <c r="C210" s="205" t="s">
        <v>7</v>
      </c>
      <c r="D210" s="205" t="s">
        <v>141</v>
      </c>
      <c r="E210" s="206" t="s">
        <v>304</v>
      </c>
      <c r="F210" s="207" t="s">
        <v>305</v>
      </c>
      <c r="G210" s="208" t="s">
        <v>197</v>
      </c>
      <c r="H210" s="209">
        <v>1</v>
      </c>
      <c r="I210" s="210"/>
      <c r="J210" s="211">
        <f>ROUND(I210*H210,2)</f>
        <v>0</v>
      </c>
      <c r="K210" s="207" t="s">
        <v>145</v>
      </c>
      <c r="L210" s="45"/>
      <c r="M210" s="212" t="s">
        <v>19</v>
      </c>
      <c r="N210" s="213" t="s">
        <v>47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146</v>
      </c>
      <c r="AT210" s="216" t="s">
        <v>141</v>
      </c>
      <c r="AU210" s="216" t="s">
        <v>147</v>
      </c>
      <c r="AY210" s="18" t="s">
        <v>138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147</v>
      </c>
      <c r="BK210" s="217">
        <f>ROUND(I210*H210,2)</f>
        <v>0</v>
      </c>
      <c r="BL210" s="18" t="s">
        <v>146</v>
      </c>
      <c r="BM210" s="216" t="s">
        <v>306</v>
      </c>
    </row>
    <row r="211" s="2" customFormat="1">
      <c r="A211" s="39"/>
      <c r="B211" s="40"/>
      <c r="C211" s="41"/>
      <c r="D211" s="218" t="s">
        <v>149</v>
      </c>
      <c r="E211" s="41"/>
      <c r="F211" s="219" t="s">
        <v>307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149</v>
      </c>
      <c r="AU211" s="18" t="s">
        <v>147</v>
      </c>
    </row>
    <row r="212" s="2" customFormat="1">
      <c r="A212" s="39"/>
      <c r="B212" s="40"/>
      <c r="C212" s="41"/>
      <c r="D212" s="223" t="s">
        <v>151</v>
      </c>
      <c r="E212" s="41"/>
      <c r="F212" s="224" t="s">
        <v>308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151</v>
      </c>
      <c r="AU212" s="18" t="s">
        <v>147</v>
      </c>
    </row>
    <row r="213" s="2" customFormat="1" ht="16.5" customHeight="1">
      <c r="A213" s="39"/>
      <c r="B213" s="40"/>
      <c r="C213" s="257" t="s">
        <v>309</v>
      </c>
      <c r="D213" s="257" t="s">
        <v>250</v>
      </c>
      <c r="E213" s="258" t="s">
        <v>310</v>
      </c>
      <c r="F213" s="259" t="s">
        <v>311</v>
      </c>
      <c r="G213" s="260" t="s">
        <v>197</v>
      </c>
      <c r="H213" s="261">
        <v>1</v>
      </c>
      <c r="I213" s="262"/>
      <c r="J213" s="263">
        <f>ROUND(I213*H213,2)</f>
        <v>0</v>
      </c>
      <c r="K213" s="259" t="s">
        <v>19</v>
      </c>
      <c r="L213" s="264"/>
      <c r="M213" s="265" t="s">
        <v>19</v>
      </c>
      <c r="N213" s="266" t="s">
        <v>47</v>
      </c>
      <c r="O213" s="85"/>
      <c r="P213" s="214">
        <f>O213*H213</f>
        <v>0</v>
      </c>
      <c r="Q213" s="214">
        <v>0.00013999999999999999</v>
      </c>
      <c r="R213" s="214">
        <f>Q213*H213</f>
        <v>0.00013999999999999999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208</v>
      </c>
      <c r="AT213" s="216" t="s">
        <v>250</v>
      </c>
      <c r="AU213" s="216" t="s">
        <v>147</v>
      </c>
      <c r="AY213" s="18" t="s">
        <v>138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147</v>
      </c>
      <c r="BK213" s="217">
        <f>ROUND(I213*H213,2)</f>
        <v>0</v>
      </c>
      <c r="BL213" s="18" t="s">
        <v>146</v>
      </c>
      <c r="BM213" s="216" t="s">
        <v>312</v>
      </c>
    </row>
    <row r="214" s="2" customFormat="1">
      <c r="A214" s="39"/>
      <c r="B214" s="40"/>
      <c r="C214" s="41"/>
      <c r="D214" s="218" t="s">
        <v>149</v>
      </c>
      <c r="E214" s="41"/>
      <c r="F214" s="219" t="s">
        <v>313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149</v>
      </c>
      <c r="AU214" s="18" t="s">
        <v>147</v>
      </c>
    </row>
    <row r="215" s="2" customFormat="1" ht="16.5" customHeight="1">
      <c r="A215" s="39"/>
      <c r="B215" s="40"/>
      <c r="C215" s="205" t="s">
        <v>314</v>
      </c>
      <c r="D215" s="205" t="s">
        <v>141</v>
      </c>
      <c r="E215" s="206" t="s">
        <v>315</v>
      </c>
      <c r="F215" s="207" t="s">
        <v>316</v>
      </c>
      <c r="G215" s="208" t="s">
        <v>144</v>
      </c>
      <c r="H215" s="209">
        <v>105.2</v>
      </c>
      <c r="I215" s="210"/>
      <c r="J215" s="211">
        <f>ROUND(I215*H215,2)</f>
        <v>0</v>
      </c>
      <c r="K215" s="207" t="s">
        <v>145</v>
      </c>
      <c r="L215" s="45"/>
      <c r="M215" s="212" t="s">
        <v>19</v>
      </c>
      <c r="N215" s="213" t="s">
        <v>47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0.26100000000000001</v>
      </c>
      <c r="T215" s="215">
        <f>S215*H215</f>
        <v>27.4572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146</v>
      </c>
      <c r="AT215" s="216" t="s">
        <v>141</v>
      </c>
      <c r="AU215" s="216" t="s">
        <v>147</v>
      </c>
      <c r="AY215" s="18" t="s">
        <v>138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147</v>
      </c>
      <c r="BK215" s="217">
        <f>ROUND(I215*H215,2)</f>
        <v>0</v>
      </c>
      <c r="BL215" s="18" t="s">
        <v>146</v>
      </c>
      <c r="BM215" s="216" t="s">
        <v>317</v>
      </c>
    </row>
    <row r="216" s="2" customFormat="1">
      <c r="A216" s="39"/>
      <c r="B216" s="40"/>
      <c r="C216" s="41"/>
      <c r="D216" s="218" t="s">
        <v>149</v>
      </c>
      <c r="E216" s="41"/>
      <c r="F216" s="219" t="s">
        <v>318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149</v>
      </c>
      <c r="AU216" s="18" t="s">
        <v>147</v>
      </c>
    </row>
    <row r="217" s="2" customFormat="1">
      <c r="A217" s="39"/>
      <c r="B217" s="40"/>
      <c r="C217" s="41"/>
      <c r="D217" s="223" t="s">
        <v>151</v>
      </c>
      <c r="E217" s="41"/>
      <c r="F217" s="224" t="s">
        <v>319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151</v>
      </c>
      <c r="AU217" s="18" t="s">
        <v>147</v>
      </c>
    </row>
    <row r="218" s="14" customFormat="1">
      <c r="A218" s="14"/>
      <c r="B218" s="235"/>
      <c r="C218" s="236"/>
      <c r="D218" s="218" t="s">
        <v>153</v>
      </c>
      <c r="E218" s="237" t="s">
        <v>19</v>
      </c>
      <c r="F218" s="238" t="s">
        <v>320</v>
      </c>
      <c r="G218" s="236"/>
      <c r="H218" s="239">
        <v>105.2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153</v>
      </c>
      <c r="AU218" s="245" t="s">
        <v>147</v>
      </c>
      <c r="AV218" s="14" t="s">
        <v>147</v>
      </c>
      <c r="AW218" s="14" t="s">
        <v>36</v>
      </c>
      <c r="AX218" s="14" t="s">
        <v>83</v>
      </c>
      <c r="AY218" s="245" t="s">
        <v>138</v>
      </c>
    </row>
    <row r="219" s="2" customFormat="1" ht="16.5" customHeight="1">
      <c r="A219" s="39"/>
      <c r="B219" s="40"/>
      <c r="C219" s="205" t="s">
        <v>321</v>
      </c>
      <c r="D219" s="205" t="s">
        <v>141</v>
      </c>
      <c r="E219" s="206" t="s">
        <v>322</v>
      </c>
      <c r="F219" s="207" t="s">
        <v>323</v>
      </c>
      <c r="G219" s="208" t="s">
        <v>259</v>
      </c>
      <c r="H219" s="209">
        <v>3.383</v>
      </c>
      <c r="I219" s="210"/>
      <c r="J219" s="211">
        <f>ROUND(I219*H219,2)</f>
        <v>0</v>
      </c>
      <c r="K219" s="207" t="s">
        <v>145</v>
      </c>
      <c r="L219" s="45"/>
      <c r="M219" s="212" t="s">
        <v>19</v>
      </c>
      <c r="N219" s="213" t="s">
        <v>47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1.95</v>
      </c>
      <c r="T219" s="215">
        <f>S219*H219</f>
        <v>6.5968499999999999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146</v>
      </c>
      <c r="AT219" s="216" t="s">
        <v>141</v>
      </c>
      <c r="AU219" s="216" t="s">
        <v>147</v>
      </c>
      <c r="AY219" s="18" t="s">
        <v>138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147</v>
      </c>
      <c r="BK219" s="217">
        <f>ROUND(I219*H219,2)</f>
        <v>0</v>
      </c>
      <c r="BL219" s="18" t="s">
        <v>146</v>
      </c>
      <c r="BM219" s="216" t="s">
        <v>324</v>
      </c>
    </row>
    <row r="220" s="2" customFormat="1">
      <c r="A220" s="39"/>
      <c r="B220" s="40"/>
      <c r="C220" s="41"/>
      <c r="D220" s="218" t="s">
        <v>149</v>
      </c>
      <c r="E220" s="41"/>
      <c r="F220" s="219" t="s">
        <v>325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149</v>
      </c>
      <c r="AU220" s="18" t="s">
        <v>147</v>
      </c>
    </row>
    <row r="221" s="2" customFormat="1">
      <c r="A221" s="39"/>
      <c r="B221" s="40"/>
      <c r="C221" s="41"/>
      <c r="D221" s="223" t="s">
        <v>151</v>
      </c>
      <c r="E221" s="41"/>
      <c r="F221" s="224" t="s">
        <v>326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151</v>
      </c>
      <c r="AU221" s="18" t="s">
        <v>147</v>
      </c>
    </row>
    <row r="222" s="13" customFormat="1">
      <c r="A222" s="13"/>
      <c r="B222" s="225"/>
      <c r="C222" s="226"/>
      <c r="D222" s="218" t="s">
        <v>153</v>
      </c>
      <c r="E222" s="227" t="s">
        <v>19</v>
      </c>
      <c r="F222" s="228" t="s">
        <v>327</v>
      </c>
      <c r="G222" s="226"/>
      <c r="H222" s="227" t="s">
        <v>19</v>
      </c>
      <c r="I222" s="229"/>
      <c r="J222" s="226"/>
      <c r="K222" s="226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153</v>
      </c>
      <c r="AU222" s="234" t="s">
        <v>147</v>
      </c>
      <c r="AV222" s="13" t="s">
        <v>83</v>
      </c>
      <c r="AW222" s="13" t="s">
        <v>36</v>
      </c>
      <c r="AX222" s="13" t="s">
        <v>75</v>
      </c>
      <c r="AY222" s="234" t="s">
        <v>138</v>
      </c>
    </row>
    <row r="223" s="14" customFormat="1">
      <c r="A223" s="14"/>
      <c r="B223" s="235"/>
      <c r="C223" s="236"/>
      <c r="D223" s="218" t="s">
        <v>153</v>
      </c>
      <c r="E223" s="237" t="s">
        <v>19</v>
      </c>
      <c r="F223" s="238" t="s">
        <v>328</v>
      </c>
      <c r="G223" s="236"/>
      <c r="H223" s="239">
        <v>3.383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153</v>
      </c>
      <c r="AU223" s="245" t="s">
        <v>147</v>
      </c>
      <c r="AV223" s="14" t="s">
        <v>147</v>
      </c>
      <c r="AW223" s="14" t="s">
        <v>36</v>
      </c>
      <c r="AX223" s="14" t="s">
        <v>83</v>
      </c>
      <c r="AY223" s="245" t="s">
        <v>138</v>
      </c>
    </row>
    <row r="224" s="2" customFormat="1" ht="21.75" customHeight="1">
      <c r="A224" s="39"/>
      <c r="B224" s="40"/>
      <c r="C224" s="205" t="s">
        <v>329</v>
      </c>
      <c r="D224" s="205" t="s">
        <v>141</v>
      </c>
      <c r="E224" s="206" t="s">
        <v>330</v>
      </c>
      <c r="F224" s="207" t="s">
        <v>331</v>
      </c>
      <c r="G224" s="208" t="s">
        <v>259</v>
      </c>
      <c r="H224" s="209">
        <v>2.0310000000000001</v>
      </c>
      <c r="I224" s="210"/>
      <c r="J224" s="211">
        <f>ROUND(I224*H224,2)</f>
        <v>0</v>
      </c>
      <c r="K224" s="207" t="s">
        <v>145</v>
      </c>
      <c r="L224" s="45"/>
      <c r="M224" s="212" t="s">
        <v>19</v>
      </c>
      <c r="N224" s="213" t="s">
        <v>47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2.2000000000000002</v>
      </c>
      <c r="T224" s="215">
        <f>S224*H224</f>
        <v>4.4682000000000004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146</v>
      </c>
      <c r="AT224" s="216" t="s">
        <v>141</v>
      </c>
      <c r="AU224" s="216" t="s">
        <v>147</v>
      </c>
      <c r="AY224" s="18" t="s">
        <v>138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147</v>
      </c>
      <c r="BK224" s="217">
        <f>ROUND(I224*H224,2)</f>
        <v>0</v>
      </c>
      <c r="BL224" s="18" t="s">
        <v>146</v>
      </c>
      <c r="BM224" s="216" t="s">
        <v>332</v>
      </c>
    </row>
    <row r="225" s="2" customFormat="1">
      <c r="A225" s="39"/>
      <c r="B225" s="40"/>
      <c r="C225" s="41"/>
      <c r="D225" s="218" t="s">
        <v>149</v>
      </c>
      <c r="E225" s="41"/>
      <c r="F225" s="219" t="s">
        <v>333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149</v>
      </c>
      <c r="AU225" s="18" t="s">
        <v>147</v>
      </c>
    </row>
    <row r="226" s="2" customFormat="1">
      <c r="A226" s="39"/>
      <c r="B226" s="40"/>
      <c r="C226" s="41"/>
      <c r="D226" s="223" t="s">
        <v>151</v>
      </c>
      <c r="E226" s="41"/>
      <c r="F226" s="224" t="s">
        <v>334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151</v>
      </c>
      <c r="AU226" s="18" t="s">
        <v>147</v>
      </c>
    </row>
    <row r="227" s="13" customFormat="1">
      <c r="A227" s="13"/>
      <c r="B227" s="225"/>
      <c r="C227" s="226"/>
      <c r="D227" s="218" t="s">
        <v>153</v>
      </c>
      <c r="E227" s="227" t="s">
        <v>19</v>
      </c>
      <c r="F227" s="228" t="s">
        <v>335</v>
      </c>
      <c r="G227" s="226"/>
      <c r="H227" s="227" t="s">
        <v>19</v>
      </c>
      <c r="I227" s="229"/>
      <c r="J227" s="226"/>
      <c r="K227" s="226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153</v>
      </c>
      <c r="AU227" s="234" t="s">
        <v>147</v>
      </c>
      <c r="AV227" s="13" t="s">
        <v>83</v>
      </c>
      <c r="AW227" s="13" t="s">
        <v>36</v>
      </c>
      <c r="AX227" s="13" t="s">
        <v>75</v>
      </c>
      <c r="AY227" s="234" t="s">
        <v>138</v>
      </c>
    </row>
    <row r="228" s="14" customFormat="1">
      <c r="A228" s="14"/>
      <c r="B228" s="235"/>
      <c r="C228" s="236"/>
      <c r="D228" s="218" t="s">
        <v>153</v>
      </c>
      <c r="E228" s="237" t="s">
        <v>19</v>
      </c>
      <c r="F228" s="238" t="s">
        <v>336</v>
      </c>
      <c r="G228" s="236"/>
      <c r="H228" s="239">
        <v>2.0310000000000001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153</v>
      </c>
      <c r="AU228" s="245" t="s">
        <v>147</v>
      </c>
      <c r="AV228" s="14" t="s">
        <v>147</v>
      </c>
      <c r="AW228" s="14" t="s">
        <v>36</v>
      </c>
      <c r="AX228" s="14" t="s">
        <v>83</v>
      </c>
      <c r="AY228" s="245" t="s">
        <v>138</v>
      </c>
    </row>
    <row r="229" s="2" customFormat="1" ht="16.5" customHeight="1">
      <c r="A229" s="39"/>
      <c r="B229" s="40"/>
      <c r="C229" s="205" t="s">
        <v>337</v>
      </c>
      <c r="D229" s="205" t="s">
        <v>141</v>
      </c>
      <c r="E229" s="206" t="s">
        <v>338</v>
      </c>
      <c r="F229" s="207" t="s">
        <v>339</v>
      </c>
      <c r="G229" s="208" t="s">
        <v>144</v>
      </c>
      <c r="H229" s="209">
        <v>11.285</v>
      </c>
      <c r="I229" s="210"/>
      <c r="J229" s="211">
        <f>ROUND(I229*H229,2)</f>
        <v>0</v>
      </c>
      <c r="K229" s="207" t="s">
        <v>145</v>
      </c>
      <c r="L229" s="45"/>
      <c r="M229" s="212" t="s">
        <v>19</v>
      </c>
      <c r="N229" s="213" t="s">
        <v>47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0.089999999999999997</v>
      </c>
      <c r="T229" s="215">
        <f>S229*H229</f>
        <v>1.0156499999999999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146</v>
      </c>
      <c r="AT229" s="216" t="s">
        <v>141</v>
      </c>
      <c r="AU229" s="216" t="s">
        <v>147</v>
      </c>
      <c r="AY229" s="18" t="s">
        <v>138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147</v>
      </c>
      <c r="BK229" s="217">
        <f>ROUND(I229*H229,2)</f>
        <v>0</v>
      </c>
      <c r="BL229" s="18" t="s">
        <v>146</v>
      </c>
      <c r="BM229" s="216" t="s">
        <v>340</v>
      </c>
    </row>
    <row r="230" s="2" customFormat="1">
      <c r="A230" s="39"/>
      <c r="B230" s="40"/>
      <c r="C230" s="41"/>
      <c r="D230" s="218" t="s">
        <v>149</v>
      </c>
      <c r="E230" s="41"/>
      <c r="F230" s="219" t="s">
        <v>341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149</v>
      </c>
      <c r="AU230" s="18" t="s">
        <v>147</v>
      </c>
    </row>
    <row r="231" s="2" customFormat="1">
      <c r="A231" s="39"/>
      <c r="B231" s="40"/>
      <c r="C231" s="41"/>
      <c r="D231" s="223" t="s">
        <v>151</v>
      </c>
      <c r="E231" s="41"/>
      <c r="F231" s="224" t="s">
        <v>342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151</v>
      </c>
      <c r="AU231" s="18" t="s">
        <v>147</v>
      </c>
    </row>
    <row r="232" s="13" customFormat="1">
      <c r="A232" s="13"/>
      <c r="B232" s="225"/>
      <c r="C232" s="226"/>
      <c r="D232" s="218" t="s">
        <v>153</v>
      </c>
      <c r="E232" s="227" t="s">
        <v>19</v>
      </c>
      <c r="F232" s="228" t="s">
        <v>343</v>
      </c>
      <c r="G232" s="226"/>
      <c r="H232" s="227" t="s">
        <v>19</v>
      </c>
      <c r="I232" s="229"/>
      <c r="J232" s="226"/>
      <c r="K232" s="226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153</v>
      </c>
      <c r="AU232" s="234" t="s">
        <v>147</v>
      </c>
      <c r="AV232" s="13" t="s">
        <v>83</v>
      </c>
      <c r="AW232" s="13" t="s">
        <v>36</v>
      </c>
      <c r="AX232" s="13" t="s">
        <v>75</v>
      </c>
      <c r="AY232" s="234" t="s">
        <v>138</v>
      </c>
    </row>
    <row r="233" s="14" customFormat="1">
      <c r="A233" s="14"/>
      <c r="B233" s="235"/>
      <c r="C233" s="236"/>
      <c r="D233" s="218" t="s">
        <v>153</v>
      </c>
      <c r="E233" s="237" t="s">
        <v>19</v>
      </c>
      <c r="F233" s="238" t="s">
        <v>344</v>
      </c>
      <c r="G233" s="236"/>
      <c r="H233" s="239">
        <v>11.285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153</v>
      </c>
      <c r="AU233" s="245" t="s">
        <v>147</v>
      </c>
      <c r="AV233" s="14" t="s">
        <v>147</v>
      </c>
      <c r="AW233" s="14" t="s">
        <v>36</v>
      </c>
      <c r="AX233" s="14" t="s">
        <v>83</v>
      </c>
      <c r="AY233" s="245" t="s">
        <v>138</v>
      </c>
    </row>
    <row r="234" s="2" customFormat="1" ht="16.5" customHeight="1">
      <c r="A234" s="39"/>
      <c r="B234" s="40"/>
      <c r="C234" s="205" t="s">
        <v>345</v>
      </c>
      <c r="D234" s="205" t="s">
        <v>141</v>
      </c>
      <c r="E234" s="206" t="s">
        <v>346</v>
      </c>
      <c r="F234" s="207" t="s">
        <v>347</v>
      </c>
      <c r="G234" s="208" t="s">
        <v>144</v>
      </c>
      <c r="H234" s="209">
        <v>27</v>
      </c>
      <c r="I234" s="210"/>
      <c r="J234" s="211">
        <f>ROUND(I234*H234,2)</f>
        <v>0</v>
      </c>
      <c r="K234" s="207" t="s">
        <v>145</v>
      </c>
      <c r="L234" s="45"/>
      <c r="M234" s="212" t="s">
        <v>19</v>
      </c>
      <c r="N234" s="213" t="s">
        <v>47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0.075999999999999998</v>
      </c>
      <c r="T234" s="215">
        <f>S234*H234</f>
        <v>2.052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146</v>
      </c>
      <c r="AT234" s="216" t="s">
        <v>141</v>
      </c>
      <c r="AU234" s="216" t="s">
        <v>147</v>
      </c>
      <c r="AY234" s="18" t="s">
        <v>138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147</v>
      </c>
      <c r="BK234" s="217">
        <f>ROUND(I234*H234,2)</f>
        <v>0</v>
      </c>
      <c r="BL234" s="18" t="s">
        <v>146</v>
      </c>
      <c r="BM234" s="216" t="s">
        <v>348</v>
      </c>
    </row>
    <row r="235" s="2" customFormat="1">
      <c r="A235" s="39"/>
      <c r="B235" s="40"/>
      <c r="C235" s="41"/>
      <c r="D235" s="218" t="s">
        <v>149</v>
      </c>
      <c r="E235" s="41"/>
      <c r="F235" s="219" t="s">
        <v>349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149</v>
      </c>
      <c r="AU235" s="18" t="s">
        <v>147</v>
      </c>
    </row>
    <row r="236" s="2" customFormat="1">
      <c r="A236" s="39"/>
      <c r="B236" s="40"/>
      <c r="C236" s="41"/>
      <c r="D236" s="223" t="s">
        <v>151</v>
      </c>
      <c r="E236" s="41"/>
      <c r="F236" s="224" t="s">
        <v>350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151</v>
      </c>
      <c r="AU236" s="18" t="s">
        <v>147</v>
      </c>
    </row>
    <row r="237" s="13" customFormat="1">
      <c r="A237" s="13"/>
      <c r="B237" s="225"/>
      <c r="C237" s="226"/>
      <c r="D237" s="218" t="s">
        <v>153</v>
      </c>
      <c r="E237" s="227" t="s">
        <v>19</v>
      </c>
      <c r="F237" s="228" t="s">
        <v>351</v>
      </c>
      <c r="G237" s="226"/>
      <c r="H237" s="227" t="s">
        <v>19</v>
      </c>
      <c r="I237" s="229"/>
      <c r="J237" s="226"/>
      <c r="K237" s="226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153</v>
      </c>
      <c r="AU237" s="234" t="s">
        <v>147</v>
      </c>
      <c r="AV237" s="13" t="s">
        <v>83</v>
      </c>
      <c r="AW237" s="13" t="s">
        <v>36</v>
      </c>
      <c r="AX237" s="13" t="s">
        <v>75</v>
      </c>
      <c r="AY237" s="234" t="s">
        <v>138</v>
      </c>
    </row>
    <row r="238" s="14" customFormat="1">
      <c r="A238" s="14"/>
      <c r="B238" s="235"/>
      <c r="C238" s="236"/>
      <c r="D238" s="218" t="s">
        <v>153</v>
      </c>
      <c r="E238" s="237" t="s">
        <v>19</v>
      </c>
      <c r="F238" s="238" t="s">
        <v>352</v>
      </c>
      <c r="G238" s="236"/>
      <c r="H238" s="239">
        <v>27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153</v>
      </c>
      <c r="AU238" s="245" t="s">
        <v>147</v>
      </c>
      <c r="AV238" s="14" t="s">
        <v>147</v>
      </c>
      <c r="AW238" s="14" t="s">
        <v>36</v>
      </c>
      <c r="AX238" s="14" t="s">
        <v>83</v>
      </c>
      <c r="AY238" s="245" t="s">
        <v>138</v>
      </c>
    </row>
    <row r="239" s="2" customFormat="1" ht="16.5" customHeight="1">
      <c r="A239" s="39"/>
      <c r="B239" s="40"/>
      <c r="C239" s="205" t="s">
        <v>353</v>
      </c>
      <c r="D239" s="205" t="s">
        <v>141</v>
      </c>
      <c r="E239" s="206" t="s">
        <v>354</v>
      </c>
      <c r="F239" s="207" t="s">
        <v>355</v>
      </c>
      <c r="G239" s="208" t="s">
        <v>189</v>
      </c>
      <c r="H239" s="209">
        <v>4.7999999999999998</v>
      </c>
      <c r="I239" s="210"/>
      <c r="J239" s="211">
        <f>ROUND(I239*H239,2)</f>
        <v>0</v>
      </c>
      <c r="K239" s="207" t="s">
        <v>145</v>
      </c>
      <c r="L239" s="45"/>
      <c r="M239" s="212" t="s">
        <v>19</v>
      </c>
      <c r="N239" s="213" t="s">
        <v>47</v>
      </c>
      <c r="O239" s="85"/>
      <c r="P239" s="214">
        <f>O239*H239</f>
        <v>0</v>
      </c>
      <c r="Q239" s="214">
        <v>0.001127</v>
      </c>
      <c r="R239" s="214">
        <f>Q239*H239</f>
        <v>0.0054095999999999997</v>
      </c>
      <c r="S239" s="214">
        <v>0.010999999999999999</v>
      </c>
      <c r="T239" s="215">
        <f>S239*H239</f>
        <v>0.052799999999999993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146</v>
      </c>
      <c r="AT239" s="216" t="s">
        <v>141</v>
      </c>
      <c r="AU239" s="216" t="s">
        <v>147</v>
      </c>
      <c r="AY239" s="18" t="s">
        <v>138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147</v>
      </c>
      <c r="BK239" s="217">
        <f>ROUND(I239*H239,2)</f>
        <v>0</v>
      </c>
      <c r="BL239" s="18" t="s">
        <v>146</v>
      </c>
      <c r="BM239" s="216" t="s">
        <v>356</v>
      </c>
    </row>
    <row r="240" s="2" customFormat="1">
      <c r="A240" s="39"/>
      <c r="B240" s="40"/>
      <c r="C240" s="41"/>
      <c r="D240" s="218" t="s">
        <v>149</v>
      </c>
      <c r="E240" s="41"/>
      <c r="F240" s="219" t="s">
        <v>357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149</v>
      </c>
      <c r="AU240" s="18" t="s">
        <v>147</v>
      </c>
    </row>
    <row r="241" s="2" customFormat="1">
      <c r="A241" s="39"/>
      <c r="B241" s="40"/>
      <c r="C241" s="41"/>
      <c r="D241" s="223" t="s">
        <v>151</v>
      </c>
      <c r="E241" s="41"/>
      <c r="F241" s="224" t="s">
        <v>358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151</v>
      </c>
      <c r="AU241" s="18" t="s">
        <v>147</v>
      </c>
    </row>
    <row r="242" s="14" customFormat="1">
      <c r="A242" s="14"/>
      <c r="B242" s="235"/>
      <c r="C242" s="236"/>
      <c r="D242" s="218" t="s">
        <v>153</v>
      </c>
      <c r="E242" s="237" t="s">
        <v>19</v>
      </c>
      <c r="F242" s="238" t="s">
        <v>359</v>
      </c>
      <c r="G242" s="236"/>
      <c r="H242" s="239">
        <v>4.7999999999999998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153</v>
      </c>
      <c r="AU242" s="245" t="s">
        <v>147</v>
      </c>
      <c r="AV242" s="14" t="s">
        <v>147</v>
      </c>
      <c r="AW242" s="14" t="s">
        <v>36</v>
      </c>
      <c r="AX242" s="14" t="s">
        <v>83</v>
      </c>
      <c r="AY242" s="245" t="s">
        <v>138</v>
      </c>
    </row>
    <row r="243" s="12" customFormat="1" ht="22.8" customHeight="1">
      <c r="A243" s="12"/>
      <c r="B243" s="189"/>
      <c r="C243" s="190"/>
      <c r="D243" s="191" t="s">
        <v>74</v>
      </c>
      <c r="E243" s="203" t="s">
        <v>360</v>
      </c>
      <c r="F243" s="203" t="s">
        <v>361</v>
      </c>
      <c r="G243" s="190"/>
      <c r="H243" s="190"/>
      <c r="I243" s="193"/>
      <c r="J243" s="204">
        <f>BK243</f>
        <v>0</v>
      </c>
      <c r="K243" s="190"/>
      <c r="L243" s="195"/>
      <c r="M243" s="196"/>
      <c r="N243" s="197"/>
      <c r="O243" s="197"/>
      <c r="P243" s="198">
        <f>SUM(P244:P259)</f>
        <v>0</v>
      </c>
      <c r="Q243" s="197"/>
      <c r="R243" s="198">
        <f>SUM(R244:R259)</f>
        <v>0</v>
      </c>
      <c r="S243" s="197"/>
      <c r="T243" s="199">
        <f>SUM(T244:T259)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0" t="s">
        <v>83</v>
      </c>
      <c r="AT243" s="201" t="s">
        <v>74</v>
      </c>
      <c r="AU243" s="201" t="s">
        <v>83</v>
      </c>
      <c r="AY243" s="200" t="s">
        <v>138</v>
      </c>
      <c r="BK243" s="202">
        <f>SUM(BK244:BK259)</f>
        <v>0</v>
      </c>
    </row>
    <row r="244" s="2" customFormat="1" ht="16.5" customHeight="1">
      <c r="A244" s="39"/>
      <c r="B244" s="40"/>
      <c r="C244" s="205" t="s">
        <v>362</v>
      </c>
      <c r="D244" s="205" t="s">
        <v>141</v>
      </c>
      <c r="E244" s="206" t="s">
        <v>363</v>
      </c>
      <c r="F244" s="207" t="s">
        <v>364</v>
      </c>
      <c r="G244" s="208" t="s">
        <v>272</v>
      </c>
      <c r="H244" s="209">
        <v>49.270000000000003</v>
      </c>
      <c r="I244" s="210"/>
      <c r="J244" s="211">
        <f>ROUND(I244*H244,2)</f>
        <v>0</v>
      </c>
      <c r="K244" s="207" t="s">
        <v>145</v>
      </c>
      <c r="L244" s="45"/>
      <c r="M244" s="212" t="s">
        <v>19</v>
      </c>
      <c r="N244" s="213" t="s">
        <v>47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146</v>
      </c>
      <c r="AT244" s="216" t="s">
        <v>141</v>
      </c>
      <c r="AU244" s="216" t="s">
        <v>147</v>
      </c>
      <c r="AY244" s="18" t="s">
        <v>138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147</v>
      </c>
      <c r="BK244" s="217">
        <f>ROUND(I244*H244,2)</f>
        <v>0</v>
      </c>
      <c r="BL244" s="18" t="s">
        <v>146</v>
      </c>
      <c r="BM244" s="216" t="s">
        <v>365</v>
      </c>
    </row>
    <row r="245" s="2" customFormat="1">
      <c r="A245" s="39"/>
      <c r="B245" s="40"/>
      <c r="C245" s="41"/>
      <c r="D245" s="218" t="s">
        <v>149</v>
      </c>
      <c r="E245" s="41"/>
      <c r="F245" s="219" t="s">
        <v>366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149</v>
      </c>
      <c r="AU245" s="18" t="s">
        <v>147</v>
      </c>
    </row>
    <row r="246" s="2" customFormat="1">
      <c r="A246" s="39"/>
      <c r="B246" s="40"/>
      <c r="C246" s="41"/>
      <c r="D246" s="223" t="s">
        <v>151</v>
      </c>
      <c r="E246" s="41"/>
      <c r="F246" s="224" t="s">
        <v>367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151</v>
      </c>
      <c r="AU246" s="18" t="s">
        <v>147</v>
      </c>
    </row>
    <row r="247" s="2" customFormat="1" ht="21.75" customHeight="1">
      <c r="A247" s="39"/>
      <c r="B247" s="40"/>
      <c r="C247" s="205" t="s">
        <v>368</v>
      </c>
      <c r="D247" s="205" t="s">
        <v>141</v>
      </c>
      <c r="E247" s="206" t="s">
        <v>369</v>
      </c>
      <c r="F247" s="207" t="s">
        <v>370</v>
      </c>
      <c r="G247" s="208" t="s">
        <v>272</v>
      </c>
      <c r="H247" s="209">
        <v>2463.5</v>
      </c>
      <c r="I247" s="210"/>
      <c r="J247" s="211">
        <f>ROUND(I247*H247,2)</f>
        <v>0</v>
      </c>
      <c r="K247" s="207" t="s">
        <v>145</v>
      </c>
      <c r="L247" s="45"/>
      <c r="M247" s="212" t="s">
        <v>19</v>
      </c>
      <c r="N247" s="213" t="s">
        <v>47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146</v>
      </c>
      <c r="AT247" s="216" t="s">
        <v>141</v>
      </c>
      <c r="AU247" s="216" t="s">
        <v>147</v>
      </c>
      <c r="AY247" s="18" t="s">
        <v>138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147</v>
      </c>
      <c r="BK247" s="217">
        <f>ROUND(I247*H247,2)</f>
        <v>0</v>
      </c>
      <c r="BL247" s="18" t="s">
        <v>146</v>
      </c>
      <c r="BM247" s="216" t="s">
        <v>371</v>
      </c>
    </row>
    <row r="248" s="2" customFormat="1">
      <c r="A248" s="39"/>
      <c r="B248" s="40"/>
      <c r="C248" s="41"/>
      <c r="D248" s="218" t="s">
        <v>149</v>
      </c>
      <c r="E248" s="41"/>
      <c r="F248" s="219" t="s">
        <v>372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149</v>
      </c>
      <c r="AU248" s="18" t="s">
        <v>147</v>
      </c>
    </row>
    <row r="249" s="2" customFormat="1">
      <c r="A249" s="39"/>
      <c r="B249" s="40"/>
      <c r="C249" s="41"/>
      <c r="D249" s="223" t="s">
        <v>151</v>
      </c>
      <c r="E249" s="41"/>
      <c r="F249" s="224" t="s">
        <v>373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151</v>
      </c>
      <c r="AU249" s="18" t="s">
        <v>147</v>
      </c>
    </row>
    <row r="250" s="14" customFormat="1">
      <c r="A250" s="14"/>
      <c r="B250" s="235"/>
      <c r="C250" s="236"/>
      <c r="D250" s="218" t="s">
        <v>153</v>
      </c>
      <c r="E250" s="236"/>
      <c r="F250" s="238" t="s">
        <v>374</v>
      </c>
      <c r="G250" s="236"/>
      <c r="H250" s="239">
        <v>2463.5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153</v>
      </c>
      <c r="AU250" s="245" t="s">
        <v>147</v>
      </c>
      <c r="AV250" s="14" t="s">
        <v>147</v>
      </c>
      <c r="AW250" s="14" t="s">
        <v>4</v>
      </c>
      <c r="AX250" s="14" t="s">
        <v>83</v>
      </c>
      <c r="AY250" s="245" t="s">
        <v>138</v>
      </c>
    </row>
    <row r="251" s="2" customFormat="1" ht="16.5" customHeight="1">
      <c r="A251" s="39"/>
      <c r="B251" s="40"/>
      <c r="C251" s="205" t="s">
        <v>375</v>
      </c>
      <c r="D251" s="205" t="s">
        <v>141</v>
      </c>
      <c r="E251" s="206" t="s">
        <v>376</v>
      </c>
      <c r="F251" s="207" t="s">
        <v>377</v>
      </c>
      <c r="G251" s="208" t="s">
        <v>272</v>
      </c>
      <c r="H251" s="209">
        <v>49.270000000000003</v>
      </c>
      <c r="I251" s="210"/>
      <c r="J251" s="211">
        <f>ROUND(I251*H251,2)</f>
        <v>0</v>
      </c>
      <c r="K251" s="207" t="s">
        <v>145</v>
      </c>
      <c r="L251" s="45"/>
      <c r="M251" s="212" t="s">
        <v>19</v>
      </c>
      <c r="N251" s="213" t="s">
        <v>47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146</v>
      </c>
      <c r="AT251" s="216" t="s">
        <v>141</v>
      </c>
      <c r="AU251" s="216" t="s">
        <v>147</v>
      </c>
      <c r="AY251" s="18" t="s">
        <v>138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147</v>
      </c>
      <c r="BK251" s="217">
        <f>ROUND(I251*H251,2)</f>
        <v>0</v>
      </c>
      <c r="BL251" s="18" t="s">
        <v>146</v>
      </c>
      <c r="BM251" s="216" t="s">
        <v>378</v>
      </c>
    </row>
    <row r="252" s="2" customFormat="1">
      <c r="A252" s="39"/>
      <c r="B252" s="40"/>
      <c r="C252" s="41"/>
      <c r="D252" s="218" t="s">
        <v>149</v>
      </c>
      <c r="E252" s="41"/>
      <c r="F252" s="219" t="s">
        <v>379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149</v>
      </c>
      <c r="AU252" s="18" t="s">
        <v>147</v>
      </c>
    </row>
    <row r="253" s="2" customFormat="1">
      <c r="A253" s="39"/>
      <c r="B253" s="40"/>
      <c r="C253" s="41"/>
      <c r="D253" s="223" t="s">
        <v>151</v>
      </c>
      <c r="E253" s="41"/>
      <c r="F253" s="224" t="s">
        <v>380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151</v>
      </c>
      <c r="AU253" s="18" t="s">
        <v>147</v>
      </c>
    </row>
    <row r="254" s="2" customFormat="1" ht="16.5" customHeight="1">
      <c r="A254" s="39"/>
      <c r="B254" s="40"/>
      <c r="C254" s="205" t="s">
        <v>381</v>
      </c>
      <c r="D254" s="205" t="s">
        <v>141</v>
      </c>
      <c r="E254" s="206" t="s">
        <v>382</v>
      </c>
      <c r="F254" s="207" t="s">
        <v>383</v>
      </c>
      <c r="G254" s="208" t="s">
        <v>272</v>
      </c>
      <c r="H254" s="209">
        <v>1478.0999999999999</v>
      </c>
      <c r="I254" s="210"/>
      <c r="J254" s="211">
        <f>ROUND(I254*H254,2)</f>
        <v>0</v>
      </c>
      <c r="K254" s="207" t="s">
        <v>145</v>
      </c>
      <c r="L254" s="45"/>
      <c r="M254" s="212" t="s">
        <v>19</v>
      </c>
      <c r="N254" s="213" t="s">
        <v>47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146</v>
      </c>
      <c r="AT254" s="216" t="s">
        <v>141</v>
      </c>
      <c r="AU254" s="216" t="s">
        <v>147</v>
      </c>
      <c r="AY254" s="18" t="s">
        <v>138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147</v>
      </c>
      <c r="BK254" s="217">
        <f>ROUND(I254*H254,2)</f>
        <v>0</v>
      </c>
      <c r="BL254" s="18" t="s">
        <v>146</v>
      </c>
      <c r="BM254" s="216" t="s">
        <v>384</v>
      </c>
    </row>
    <row r="255" s="2" customFormat="1">
      <c r="A255" s="39"/>
      <c r="B255" s="40"/>
      <c r="C255" s="41"/>
      <c r="D255" s="218" t="s">
        <v>149</v>
      </c>
      <c r="E255" s="41"/>
      <c r="F255" s="219" t="s">
        <v>385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149</v>
      </c>
      <c r="AU255" s="18" t="s">
        <v>147</v>
      </c>
    </row>
    <row r="256" s="2" customFormat="1">
      <c r="A256" s="39"/>
      <c r="B256" s="40"/>
      <c r="C256" s="41"/>
      <c r="D256" s="223" t="s">
        <v>151</v>
      </c>
      <c r="E256" s="41"/>
      <c r="F256" s="224" t="s">
        <v>386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151</v>
      </c>
      <c r="AU256" s="18" t="s">
        <v>147</v>
      </c>
    </row>
    <row r="257" s="14" customFormat="1">
      <c r="A257" s="14"/>
      <c r="B257" s="235"/>
      <c r="C257" s="236"/>
      <c r="D257" s="218" t="s">
        <v>153</v>
      </c>
      <c r="E257" s="236"/>
      <c r="F257" s="238" t="s">
        <v>387</v>
      </c>
      <c r="G257" s="236"/>
      <c r="H257" s="239">
        <v>1478.0999999999999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153</v>
      </c>
      <c r="AU257" s="245" t="s">
        <v>147</v>
      </c>
      <c r="AV257" s="14" t="s">
        <v>147</v>
      </c>
      <c r="AW257" s="14" t="s">
        <v>4</v>
      </c>
      <c r="AX257" s="14" t="s">
        <v>83</v>
      </c>
      <c r="AY257" s="245" t="s">
        <v>138</v>
      </c>
    </row>
    <row r="258" s="2" customFormat="1" ht="16.5" customHeight="1">
      <c r="A258" s="39"/>
      <c r="B258" s="40"/>
      <c r="C258" s="205" t="s">
        <v>388</v>
      </c>
      <c r="D258" s="205" t="s">
        <v>141</v>
      </c>
      <c r="E258" s="206" t="s">
        <v>389</v>
      </c>
      <c r="F258" s="207" t="s">
        <v>390</v>
      </c>
      <c r="G258" s="208" t="s">
        <v>272</v>
      </c>
      <c r="H258" s="209">
        <v>49.270000000000003</v>
      </c>
      <c r="I258" s="210"/>
      <c r="J258" s="211">
        <f>ROUND(I258*H258,2)</f>
        <v>0</v>
      </c>
      <c r="K258" s="207" t="s">
        <v>391</v>
      </c>
      <c r="L258" s="45"/>
      <c r="M258" s="212" t="s">
        <v>19</v>
      </c>
      <c r="N258" s="213" t="s">
        <v>47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146</v>
      </c>
      <c r="AT258" s="216" t="s">
        <v>141</v>
      </c>
      <c r="AU258" s="216" t="s">
        <v>147</v>
      </c>
      <c r="AY258" s="18" t="s">
        <v>138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147</v>
      </c>
      <c r="BK258" s="217">
        <f>ROUND(I258*H258,2)</f>
        <v>0</v>
      </c>
      <c r="BL258" s="18" t="s">
        <v>146</v>
      </c>
      <c r="BM258" s="216" t="s">
        <v>392</v>
      </c>
    </row>
    <row r="259" s="2" customFormat="1">
      <c r="A259" s="39"/>
      <c r="B259" s="40"/>
      <c r="C259" s="41"/>
      <c r="D259" s="218" t="s">
        <v>149</v>
      </c>
      <c r="E259" s="41"/>
      <c r="F259" s="219" t="s">
        <v>393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149</v>
      </c>
      <c r="AU259" s="18" t="s">
        <v>147</v>
      </c>
    </row>
    <row r="260" s="12" customFormat="1" ht="22.8" customHeight="1">
      <c r="A260" s="12"/>
      <c r="B260" s="189"/>
      <c r="C260" s="190"/>
      <c r="D260" s="191" t="s">
        <v>74</v>
      </c>
      <c r="E260" s="203" t="s">
        <v>394</v>
      </c>
      <c r="F260" s="203" t="s">
        <v>395</v>
      </c>
      <c r="G260" s="190"/>
      <c r="H260" s="190"/>
      <c r="I260" s="193"/>
      <c r="J260" s="204">
        <f>BK260</f>
        <v>0</v>
      </c>
      <c r="K260" s="190"/>
      <c r="L260" s="195"/>
      <c r="M260" s="196"/>
      <c r="N260" s="197"/>
      <c r="O260" s="197"/>
      <c r="P260" s="198">
        <f>SUM(P261:P263)</f>
        <v>0</v>
      </c>
      <c r="Q260" s="197"/>
      <c r="R260" s="198">
        <f>SUM(R261:R263)</f>
        <v>0</v>
      </c>
      <c r="S260" s="197"/>
      <c r="T260" s="199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83</v>
      </c>
      <c r="AT260" s="201" t="s">
        <v>74</v>
      </c>
      <c r="AU260" s="201" t="s">
        <v>83</v>
      </c>
      <c r="AY260" s="200" t="s">
        <v>138</v>
      </c>
      <c r="BK260" s="202">
        <f>SUM(BK261:BK263)</f>
        <v>0</v>
      </c>
    </row>
    <row r="261" s="2" customFormat="1" ht="16.5" customHeight="1">
      <c r="A261" s="39"/>
      <c r="B261" s="40"/>
      <c r="C261" s="205" t="s">
        <v>396</v>
      </c>
      <c r="D261" s="205" t="s">
        <v>141</v>
      </c>
      <c r="E261" s="206" t="s">
        <v>397</v>
      </c>
      <c r="F261" s="207" t="s">
        <v>398</v>
      </c>
      <c r="G261" s="208" t="s">
        <v>272</v>
      </c>
      <c r="H261" s="209">
        <v>24.693000000000001</v>
      </c>
      <c r="I261" s="210"/>
      <c r="J261" s="211">
        <f>ROUND(I261*H261,2)</f>
        <v>0</v>
      </c>
      <c r="K261" s="207" t="s">
        <v>145</v>
      </c>
      <c r="L261" s="45"/>
      <c r="M261" s="212" t="s">
        <v>19</v>
      </c>
      <c r="N261" s="213" t="s">
        <v>47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146</v>
      </c>
      <c r="AT261" s="216" t="s">
        <v>141</v>
      </c>
      <c r="AU261" s="216" t="s">
        <v>147</v>
      </c>
      <c r="AY261" s="18" t="s">
        <v>138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147</v>
      </c>
      <c r="BK261" s="217">
        <f>ROUND(I261*H261,2)</f>
        <v>0</v>
      </c>
      <c r="BL261" s="18" t="s">
        <v>146</v>
      </c>
      <c r="BM261" s="216" t="s">
        <v>399</v>
      </c>
    </row>
    <row r="262" s="2" customFormat="1">
      <c r="A262" s="39"/>
      <c r="B262" s="40"/>
      <c r="C262" s="41"/>
      <c r="D262" s="218" t="s">
        <v>149</v>
      </c>
      <c r="E262" s="41"/>
      <c r="F262" s="219" t="s">
        <v>400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149</v>
      </c>
      <c r="AU262" s="18" t="s">
        <v>147</v>
      </c>
    </row>
    <row r="263" s="2" customFormat="1">
      <c r="A263" s="39"/>
      <c r="B263" s="40"/>
      <c r="C263" s="41"/>
      <c r="D263" s="223" t="s">
        <v>151</v>
      </c>
      <c r="E263" s="41"/>
      <c r="F263" s="224" t="s">
        <v>401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151</v>
      </c>
      <c r="AU263" s="18" t="s">
        <v>147</v>
      </c>
    </row>
    <row r="264" s="12" customFormat="1" ht="25.92" customHeight="1">
      <c r="A264" s="12"/>
      <c r="B264" s="189"/>
      <c r="C264" s="190"/>
      <c r="D264" s="191" t="s">
        <v>74</v>
      </c>
      <c r="E264" s="192" t="s">
        <v>402</v>
      </c>
      <c r="F264" s="192" t="s">
        <v>403</v>
      </c>
      <c r="G264" s="190"/>
      <c r="H264" s="190"/>
      <c r="I264" s="193"/>
      <c r="J264" s="194">
        <f>BK264</f>
        <v>0</v>
      </c>
      <c r="K264" s="190"/>
      <c r="L264" s="195"/>
      <c r="M264" s="196"/>
      <c r="N264" s="197"/>
      <c r="O264" s="197"/>
      <c r="P264" s="198">
        <f>P265+P295+P313+P346+P385+P436+P443+P470+P481+P558+P589+P630+P644+P688+P704+P739+P783+P832+P838</f>
        <v>0</v>
      </c>
      <c r="Q264" s="197"/>
      <c r="R264" s="198">
        <f>R265+R295+R313+R346+R385+R436+R443+R470+R481+R558+R589+R630+R644+R688+R704+R739+R783+R832+R838</f>
        <v>11.697346119050001</v>
      </c>
      <c r="S264" s="197"/>
      <c r="T264" s="199">
        <f>T265+T295+T313+T346+T385+T436+T443+T470+T481+T558+T589+T630+T644+T688+T704+T739+T783+T832+T838</f>
        <v>7.6269177600000004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147</v>
      </c>
      <c r="AT264" s="201" t="s">
        <v>74</v>
      </c>
      <c r="AU264" s="201" t="s">
        <v>75</v>
      </c>
      <c r="AY264" s="200" t="s">
        <v>138</v>
      </c>
      <c r="BK264" s="202">
        <f>BK265+BK295+BK313+BK346+BK385+BK436+BK443+BK470+BK481+BK558+BK589+BK630+BK644+BK688+BK704+BK739+BK783+BK832+BK838</f>
        <v>0</v>
      </c>
    </row>
    <row r="265" s="12" customFormat="1" ht="22.8" customHeight="1">
      <c r="A265" s="12"/>
      <c r="B265" s="189"/>
      <c r="C265" s="190"/>
      <c r="D265" s="191" t="s">
        <v>74</v>
      </c>
      <c r="E265" s="203" t="s">
        <v>404</v>
      </c>
      <c r="F265" s="203" t="s">
        <v>405</v>
      </c>
      <c r="G265" s="190"/>
      <c r="H265" s="190"/>
      <c r="I265" s="193"/>
      <c r="J265" s="204">
        <f>BK265</f>
        <v>0</v>
      </c>
      <c r="K265" s="190"/>
      <c r="L265" s="195"/>
      <c r="M265" s="196"/>
      <c r="N265" s="197"/>
      <c r="O265" s="197"/>
      <c r="P265" s="198">
        <f>SUM(P266:P294)</f>
        <v>0</v>
      </c>
      <c r="Q265" s="197"/>
      <c r="R265" s="198">
        <f>SUM(R266:R294)</f>
        <v>0.41773865124999998</v>
      </c>
      <c r="S265" s="197"/>
      <c r="T265" s="199">
        <f>SUM(T266:T294)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147</v>
      </c>
      <c r="AT265" s="201" t="s">
        <v>74</v>
      </c>
      <c r="AU265" s="201" t="s">
        <v>83</v>
      </c>
      <c r="AY265" s="200" t="s">
        <v>138</v>
      </c>
      <c r="BK265" s="202">
        <f>SUM(BK266:BK294)</f>
        <v>0</v>
      </c>
    </row>
    <row r="266" s="2" customFormat="1" ht="16.5" customHeight="1">
      <c r="A266" s="39"/>
      <c r="B266" s="40"/>
      <c r="C266" s="205" t="s">
        <v>406</v>
      </c>
      <c r="D266" s="205" t="s">
        <v>141</v>
      </c>
      <c r="E266" s="206" t="s">
        <v>407</v>
      </c>
      <c r="F266" s="207" t="s">
        <v>408</v>
      </c>
      <c r="G266" s="208" t="s">
        <v>144</v>
      </c>
      <c r="H266" s="209">
        <v>11.285</v>
      </c>
      <c r="I266" s="210"/>
      <c r="J266" s="211">
        <f>ROUND(I266*H266,2)</f>
        <v>0</v>
      </c>
      <c r="K266" s="207" t="s">
        <v>145</v>
      </c>
      <c r="L266" s="45"/>
      <c r="M266" s="212" t="s">
        <v>19</v>
      </c>
      <c r="N266" s="213" t="s">
        <v>47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269</v>
      </c>
      <c r="AT266" s="216" t="s">
        <v>141</v>
      </c>
      <c r="AU266" s="216" t="s">
        <v>147</v>
      </c>
      <c r="AY266" s="18" t="s">
        <v>138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147</v>
      </c>
      <c r="BK266" s="217">
        <f>ROUND(I266*H266,2)</f>
        <v>0</v>
      </c>
      <c r="BL266" s="18" t="s">
        <v>269</v>
      </c>
      <c r="BM266" s="216" t="s">
        <v>409</v>
      </c>
    </row>
    <row r="267" s="2" customFormat="1">
      <c r="A267" s="39"/>
      <c r="B267" s="40"/>
      <c r="C267" s="41"/>
      <c r="D267" s="218" t="s">
        <v>149</v>
      </c>
      <c r="E267" s="41"/>
      <c r="F267" s="219" t="s">
        <v>410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149</v>
      </c>
      <c r="AU267" s="18" t="s">
        <v>147</v>
      </c>
    </row>
    <row r="268" s="2" customFormat="1">
      <c r="A268" s="39"/>
      <c r="B268" s="40"/>
      <c r="C268" s="41"/>
      <c r="D268" s="223" t="s">
        <v>151</v>
      </c>
      <c r="E268" s="41"/>
      <c r="F268" s="224" t="s">
        <v>411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151</v>
      </c>
      <c r="AU268" s="18" t="s">
        <v>147</v>
      </c>
    </row>
    <row r="269" s="13" customFormat="1">
      <c r="A269" s="13"/>
      <c r="B269" s="225"/>
      <c r="C269" s="226"/>
      <c r="D269" s="218" t="s">
        <v>153</v>
      </c>
      <c r="E269" s="227" t="s">
        <v>19</v>
      </c>
      <c r="F269" s="228" t="s">
        <v>412</v>
      </c>
      <c r="G269" s="226"/>
      <c r="H269" s="227" t="s">
        <v>19</v>
      </c>
      <c r="I269" s="229"/>
      <c r="J269" s="226"/>
      <c r="K269" s="226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153</v>
      </c>
      <c r="AU269" s="234" t="s">
        <v>147</v>
      </c>
      <c r="AV269" s="13" t="s">
        <v>83</v>
      </c>
      <c r="AW269" s="13" t="s">
        <v>36</v>
      </c>
      <c r="AX269" s="13" t="s">
        <v>75</v>
      </c>
      <c r="AY269" s="234" t="s">
        <v>138</v>
      </c>
    </row>
    <row r="270" s="14" customFormat="1">
      <c r="A270" s="14"/>
      <c r="B270" s="235"/>
      <c r="C270" s="236"/>
      <c r="D270" s="218" t="s">
        <v>153</v>
      </c>
      <c r="E270" s="237" t="s">
        <v>19</v>
      </c>
      <c r="F270" s="238" t="s">
        <v>344</v>
      </c>
      <c r="G270" s="236"/>
      <c r="H270" s="239">
        <v>11.285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153</v>
      </c>
      <c r="AU270" s="245" t="s">
        <v>147</v>
      </c>
      <c r="AV270" s="14" t="s">
        <v>147</v>
      </c>
      <c r="AW270" s="14" t="s">
        <v>36</v>
      </c>
      <c r="AX270" s="14" t="s">
        <v>83</v>
      </c>
      <c r="AY270" s="245" t="s">
        <v>138</v>
      </c>
    </row>
    <row r="271" s="2" customFormat="1" ht="16.5" customHeight="1">
      <c r="A271" s="39"/>
      <c r="B271" s="40"/>
      <c r="C271" s="257" t="s">
        <v>413</v>
      </c>
      <c r="D271" s="257" t="s">
        <v>250</v>
      </c>
      <c r="E271" s="258" t="s">
        <v>414</v>
      </c>
      <c r="F271" s="259" t="s">
        <v>415</v>
      </c>
      <c r="G271" s="260" t="s">
        <v>272</v>
      </c>
      <c r="H271" s="261">
        <v>0.0040000000000000001</v>
      </c>
      <c r="I271" s="262"/>
      <c r="J271" s="263">
        <f>ROUND(I271*H271,2)</f>
        <v>0</v>
      </c>
      <c r="K271" s="259" t="s">
        <v>145</v>
      </c>
      <c r="L271" s="264"/>
      <c r="M271" s="265" t="s">
        <v>19</v>
      </c>
      <c r="N271" s="266" t="s">
        <v>47</v>
      </c>
      <c r="O271" s="85"/>
      <c r="P271" s="214">
        <f>O271*H271</f>
        <v>0</v>
      </c>
      <c r="Q271" s="214">
        <v>1</v>
      </c>
      <c r="R271" s="214">
        <f>Q271*H271</f>
        <v>0.0040000000000000001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381</v>
      </c>
      <c r="AT271" s="216" t="s">
        <v>250</v>
      </c>
      <c r="AU271" s="216" t="s">
        <v>147</v>
      </c>
      <c r="AY271" s="18" t="s">
        <v>138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147</v>
      </c>
      <c r="BK271" s="217">
        <f>ROUND(I271*H271,2)</f>
        <v>0</v>
      </c>
      <c r="BL271" s="18" t="s">
        <v>269</v>
      </c>
      <c r="BM271" s="216" t="s">
        <v>416</v>
      </c>
    </row>
    <row r="272" s="2" customFormat="1">
      <c r="A272" s="39"/>
      <c r="B272" s="40"/>
      <c r="C272" s="41"/>
      <c r="D272" s="218" t="s">
        <v>149</v>
      </c>
      <c r="E272" s="41"/>
      <c r="F272" s="219" t="s">
        <v>415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149</v>
      </c>
      <c r="AU272" s="18" t="s">
        <v>147</v>
      </c>
    </row>
    <row r="273" s="2" customFormat="1">
      <c r="A273" s="39"/>
      <c r="B273" s="40"/>
      <c r="C273" s="41"/>
      <c r="D273" s="223" t="s">
        <v>151</v>
      </c>
      <c r="E273" s="41"/>
      <c r="F273" s="224" t="s">
        <v>417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151</v>
      </c>
      <c r="AU273" s="18" t="s">
        <v>147</v>
      </c>
    </row>
    <row r="274" s="14" customFormat="1">
      <c r="A274" s="14"/>
      <c r="B274" s="235"/>
      <c r="C274" s="236"/>
      <c r="D274" s="218" t="s">
        <v>153</v>
      </c>
      <c r="E274" s="236"/>
      <c r="F274" s="238" t="s">
        <v>418</v>
      </c>
      <c r="G274" s="236"/>
      <c r="H274" s="239">
        <v>0.0040000000000000001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153</v>
      </c>
      <c r="AU274" s="245" t="s">
        <v>147</v>
      </c>
      <c r="AV274" s="14" t="s">
        <v>147</v>
      </c>
      <c r="AW274" s="14" t="s">
        <v>4</v>
      </c>
      <c r="AX274" s="14" t="s">
        <v>83</v>
      </c>
      <c r="AY274" s="245" t="s">
        <v>138</v>
      </c>
    </row>
    <row r="275" s="2" customFormat="1" ht="16.5" customHeight="1">
      <c r="A275" s="39"/>
      <c r="B275" s="40"/>
      <c r="C275" s="205" t="s">
        <v>419</v>
      </c>
      <c r="D275" s="205" t="s">
        <v>141</v>
      </c>
      <c r="E275" s="206" t="s">
        <v>420</v>
      </c>
      <c r="F275" s="207" t="s">
        <v>421</v>
      </c>
      <c r="G275" s="208" t="s">
        <v>144</v>
      </c>
      <c r="H275" s="209">
        <v>11.285</v>
      </c>
      <c r="I275" s="210"/>
      <c r="J275" s="211">
        <f>ROUND(I275*H275,2)</f>
        <v>0</v>
      </c>
      <c r="K275" s="207" t="s">
        <v>145</v>
      </c>
      <c r="L275" s="45"/>
      <c r="M275" s="212" t="s">
        <v>19</v>
      </c>
      <c r="N275" s="213" t="s">
        <v>47</v>
      </c>
      <c r="O275" s="85"/>
      <c r="P275" s="214">
        <f>O275*H275</f>
        <v>0</v>
      </c>
      <c r="Q275" s="214">
        <v>0.00039825</v>
      </c>
      <c r="R275" s="214">
        <f>Q275*H275</f>
        <v>0.0044942512500000002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269</v>
      </c>
      <c r="AT275" s="216" t="s">
        <v>141</v>
      </c>
      <c r="AU275" s="216" t="s">
        <v>147</v>
      </c>
      <c r="AY275" s="18" t="s">
        <v>138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147</v>
      </c>
      <c r="BK275" s="217">
        <f>ROUND(I275*H275,2)</f>
        <v>0</v>
      </c>
      <c r="BL275" s="18" t="s">
        <v>269</v>
      </c>
      <c r="BM275" s="216" t="s">
        <v>422</v>
      </c>
    </row>
    <row r="276" s="2" customFormat="1">
      <c r="A276" s="39"/>
      <c r="B276" s="40"/>
      <c r="C276" s="41"/>
      <c r="D276" s="218" t="s">
        <v>149</v>
      </c>
      <c r="E276" s="41"/>
      <c r="F276" s="219" t="s">
        <v>423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147</v>
      </c>
    </row>
    <row r="277" s="2" customFormat="1">
      <c r="A277" s="39"/>
      <c r="B277" s="40"/>
      <c r="C277" s="41"/>
      <c r="D277" s="223" t="s">
        <v>151</v>
      </c>
      <c r="E277" s="41"/>
      <c r="F277" s="224" t="s">
        <v>424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151</v>
      </c>
      <c r="AU277" s="18" t="s">
        <v>147</v>
      </c>
    </row>
    <row r="278" s="13" customFormat="1">
      <c r="A278" s="13"/>
      <c r="B278" s="225"/>
      <c r="C278" s="226"/>
      <c r="D278" s="218" t="s">
        <v>153</v>
      </c>
      <c r="E278" s="227" t="s">
        <v>19</v>
      </c>
      <c r="F278" s="228" t="s">
        <v>412</v>
      </c>
      <c r="G278" s="226"/>
      <c r="H278" s="227" t="s">
        <v>19</v>
      </c>
      <c r="I278" s="229"/>
      <c r="J278" s="226"/>
      <c r="K278" s="226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153</v>
      </c>
      <c r="AU278" s="234" t="s">
        <v>147</v>
      </c>
      <c r="AV278" s="13" t="s">
        <v>83</v>
      </c>
      <c r="AW278" s="13" t="s">
        <v>36</v>
      </c>
      <c r="AX278" s="13" t="s">
        <v>75</v>
      </c>
      <c r="AY278" s="234" t="s">
        <v>138</v>
      </c>
    </row>
    <row r="279" s="14" customFormat="1">
      <c r="A279" s="14"/>
      <c r="B279" s="235"/>
      <c r="C279" s="236"/>
      <c r="D279" s="218" t="s">
        <v>153</v>
      </c>
      <c r="E279" s="237" t="s">
        <v>19</v>
      </c>
      <c r="F279" s="238" t="s">
        <v>344</v>
      </c>
      <c r="G279" s="236"/>
      <c r="H279" s="239">
        <v>11.285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153</v>
      </c>
      <c r="AU279" s="245" t="s">
        <v>147</v>
      </c>
      <c r="AV279" s="14" t="s">
        <v>147</v>
      </c>
      <c r="AW279" s="14" t="s">
        <v>36</v>
      </c>
      <c r="AX279" s="14" t="s">
        <v>83</v>
      </c>
      <c r="AY279" s="245" t="s">
        <v>138</v>
      </c>
    </row>
    <row r="280" s="2" customFormat="1" ht="24.15" customHeight="1">
      <c r="A280" s="39"/>
      <c r="B280" s="40"/>
      <c r="C280" s="257" t="s">
        <v>425</v>
      </c>
      <c r="D280" s="257" t="s">
        <v>250</v>
      </c>
      <c r="E280" s="258" t="s">
        <v>426</v>
      </c>
      <c r="F280" s="259" t="s">
        <v>427</v>
      </c>
      <c r="G280" s="260" t="s">
        <v>144</v>
      </c>
      <c r="H280" s="261">
        <v>12.978</v>
      </c>
      <c r="I280" s="262"/>
      <c r="J280" s="263">
        <f>ROUND(I280*H280,2)</f>
        <v>0</v>
      </c>
      <c r="K280" s="259" t="s">
        <v>145</v>
      </c>
      <c r="L280" s="264"/>
      <c r="M280" s="265" t="s">
        <v>19</v>
      </c>
      <c r="N280" s="266" t="s">
        <v>47</v>
      </c>
      <c r="O280" s="85"/>
      <c r="P280" s="214">
        <f>O280*H280</f>
        <v>0</v>
      </c>
      <c r="Q280" s="214">
        <v>0.0047999999999999996</v>
      </c>
      <c r="R280" s="214">
        <f>Q280*H280</f>
        <v>0.062294399999999993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381</v>
      </c>
      <c r="AT280" s="216" t="s">
        <v>250</v>
      </c>
      <c r="AU280" s="216" t="s">
        <v>147</v>
      </c>
      <c r="AY280" s="18" t="s">
        <v>138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147</v>
      </c>
      <c r="BK280" s="217">
        <f>ROUND(I280*H280,2)</f>
        <v>0</v>
      </c>
      <c r="BL280" s="18" t="s">
        <v>269</v>
      </c>
      <c r="BM280" s="216" t="s">
        <v>428</v>
      </c>
    </row>
    <row r="281" s="2" customFormat="1">
      <c r="A281" s="39"/>
      <c r="B281" s="40"/>
      <c r="C281" s="41"/>
      <c r="D281" s="218" t="s">
        <v>149</v>
      </c>
      <c r="E281" s="41"/>
      <c r="F281" s="219" t="s">
        <v>427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149</v>
      </c>
      <c r="AU281" s="18" t="s">
        <v>147</v>
      </c>
    </row>
    <row r="282" s="2" customFormat="1">
      <c r="A282" s="39"/>
      <c r="B282" s="40"/>
      <c r="C282" s="41"/>
      <c r="D282" s="223" t="s">
        <v>151</v>
      </c>
      <c r="E282" s="41"/>
      <c r="F282" s="224" t="s">
        <v>429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151</v>
      </c>
      <c r="AU282" s="18" t="s">
        <v>147</v>
      </c>
    </row>
    <row r="283" s="14" customFormat="1">
      <c r="A283" s="14"/>
      <c r="B283" s="235"/>
      <c r="C283" s="236"/>
      <c r="D283" s="218" t="s">
        <v>153</v>
      </c>
      <c r="E283" s="236"/>
      <c r="F283" s="238" t="s">
        <v>430</v>
      </c>
      <c r="G283" s="236"/>
      <c r="H283" s="239">
        <v>12.978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153</v>
      </c>
      <c r="AU283" s="245" t="s">
        <v>147</v>
      </c>
      <c r="AV283" s="14" t="s">
        <v>147</v>
      </c>
      <c r="AW283" s="14" t="s">
        <v>4</v>
      </c>
      <c r="AX283" s="14" t="s">
        <v>83</v>
      </c>
      <c r="AY283" s="245" t="s">
        <v>138</v>
      </c>
    </row>
    <row r="284" s="2" customFormat="1" ht="21.75" customHeight="1">
      <c r="A284" s="39"/>
      <c r="B284" s="40"/>
      <c r="C284" s="205" t="s">
        <v>431</v>
      </c>
      <c r="D284" s="205" t="s">
        <v>141</v>
      </c>
      <c r="E284" s="206" t="s">
        <v>432</v>
      </c>
      <c r="F284" s="207" t="s">
        <v>433</v>
      </c>
      <c r="G284" s="208" t="s">
        <v>144</v>
      </c>
      <c r="H284" s="209">
        <v>39.450000000000003</v>
      </c>
      <c r="I284" s="210"/>
      <c r="J284" s="211">
        <f>ROUND(I284*H284,2)</f>
        <v>0</v>
      </c>
      <c r="K284" s="207" t="s">
        <v>145</v>
      </c>
      <c r="L284" s="45"/>
      <c r="M284" s="212" t="s">
        <v>19</v>
      </c>
      <c r="N284" s="213" t="s">
        <v>47</v>
      </c>
      <c r="O284" s="85"/>
      <c r="P284" s="214">
        <f>O284*H284</f>
        <v>0</v>
      </c>
      <c r="Q284" s="214">
        <v>0.0044999999999999997</v>
      </c>
      <c r="R284" s="214">
        <f>Q284*H284</f>
        <v>0.17752499999999999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269</v>
      </c>
      <c r="AT284" s="216" t="s">
        <v>141</v>
      </c>
      <c r="AU284" s="216" t="s">
        <v>147</v>
      </c>
      <c r="AY284" s="18" t="s">
        <v>138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147</v>
      </c>
      <c r="BK284" s="217">
        <f>ROUND(I284*H284,2)</f>
        <v>0</v>
      </c>
      <c r="BL284" s="18" t="s">
        <v>269</v>
      </c>
      <c r="BM284" s="216" t="s">
        <v>434</v>
      </c>
    </row>
    <row r="285" s="2" customFormat="1">
      <c r="A285" s="39"/>
      <c r="B285" s="40"/>
      <c r="C285" s="41"/>
      <c r="D285" s="218" t="s">
        <v>149</v>
      </c>
      <c r="E285" s="41"/>
      <c r="F285" s="219" t="s">
        <v>435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149</v>
      </c>
      <c r="AU285" s="18" t="s">
        <v>147</v>
      </c>
    </row>
    <row r="286" s="2" customFormat="1">
      <c r="A286" s="39"/>
      <c r="B286" s="40"/>
      <c r="C286" s="41"/>
      <c r="D286" s="223" t="s">
        <v>151</v>
      </c>
      <c r="E286" s="41"/>
      <c r="F286" s="224" t="s">
        <v>436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151</v>
      </c>
      <c r="AU286" s="18" t="s">
        <v>147</v>
      </c>
    </row>
    <row r="287" s="14" customFormat="1">
      <c r="A287" s="14"/>
      <c r="B287" s="235"/>
      <c r="C287" s="236"/>
      <c r="D287" s="218" t="s">
        <v>153</v>
      </c>
      <c r="E287" s="237" t="s">
        <v>19</v>
      </c>
      <c r="F287" s="238" t="s">
        <v>437</v>
      </c>
      <c r="G287" s="236"/>
      <c r="H287" s="239">
        <v>39.450000000000003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153</v>
      </c>
      <c r="AU287" s="245" t="s">
        <v>147</v>
      </c>
      <c r="AV287" s="14" t="s">
        <v>147</v>
      </c>
      <c r="AW287" s="14" t="s">
        <v>36</v>
      </c>
      <c r="AX287" s="14" t="s">
        <v>83</v>
      </c>
      <c r="AY287" s="245" t="s">
        <v>138</v>
      </c>
    </row>
    <row r="288" s="2" customFormat="1" ht="16.5" customHeight="1">
      <c r="A288" s="39"/>
      <c r="B288" s="40"/>
      <c r="C288" s="205" t="s">
        <v>438</v>
      </c>
      <c r="D288" s="205" t="s">
        <v>141</v>
      </c>
      <c r="E288" s="206" t="s">
        <v>439</v>
      </c>
      <c r="F288" s="207" t="s">
        <v>440</v>
      </c>
      <c r="G288" s="208" t="s">
        <v>144</v>
      </c>
      <c r="H288" s="209">
        <v>37.649999999999999</v>
      </c>
      <c r="I288" s="210"/>
      <c r="J288" s="211">
        <f>ROUND(I288*H288,2)</f>
        <v>0</v>
      </c>
      <c r="K288" s="207" t="s">
        <v>145</v>
      </c>
      <c r="L288" s="45"/>
      <c r="M288" s="212" t="s">
        <v>19</v>
      </c>
      <c r="N288" s="213" t="s">
        <v>47</v>
      </c>
      <c r="O288" s="85"/>
      <c r="P288" s="214">
        <f>O288*H288</f>
        <v>0</v>
      </c>
      <c r="Q288" s="214">
        <v>0.0044999999999999997</v>
      </c>
      <c r="R288" s="214">
        <f>Q288*H288</f>
        <v>0.16942499999999999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269</v>
      </c>
      <c r="AT288" s="216" t="s">
        <v>141</v>
      </c>
      <c r="AU288" s="216" t="s">
        <v>147</v>
      </c>
      <c r="AY288" s="18" t="s">
        <v>138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147</v>
      </c>
      <c r="BK288" s="217">
        <f>ROUND(I288*H288,2)</f>
        <v>0</v>
      </c>
      <c r="BL288" s="18" t="s">
        <v>269</v>
      </c>
      <c r="BM288" s="216" t="s">
        <v>441</v>
      </c>
    </row>
    <row r="289" s="2" customFormat="1">
      <c r="A289" s="39"/>
      <c r="B289" s="40"/>
      <c r="C289" s="41"/>
      <c r="D289" s="218" t="s">
        <v>149</v>
      </c>
      <c r="E289" s="41"/>
      <c r="F289" s="219" t="s">
        <v>442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149</v>
      </c>
      <c r="AU289" s="18" t="s">
        <v>147</v>
      </c>
    </row>
    <row r="290" s="2" customFormat="1">
      <c r="A290" s="39"/>
      <c r="B290" s="40"/>
      <c r="C290" s="41"/>
      <c r="D290" s="223" t="s">
        <v>151</v>
      </c>
      <c r="E290" s="41"/>
      <c r="F290" s="224" t="s">
        <v>443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151</v>
      </c>
      <c r="AU290" s="18" t="s">
        <v>147</v>
      </c>
    </row>
    <row r="291" s="14" customFormat="1">
      <c r="A291" s="14"/>
      <c r="B291" s="235"/>
      <c r="C291" s="236"/>
      <c r="D291" s="218" t="s">
        <v>153</v>
      </c>
      <c r="E291" s="237" t="s">
        <v>19</v>
      </c>
      <c r="F291" s="238" t="s">
        <v>444</v>
      </c>
      <c r="G291" s="236"/>
      <c r="H291" s="239">
        <v>37.649999999999999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153</v>
      </c>
      <c r="AU291" s="245" t="s">
        <v>147</v>
      </c>
      <c r="AV291" s="14" t="s">
        <v>147</v>
      </c>
      <c r="AW291" s="14" t="s">
        <v>36</v>
      </c>
      <c r="AX291" s="14" t="s">
        <v>83</v>
      </c>
      <c r="AY291" s="245" t="s">
        <v>138</v>
      </c>
    </row>
    <row r="292" s="2" customFormat="1" ht="16.5" customHeight="1">
      <c r="A292" s="39"/>
      <c r="B292" s="40"/>
      <c r="C292" s="205" t="s">
        <v>445</v>
      </c>
      <c r="D292" s="205" t="s">
        <v>141</v>
      </c>
      <c r="E292" s="206" t="s">
        <v>446</v>
      </c>
      <c r="F292" s="207" t="s">
        <v>447</v>
      </c>
      <c r="G292" s="208" t="s">
        <v>272</v>
      </c>
      <c r="H292" s="209">
        <v>0.41799999999999998</v>
      </c>
      <c r="I292" s="210"/>
      <c r="J292" s="211">
        <f>ROUND(I292*H292,2)</f>
        <v>0</v>
      </c>
      <c r="K292" s="207" t="s">
        <v>145</v>
      </c>
      <c r="L292" s="45"/>
      <c r="M292" s="212" t="s">
        <v>19</v>
      </c>
      <c r="N292" s="213" t="s">
        <v>47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269</v>
      </c>
      <c r="AT292" s="216" t="s">
        <v>141</v>
      </c>
      <c r="AU292" s="216" t="s">
        <v>147</v>
      </c>
      <c r="AY292" s="18" t="s">
        <v>138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147</v>
      </c>
      <c r="BK292" s="217">
        <f>ROUND(I292*H292,2)</f>
        <v>0</v>
      </c>
      <c r="BL292" s="18" t="s">
        <v>269</v>
      </c>
      <c r="BM292" s="216" t="s">
        <v>448</v>
      </c>
    </row>
    <row r="293" s="2" customFormat="1">
      <c r="A293" s="39"/>
      <c r="B293" s="40"/>
      <c r="C293" s="41"/>
      <c r="D293" s="218" t="s">
        <v>149</v>
      </c>
      <c r="E293" s="41"/>
      <c r="F293" s="219" t="s">
        <v>449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149</v>
      </c>
      <c r="AU293" s="18" t="s">
        <v>147</v>
      </c>
    </row>
    <row r="294" s="2" customFormat="1">
      <c r="A294" s="39"/>
      <c r="B294" s="40"/>
      <c r="C294" s="41"/>
      <c r="D294" s="223" t="s">
        <v>151</v>
      </c>
      <c r="E294" s="41"/>
      <c r="F294" s="224" t="s">
        <v>450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151</v>
      </c>
      <c r="AU294" s="18" t="s">
        <v>147</v>
      </c>
    </row>
    <row r="295" s="12" customFormat="1" ht="22.8" customHeight="1">
      <c r="A295" s="12"/>
      <c r="B295" s="189"/>
      <c r="C295" s="190"/>
      <c r="D295" s="191" t="s">
        <v>74</v>
      </c>
      <c r="E295" s="203" t="s">
        <v>451</v>
      </c>
      <c r="F295" s="203" t="s">
        <v>452</v>
      </c>
      <c r="G295" s="190"/>
      <c r="H295" s="190"/>
      <c r="I295" s="193"/>
      <c r="J295" s="204">
        <f>BK295</f>
        <v>0</v>
      </c>
      <c r="K295" s="190"/>
      <c r="L295" s="195"/>
      <c r="M295" s="196"/>
      <c r="N295" s="197"/>
      <c r="O295" s="197"/>
      <c r="P295" s="198">
        <f>SUM(P296:P312)</f>
        <v>0</v>
      </c>
      <c r="Q295" s="197"/>
      <c r="R295" s="198">
        <f>SUM(R296:R312)</f>
        <v>0.016115399999999998</v>
      </c>
      <c r="S295" s="197"/>
      <c r="T295" s="199">
        <f>SUM(T296:T312)</f>
        <v>0.0047397000000000003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0" t="s">
        <v>147</v>
      </c>
      <c r="AT295" s="201" t="s">
        <v>74</v>
      </c>
      <c r="AU295" s="201" t="s">
        <v>83</v>
      </c>
      <c r="AY295" s="200" t="s">
        <v>138</v>
      </c>
      <c r="BK295" s="202">
        <f>SUM(BK296:BK312)</f>
        <v>0</v>
      </c>
    </row>
    <row r="296" s="2" customFormat="1" ht="16.5" customHeight="1">
      <c r="A296" s="39"/>
      <c r="B296" s="40"/>
      <c r="C296" s="205" t="s">
        <v>453</v>
      </c>
      <c r="D296" s="205" t="s">
        <v>141</v>
      </c>
      <c r="E296" s="206" t="s">
        <v>454</v>
      </c>
      <c r="F296" s="207" t="s">
        <v>455</v>
      </c>
      <c r="G296" s="208" t="s">
        <v>144</v>
      </c>
      <c r="H296" s="209">
        <v>11.285</v>
      </c>
      <c r="I296" s="210"/>
      <c r="J296" s="211">
        <f>ROUND(I296*H296,2)</f>
        <v>0</v>
      </c>
      <c r="K296" s="207" t="s">
        <v>145</v>
      </c>
      <c r="L296" s="45"/>
      <c r="M296" s="212" t="s">
        <v>19</v>
      </c>
      <c r="N296" s="213" t="s">
        <v>47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0.00042000000000000002</v>
      </c>
      <c r="T296" s="215">
        <f>S296*H296</f>
        <v>0.0047397000000000003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269</v>
      </c>
      <c r="AT296" s="216" t="s">
        <v>141</v>
      </c>
      <c r="AU296" s="216" t="s">
        <v>147</v>
      </c>
      <c r="AY296" s="18" t="s">
        <v>138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147</v>
      </c>
      <c r="BK296" s="217">
        <f>ROUND(I296*H296,2)</f>
        <v>0</v>
      </c>
      <c r="BL296" s="18" t="s">
        <v>269</v>
      </c>
      <c r="BM296" s="216" t="s">
        <v>456</v>
      </c>
    </row>
    <row r="297" s="2" customFormat="1">
      <c r="A297" s="39"/>
      <c r="B297" s="40"/>
      <c r="C297" s="41"/>
      <c r="D297" s="218" t="s">
        <v>149</v>
      </c>
      <c r="E297" s="41"/>
      <c r="F297" s="219" t="s">
        <v>457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149</v>
      </c>
      <c r="AU297" s="18" t="s">
        <v>147</v>
      </c>
    </row>
    <row r="298" s="2" customFormat="1">
      <c r="A298" s="39"/>
      <c r="B298" s="40"/>
      <c r="C298" s="41"/>
      <c r="D298" s="223" t="s">
        <v>151</v>
      </c>
      <c r="E298" s="41"/>
      <c r="F298" s="224" t="s">
        <v>458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151</v>
      </c>
      <c r="AU298" s="18" t="s">
        <v>147</v>
      </c>
    </row>
    <row r="299" s="13" customFormat="1">
      <c r="A299" s="13"/>
      <c r="B299" s="225"/>
      <c r="C299" s="226"/>
      <c r="D299" s="218" t="s">
        <v>153</v>
      </c>
      <c r="E299" s="227" t="s">
        <v>19</v>
      </c>
      <c r="F299" s="228" t="s">
        <v>459</v>
      </c>
      <c r="G299" s="226"/>
      <c r="H299" s="227" t="s">
        <v>19</v>
      </c>
      <c r="I299" s="229"/>
      <c r="J299" s="226"/>
      <c r="K299" s="226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153</v>
      </c>
      <c r="AU299" s="234" t="s">
        <v>147</v>
      </c>
      <c r="AV299" s="13" t="s">
        <v>83</v>
      </c>
      <c r="AW299" s="13" t="s">
        <v>36</v>
      </c>
      <c r="AX299" s="13" t="s">
        <v>75</v>
      </c>
      <c r="AY299" s="234" t="s">
        <v>138</v>
      </c>
    </row>
    <row r="300" s="14" customFormat="1">
      <c r="A300" s="14"/>
      <c r="B300" s="235"/>
      <c r="C300" s="236"/>
      <c r="D300" s="218" t="s">
        <v>153</v>
      </c>
      <c r="E300" s="237" t="s">
        <v>19</v>
      </c>
      <c r="F300" s="238" t="s">
        <v>344</v>
      </c>
      <c r="G300" s="236"/>
      <c r="H300" s="239">
        <v>11.285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153</v>
      </c>
      <c r="AU300" s="245" t="s">
        <v>147</v>
      </c>
      <c r="AV300" s="14" t="s">
        <v>147</v>
      </c>
      <c r="AW300" s="14" t="s">
        <v>36</v>
      </c>
      <c r="AX300" s="14" t="s">
        <v>83</v>
      </c>
      <c r="AY300" s="245" t="s">
        <v>138</v>
      </c>
    </row>
    <row r="301" s="2" customFormat="1" ht="16.5" customHeight="1">
      <c r="A301" s="39"/>
      <c r="B301" s="40"/>
      <c r="C301" s="205" t="s">
        <v>460</v>
      </c>
      <c r="D301" s="205" t="s">
        <v>141</v>
      </c>
      <c r="E301" s="206" t="s">
        <v>461</v>
      </c>
      <c r="F301" s="207" t="s">
        <v>462</v>
      </c>
      <c r="G301" s="208" t="s">
        <v>144</v>
      </c>
      <c r="H301" s="209">
        <v>11.285</v>
      </c>
      <c r="I301" s="210"/>
      <c r="J301" s="211">
        <f>ROUND(I301*H301,2)</f>
        <v>0</v>
      </c>
      <c r="K301" s="207" t="s">
        <v>145</v>
      </c>
      <c r="L301" s="45"/>
      <c r="M301" s="212" t="s">
        <v>19</v>
      </c>
      <c r="N301" s="213" t="s">
        <v>47</v>
      </c>
      <c r="O301" s="85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269</v>
      </c>
      <c r="AT301" s="216" t="s">
        <v>141</v>
      </c>
      <c r="AU301" s="216" t="s">
        <v>147</v>
      </c>
      <c r="AY301" s="18" t="s">
        <v>138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147</v>
      </c>
      <c r="BK301" s="217">
        <f>ROUND(I301*H301,2)</f>
        <v>0</v>
      </c>
      <c r="BL301" s="18" t="s">
        <v>269</v>
      </c>
      <c r="BM301" s="216" t="s">
        <v>463</v>
      </c>
    </row>
    <row r="302" s="2" customFormat="1">
      <c r="A302" s="39"/>
      <c r="B302" s="40"/>
      <c r="C302" s="41"/>
      <c r="D302" s="218" t="s">
        <v>149</v>
      </c>
      <c r="E302" s="41"/>
      <c r="F302" s="219" t="s">
        <v>464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149</v>
      </c>
      <c r="AU302" s="18" t="s">
        <v>147</v>
      </c>
    </row>
    <row r="303" s="2" customFormat="1">
      <c r="A303" s="39"/>
      <c r="B303" s="40"/>
      <c r="C303" s="41"/>
      <c r="D303" s="223" t="s">
        <v>151</v>
      </c>
      <c r="E303" s="41"/>
      <c r="F303" s="224" t="s">
        <v>465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151</v>
      </c>
      <c r="AU303" s="18" t="s">
        <v>147</v>
      </c>
    </row>
    <row r="304" s="13" customFormat="1">
      <c r="A304" s="13"/>
      <c r="B304" s="225"/>
      <c r="C304" s="226"/>
      <c r="D304" s="218" t="s">
        <v>153</v>
      </c>
      <c r="E304" s="227" t="s">
        <v>19</v>
      </c>
      <c r="F304" s="228" t="s">
        <v>466</v>
      </c>
      <c r="G304" s="226"/>
      <c r="H304" s="227" t="s">
        <v>19</v>
      </c>
      <c r="I304" s="229"/>
      <c r="J304" s="226"/>
      <c r="K304" s="226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153</v>
      </c>
      <c r="AU304" s="234" t="s">
        <v>147</v>
      </c>
      <c r="AV304" s="13" t="s">
        <v>83</v>
      </c>
      <c r="AW304" s="13" t="s">
        <v>36</v>
      </c>
      <c r="AX304" s="13" t="s">
        <v>75</v>
      </c>
      <c r="AY304" s="234" t="s">
        <v>138</v>
      </c>
    </row>
    <row r="305" s="14" customFormat="1">
      <c r="A305" s="14"/>
      <c r="B305" s="235"/>
      <c r="C305" s="236"/>
      <c r="D305" s="218" t="s">
        <v>153</v>
      </c>
      <c r="E305" s="237" t="s">
        <v>19</v>
      </c>
      <c r="F305" s="238" t="s">
        <v>344</v>
      </c>
      <c r="G305" s="236"/>
      <c r="H305" s="239">
        <v>11.285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153</v>
      </c>
      <c r="AU305" s="245" t="s">
        <v>147</v>
      </c>
      <c r="AV305" s="14" t="s">
        <v>147</v>
      </c>
      <c r="AW305" s="14" t="s">
        <v>36</v>
      </c>
      <c r="AX305" s="14" t="s">
        <v>83</v>
      </c>
      <c r="AY305" s="245" t="s">
        <v>138</v>
      </c>
    </row>
    <row r="306" s="2" customFormat="1" ht="16.5" customHeight="1">
      <c r="A306" s="39"/>
      <c r="B306" s="40"/>
      <c r="C306" s="257" t="s">
        <v>467</v>
      </c>
      <c r="D306" s="257" t="s">
        <v>250</v>
      </c>
      <c r="E306" s="258" t="s">
        <v>468</v>
      </c>
      <c r="F306" s="259" t="s">
        <v>469</v>
      </c>
      <c r="G306" s="260" t="s">
        <v>144</v>
      </c>
      <c r="H306" s="261">
        <v>11.510999999999999</v>
      </c>
      <c r="I306" s="262"/>
      <c r="J306" s="263">
        <f>ROUND(I306*H306,2)</f>
        <v>0</v>
      </c>
      <c r="K306" s="259" t="s">
        <v>145</v>
      </c>
      <c r="L306" s="264"/>
      <c r="M306" s="265" t="s">
        <v>19</v>
      </c>
      <c r="N306" s="266" t="s">
        <v>47</v>
      </c>
      <c r="O306" s="85"/>
      <c r="P306" s="214">
        <f>O306*H306</f>
        <v>0</v>
      </c>
      <c r="Q306" s="214">
        <v>0.0014</v>
      </c>
      <c r="R306" s="214">
        <f>Q306*H306</f>
        <v>0.016115399999999998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381</v>
      </c>
      <c r="AT306" s="216" t="s">
        <v>250</v>
      </c>
      <c r="AU306" s="216" t="s">
        <v>147</v>
      </c>
      <c r="AY306" s="18" t="s">
        <v>138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147</v>
      </c>
      <c r="BK306" s="217">
        <f>ROUND(I306*H306,2)</f>
        <v>0</v>
      </c>
      <c r="BL306" s="18" t="s">
        <v>269</v>
      </c>
      <c r="BM306" s="216" t="s">
        <v>470</v>
      </c>
    </row>
    <row r="307" s="2" customFormat="1">
      <c r="A307" s="39"/>
      <c r="B307" s="40"/>
      <c r="C307" s="41"/>
      <c r="D307" s="218" t="s">
        <v>149</v>
      </c>
      <c r="E307" s="41"/>
      <c r="F307" s="219" t="s">
        <v>469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149</v>
      </c>
      <c r="AU307" s="18" t="s">
        <v>147</v>
      </c>
    </row>
    <row r="308" s="2" customFormat="1">
      <c r="A308" s="39"/>
      <c r="B308" s="40"/>
      <c r="C308" s="41"/>
      <c r="D308" s="223" t="s">
        <v>151</v>
      </c>
      <c r="E308" s="41"/>
      <c r="F308" s="224" t="s">
        <v>471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151</v>
      </c>
      <c r="AU308" s="18" t="s">
        <v>147</v>
      </c>
    </row>
    <row r="309" s="14" customFormat="1">
      <c r="A309" s="14"/>
      <c r="B309" s="235"/>
      <c r="C309" s="236"/>
      <c r="D309" s="218" t="s">
        <v>153</v>
      </c>
      <c r="E309" s="236"/>
      <c r="F309" s="238" t="s">
        <v>472</v>
      </c>
      <c r="G309" s="236"/>
      <c r="H309" s="239">
        <v>11.510999999999999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153</v>
      </c>
      <c r="AU309" s="245" t="s">
        <v>147</v>
      </c>
      <c r="AV309" s="14" t="s">
        <v>147</v>
      </c>
      <c r="AW309" s="14" t="s">
        <v>4</v>
      </c>
      <c r="AX309" s="14" t="s">
        <v>83</v>
      </c>
      <c r="AY309" s="245" t="s">
        <v>138</v>
      </c>
    </row>
    <row r="310" s="2" customFormat="1" ht="16.5" customHeight="1">
      <c r="A310" s="39"/>
      <c r="B310" s="40"/>
      <c r="C310" s="205" t="s">
        <v>473</v>
      </c>
      <c r="D310" s="205" t="s">
        <v>141</v>
      </c>
      <c r="E310" s="206" t="s">
        <v>474</v>
      </c>
      <c r="F310" s="207" t="s">
        <v>475</v>
      </c>
      <c r="G310" s="208" t="s">
        <v>272</v>
      </c>
      <c r="H310" s="209">
        <v>0.016</v>
      </c>
      <c r="I310" s="210"/>
      <c r="J310" s="211">
        <f>ROUND(I310*H310,2)</f>
        <v>0</v>
      </c>
      <c r="K310" s="207" t="s">
        <v>145</v>
      </c>
      <c r="L310" s="45"/>
      <c r="M310" s="212" t="s">
        <v>19</v>
      </c>
      <c r="N310" s="213" t="s">
        <v>47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269</v>
      </c>
      <c r="AT310" s="216" t="s">
        <v>141</v>
      </c>
      <c r="AU310" s="216" t="s">
        <v>147</v>
      </c>
      <c r="AY310" s="18" t="s">
        <v>138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147</v>
      </c>
      <c r="BK310" s="217">
        <f>ROUND(I310*H310,2)</f>
        <v>0</v>
      </c>
      <c r="BL310" s="18" t="s">
        <v>269</v>
      </c>
      <c r="BM310" s="216" t="s">
        <v>476</v>
      </c>
    </row>
    <row r="311" s="2" customFormat="1">
      <c r="A311" s="39"/>
      <c r="B311" s="40"/>
      <c r="C311" s="41"/>
      <c r="D311" s="218" t="s">
        <v>149</v>
      </c>
      <c r="E311" s="41"/>
      <c r="F311" s="219" t="s">
        <v>477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149</v>
      </c>
      <c r="AU311" s="18" t="s">
        <v>147</v>
      </c>
    </row>
    <row r="312" s="2" customFormat="1">
      <c r="A312" s="39"/>
      <c r="B312" s="40"/>
      <c r="C312" s="41"/>
      <c r="D312" s="223" t="s">
        <v>151</v>
      </c>
      <c r="E312" s="41"/>
      <c r="F312" s="224" t="s">
        <v>478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151</v>
      </c>
      <c r="AU312" s="18" t="s">
        <v>147</v>
      </c>
    </row>
    <row r="313" s="12" customFormat="1" ht="22.8" customHeight="1">
      <c r="A313" s="12"/>
      <c r="B313" s="189"/>
      <c r="C313" s="190"/>
      <c r="D313" s="191" t="s">
        <v>74</v>
      </c>
      <c r="E313" s="203" t="s">
        <v>479</v>
      </c>
      <c r="F313" s="203" t="s">
        <v>480</v>
      </c>
      <c r="G313" s="190"/>
      <c r="H313" s="190"/>
      <c r="I313" s="193"/>
      <c r="J313" s="204">
        <f>BK313</f>
        <v>0</v>
      </c>
      <c r="K313" s="190"/>
      <c r="L313" s="195"/>
      <c r="M313" s="196"/>
      <c r="N313" s="197"/>
      <c r="O313" s="197"/>
      <c r="P313" s="198">
        <f>SUM(P314:P345)</f>
        <v>0</v>
      </c>
      <c r="Q313" s="197"/>
      <c r="R313" s="198">
        <f>SUM(R314:R345)</f>
        <v>0.106110556</v>
      </c>
      <c r="S313" s="197"/>
      <c r="T313" s="199">
        <f>SUM(T314:T345)</f>
        <v>0.021284999999999998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0" t="s">
        <v>147</v>
      </c>
      <c r="AT313" s="201" t="s">
        <v>74</v>
      </c>
      <c r="AU313" s="201" t="s">
        <v>83</v>
      </c>
      <c r="AY313" s="200" t="s">
        <v>138</v>
      </c>
      <c r="BK313" s="202">
        <f>SUM(BK314:BK345)</f>
        <v>0</v>
      </c>
    </row>
    <row r="314" s="2" customFormat="1" ht="16.5" customHeight="1">
      <c r="A314" s="39"/>
      <c r="B314" s="40"/>
      <c r="C314" s="205" t="s">
        <v>481</v>
      </c>
      <c r="D314" s="205" t="s">
        <v>141</v>
      </c>
      <c r="E314" s="206" t="s">
        <v>482</v>
      </c>
      <c r="F314" s="207" t="s">
        <v>483</v>
      </c>
      <c r="G314" s="208" t="s">
        <v>189</v>
      </c>
      <c r="H314" s="209">
        <v>10.75</v>
      </c>
      <c r="I314" s="210"/>
      <c r="J314" s="211">
        <f>ROUND(I314*H314,2)</f>
        <v>0</v>
      </c>
      <c r="K314" s="207" t="s">
        <v>145</v>
      </c>
      <c r="L314" s="45"/>
      <c r="M314" s="212" t="s">
        <v>19</v>
      </c>
      <c r="N314" s="213" t="s">
        <v>47</v>
      </c>
      <c r="O314" s="85"/>
      <c r="P314" s="214">
        <f>O314*H314</f>
        <v>0</v>
      </c>
      <c r="Q314" s="214">
        <v>0</v>
      </c>
      <c r="R314" s="214">
        <f>Q314*H314</f>
        <v>0</v>
      </c>
      <c r="S314" s="214">
        <v>0.00198</v>
      </c>
      <c r="T314" s="215">
        <f>S314*H314</f>
        <v>0.021284999999999998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269</v>
      </c>
      <c r="AT314" s="216" t="s">
        <v>141</v>
      </c>
      <c r="AU314" s="216" t="s">
        <v>147</v>
      </c>
      <c r="AY314" s="18" t="s">
        <v>138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147</v>
      </c>
      <c r="BK314" s="217">
        <f>ROUND(I314*H314,2)</f>
        <v>0</v>
      </c>
      <c r="BL314" s="18" t="s">
        <v>269</v>
      </c>
      <c r="BM314" s="216" t="s">
        <v>484</v>
      </c>
    </row>
    <row r="315" s="2" customFormat="1">
      <c r="A315" s="39"/>
      <c r="B315" s="40"/>
      <c r="C315" s="41"/>
      <c r="D315" s="218" t="s">
        <v>149</v>
      </c>
      <c r="E315" s="41"/>
      <c r="F315" s="219" t="s">
        <v>485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149</v>
      </c>
      <c r="AU315" s="18" t="s">
        <v>147</v>
      </c>
    </row>
    <row r="316" s="2" customFormat="1">
      <c r="A316" s="39"/>
      <c r="B316" s="40"/>
      <c r="C316" s="41"/>
      <c r="D316" s="223" t="s">
        <v>151</v>
      </c>
      <c r="E316" s="41"/>
      <c r="F316" s="224" t="s">
        <v>486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151</v>
      </c>
      <c r="AU316" s="18" t="s">
        <v>147</v>
      </c>
    </row>
    <row r="317" s="2" customFormat="1" ht="16.5" customHeight="1">
      <c r="A317" s="39"/>
      <c r="B317" s="40"/>
      <c r="C317" s="205" t="s">
        <v>487</v>
      </c>
      <c r="D317" s="205" t="s">
        <v>141</v>
      </c>
      <c r="E317" s="206" t="s">
        <v>488</v>
      </c>
      <c r="F317" s="207" t="s">
        <v>489</v>
      </c>
      <c r="G317" s="208" t="s">
        <v>197</v>
      </c>
      <c r="H317" s="209">
        <v>1</v>
      </c>
      <c r="I317" s="210"/>
      <c r="J317" s="211">
        <f>ROUND(I317*H317,2)</f>
        <v>0</v>
      </c>
      <c r="K317" s="207" t="s">
        <v>19</v>
      </c>
      <c r="L317" s="45"/>
      <c r="M317" s="212" t="s">
        <v>19</v>
      </c>
      <c r="N317" s="213" t="s">
        <v>47</v>
      </c>
      <c r="O317" s="85"/>
      <c r="P317" s="214">
        <f>O317*H317</f>
        <v>0</v>
      </c>
      <c r="Q317" s="214">
        <v>0.015089999999999999</v>
      </c>
      <c r="R317" s="214">
        <f>Q317*H317</f>
        <v>0.015089999999999999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269</v>
      </c>
      <c r="AT317" s="216" t="s">
        <v>141</v>
      </c>
      <c r="AU317" s="216" t="s">
        <v>147</v>
      </c>
      <c r="AY317" s="18" t="s">
        <v>138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147</v>
      </c>
      <c r="BK317" s="217">
        <f>ROUND(I317*H317,2)</f>
        <v>0</v>
      </c>
      <c r="BL317" s="18" t="s">
        <v>269</v>
      </c>
      <c r="BM317" s="216" t="s">
        <v>490</v>
      </c>
    </row>
    <row r="318" s="2" customFormat="1">
      <c r="A318" s="39"/>
      <c r="B318" s="40"/>
      <c r="C318" s="41"/>
      <c r="D318" s="218" t="s">
        <v>149</v>
      </c>
      <c r="E318" s="41"/>
      <c r="F318" s="219" t="s">
        <v>491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149</v>
      </c>
      <c r="AU318" s="18" t="s">
        <v>147</v>
      </c>
    </row>
    <row r="319" s="2" customFormat="1" ht="16.5" customHeight="1">
      <c r="A319" s="39"/>
      <c r="B319" s="40"/>
      <c r="C319" s="205" t="s">
        <v>492</v>
      </c>
      <c r="D319" s="205" t="s">
        <v>141</v>
      </c>
      <c r="E319" s="206" t="s">
        <v>493</v>
      </c>
      <c r="F319" s="207" t="s">
        <v>494</v>
      </c>
      <c r="G319" s="208" t="s">
        <v>189</v>
      </c>
      <c r="H319" s="209">
        <v>15</v>
      </c>
      <c r="I319" s="210"/>
      <c r="J319" s="211">
        <f>ROUND(I319*H319,2)</f>
        <v>0</v>
      </c>
      <c r="K319" s="207" t="s">
        <v>145</v>
      </c>
      <c r="L319" s="45"/>
      <c r="M319" s="212" t="s">
        <v>19</v>
      </c>
      <c r="N319" s="213" t="s">
        <v>47</v>
      </c>
      <c r="O319" s="85"/>
      <c r="P319" s="214">
        <f>O319*H319</f>
        <v>0</v>
      </c>
      <c r="Q319" s="214">
        <v>0.0020098999999999998</v>
      </c>
      <c r="R319" s="214">
        <f>Q319*H319</f>
        <v>0.030148499999999998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269</v>
      </c>
      <c r="AT319" s="216" t="s">
        <v>141</v>
      </c>
      <c r="AU319" s="216" t="s">
        <v>147</v>
      </c>
      <c r="AY319" s="18" t="s">
        <v>138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147</v>
      </c>
      <c r="BK319" s="217">
        <f>ROUND(I319*H319,2)</f>
        <v>0</v>
      </c>
      <c r="BL319" s="18" t="s">
        <v>269</v>
      </c>
      <c r="BM319" s="216" t="s">
        <v>495</v>
      </c>
    </row>
    <row r="320" s="2" customFormat="1">
      <c r="A320" s="39"/>
      <c r="B320" s="40"/>
      <c r="C320" s="41"/>
      <c r="D320" s="218" t="s">
        <v>149</v>
      </c>
      <c r="E320" s="41"/>
      <c r="F320" s="219" t="s">
        <v>496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149</v>
      </c>
      <c r="AU320" s="18" t="s">
        <v>147</v>
      </c>
    </row>
    <row r="321" s="2" customFormat="1">
      <c r="A321" s="39"/>
      <c r="B321" s="40"/>
      <c r="C321" s="41"/>
      <c r="D321" s="223" t="s">
        <v>151</v>
      </c>
      <c r="E321" s="41"/>
      <c r="F321" s="224" t="s">
        <v>497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151</v>
      </c>
      <c r="AU321" s="18" t="s">
        <v>147</v>
      </c>
    </row>
    <row r="322" s="2" customFormat="1" ht="16.5" customHeight="1">
      <c r="A322" s="39"/>
      <c r="B322" s="40"/>
      <c r="C322" s="205" t="s">
        <v>498</v>
      </c>
      <c r="D322" s="205" t="s">
        <v>141</v>
      </c>
      <c r="E322" s="206" t="s">
        <v>499</v>
      </c>
      <c r="F322" s="207" t="s">
        <v>500</v>
      </c>
      <c r="G322" s="208" t="s">
        <v>189</v>
      </c>
      <c r="H322" s="209">
        <v>14.949999999999999</v>
      </c>
      <c r="I322" s="210"/>
      <c r="J322" s="211">
        <f>ROUND(I322*H322,2)</f>
        <v>0</v>
      </c>
      <c r="K322" s="207" t="s">
        <v>145</v>
      </c>
      <c r="L322" s="45"/>
      <c r="M322" s="212" t="s">
        <v>19</v>
      </c>
      <c r="N322" s="213" t="s">
        <v>47</v>
      </c>
      <c r="O322" s="85"/>
      <c r="P322" s="214">
        <f>O322*H322</f>
        <v>0</v>
      </c>
      <c r="Q322" s="214">
        <v>0.00041189999999999998</v>
      </c>
      <c r="R322" s="214">
        <f>Q322*H322</f>
        <v>0.0061579049999999991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269</v>
      </c>
      <c r="AT322" s="216" t="s">
        <v>141</v>
      </c>
      <c r="AU322" s="216" t="s">
        <v>147</v>
      </c>
      <c r="AY322" s="18" t="s">
        <v>138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147</v>
      </c>
      <c r="BK322" s="217">
        <f>ROUND(I322*H322,2)</f>
        <v>0</v>
      </c>
      <c r="BL322" s="18" t="s">
        <v>269</v>
      </c>
      <c r="BM322" s="216" t="s">
        <v>501</v>
      </c>
    </row>
    <row r="323" s="2" customFormat="1">
      <c r="A323" s="39"/>
      <c r="B323" s="40"/>
      <c r="C323" s="41"/>
      <c r="D323" s="218" t="s">
        <v>149</v>
      </c>
      <c r="E323" s="41"/>
      <c r="F323" s="219" t="s">
        <v>502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149</v>
      </c>
      <c r="AU323" s="18" t="s">
        <v>147</v>
      </c>
    </row>
    <row r="324" s="2" customFormat="1">
      <c r="A324" s="39"/>
      <c r="B324" s="40"/>
      <c r="C324" s="41"/>
      <c r="D324" s="223" t="s">
        <v>151</v>
      </c>
      <c r="E324" s="41"/>
      <c r="F324" s="224" t="s">
        <v>503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151</v>
      </c>
      <c r="AU324" s="18" t="s">
        <v>147</v>
      </c>
    </row>
    <row r="325" s="2" customFormat="1" ht="16.5" customHeight="1">
      <c r="A325" s="39"/>
      <c r="B325" s="40"/>
      <c r="C325" s="205" t="s">
        <v>504</v>
      </c>
      <c r="D325" s="205" t="s">
        <v>141</v>
      </c>
      <c r="E325" s="206" t="s">
        <v>505</v>
      </c>
      <c r="F325" s="207" t="s">
        <v>506</v>
      </c>
      <c r="G325" s="208" t="s">
        <v>189</v>
      </c>
      <c r="H325" s="209">
        <v>24.73</v>
      </c>
      <c r="I325" s="210"/>
      <c r="J325" s="211">
        <f>ROUND(I325*H325,2)</f>
        <v>0</v>
      </c>
      <c r="K325" s="207" t="s">
        <v>145</v>
      </c>
      <c r="L325" s="45"/>
      <c r="M325" s="212" t="s">
        <v>19</v>
      </c>
      <c r="N325" s="213" t="s">
        <v>47</v>
      </c>
      <c r="O325" s="85"/>
      <c r="P325" s="214">
        <f>O325*H325</f>
        <v>0</v>
      </c>
      <c r="Q325" s="214">
        <v>0.00047649999999999998</v>
      </c>
      <c r="R325" s="214">
        <f>Q325*H325</f>
        <v>0.011783844999999999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269</v>
      </c>
      <c r="AT325" s="216" t="s">
        <v>141</v>
      </c>
      <c r="AU325" s="216" t="s">
        <v>147</v>
      </c>
      <c r="AY325" s="18" t="s">
        <v>138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147</v>
      </c>
      <c r="BK325" s="217">
        <f>ROUND(I325*H325,2)</f>
        <v>0</v>
      </c>
      <c r="BL325" s="18" t="s">
        <v>269</v>
      </c>
      <c r="BM325" s="216" t="s">
        <v>507</v>
      </c>
    </row>
    <row r="326" s="2" customFormat="1">
      <c r="A326" s="39"/>
      <c r="B326" s="40"/>
      <c r="C326" s="41"/>
      <c r="D326" s="218" t="s">
        <v>149</v>
      </c>
      <c r="E326" s="41"/>
      <c r="F326" s="219" t="s">
        <v>508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149</v>
      </c>
      <c r="AU326" s="18" t="s">
        <v>147</v>
      </c>
    </row>
    <row r="327" s="2" customFormat="1">
      <c r="A327" s="39"/>
      <c r="B327" s="40"/>
      <c r="C327" s="41"/>
      <c r="D327" s="223" t="s">
        <v>151</v>
      </c>
      <c r="E327" s="41"/>
      <c r="F327" s="224" t="s">
        <v>509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151</v>
      </c>
      <c r="AU327" s="18" t="s">
        <v>147</v>
      </c>
    </row>
    <row r="328" s="2" customFormat="1" ht="16.5" customHeight="1">
      <c r="A328" s="39"/>
      <c r="B328" s="40"/>
      <c r="C328" s="205" t="s">
        <v>510</v>
      </c>
      <c r="D328" s="205" t="s">
        <v>141</v>
      </c>
      <c r="E328" s="206" t="s">
        <v>511</v>
      </c>
      <c r="F328" s="207" t="s">
        <v>512</v>
      </c>
      <c r="G328" s="208" t="s">
        <v>189</v>
      </c>
      <c r="H328" s="209">
        <v>8.6300000000000008</v>
      </c>
      <c r="I328" s="210"/>
      <c r="J328" s="211">
        <f>ROUND(I328*H328,2)</f>
        <v>0</v>
      </c>
      <c r="K328" s="207" t="s">
        <v>145</v>
      </c>
      <c r="L328" s="45"/>
      <c r="M328" s="212" t="s">
        <v>19</v>
      </c>
      <c r="N328" s="213" t="s">
        <v>47</v>
      </c>
      <c r="O328" s="85"/>
      <c r="P328" s="214">
        <f>O328*H328</f>
        <v>0</v>
      </c>
      <c r="Q328" s="214">
        <v>0.0022361999999999998</v>
      </c>
      <c r="R328" s="214">
        <f>Q328*H328</f>
        <v>0.019298406000000001</v>
      </c>
      <c r="S328" s="214">
        <v>0</v>
      </c>
      <c r="T328" s="21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269</v>
      </c>
      <c r="AT328" s="216" t="s">
        <v>141</v>
      </c>
      <c r="AU328" s="216" t="s">
        <v>147</v>
      </c>
      <c r="AY328" s="18" t="s">
        <v>138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147</v>
      </c>
      <c r="BK328" s="217">
        <f>ROUND(I328*H328,2)</f>
        <v>0</v>
      </c>
      <c r="BL328" s="18" t="s">
        <v>269</v>
      </c>
      <c r="BM328" s="216" t="s">
        <v>513</v>
      </c>
    </row>
    <row r="329" s="2" customFormat="1">
      <c r="A329" s="39"/>
      <c r="B329" s="40"/>
      <c r="C329" s="41"/>
      <c r="D329" s="218" t="s">
        <v>149</v>
      </c>
      <c r="E329" s="41"/>
      <c r="F329" s="219" t="s">
        <v>514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149</v>
      </c>
      <c r="AU329" s="18" t="s">
        <v>147</v>
      </c>
    </row>
    <row r="330" s="2" customFormat="1">
      <c r="A330" s="39"/>
      <c r="B330" s="40"/>
      <c r="C330" s="41"/>
      <c r="D330" s="223" t="s">
        <v>151</v>
      </c>
      <c r="E330" s="41"/>
      <c r="F330" s="224" t="s">
        <v>515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151</v>
      </c>
      <c r="AU330" s="18" t="s">
        <v>147</v>
      </c>
    </row>
    <row r="331" s="2" customFormat="1" ht="16.5" customHeight="1">
      <c r="A331" s="39"/>
      <c r="B331" s="40"/>
      <c r="C331" s="205" t="s">
        <v>516</v>
      </c>
      <c r="D331" s="205" t="s">
        <v>141</v>
      </c>
      <c r="E331" s="206" t="s">
        <v>517</v>
      </c>
      <c r="F331" s="207" t="s">
        <v>518</v>
      </c>
      <c r="G331" s="208" t="s">
        <v>189</v>
      </c>
      <c r="H331" s="209">
        <v>4.5</v>
      </c>
      <c r="I331" s="210"/>
      <c r="J331" s="211">
        <f>ROUND(I331*H331,2)</f>
        <v>0</v>
      </c>
      <c r="K331" s="207" t="s">
        <v>145</v>
      </c>
      <c r="L331" s="45"/>
      <c r="M331" s="212" t="s">
        <v>19</v>
      </c>
      <c r="N331" s="213" t="s">
        <v>47</v>
      </c>
      <c r="O331" s="85"/>
      <c r="P331" s="214">
        <f>O331*H331</f>
        <v>0</v>
      </c>
      <c r="Q331" s="214">
        <v>0.0018982000000000001</v>
      </c>
      <c r="R331" s="214">
        <f>Q331*H331</f>
        <v>0.0085418999999999998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269</v>
      </c>
      <c r="AT331" s="216" t="s">
        <v>141</v>
      </c>
      <c r="AU331" s="216" t="s">
        <v>147</v>
      </c>
      <c r="AY331" s="18" t="s">
        <v>138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147</v>
      </c>
      <c r="BK331" s="217">
        <f>ROUND(I331*H331,2)</f>
        <v>0</v>
      </c>
      <c r="BL331" s="18" t="s">
        <v>269</v>
      </c>
      <c r="BM331" s="216" t="s">
        <v>519</v>
      </c>
    </row>
    <row r="332" s="2" customFormat="1">
      <c r="A332" s="39"/>
      <c r="B332" s="40"/>
      <c r="C332" s="41"/>
      <c r="D332" s="218" t="s">
        <v>149</v>
      </c>
      <c r="E332" s="41"/>
      <c r="F332" s="219" t="s">
        <v>520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149</v>
      </c>
      <c r="AU332" s="18" t="s">
        <v>147</v>
      </c>
    </row>
    <row r="333" s="2" customFormat="1">
      <c r="A333" s="39"/>
      <c r="B333" s="40"/>
      <c r="C333" s="41"/>
      <c r="D333" s="223" t="s">
        <v>151</v>
      </c>
      <c r="E333" s="41"/>
      <c r="F333" s="224" t="s">
        <v>521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151</v>
      </c>
      <c r="AU333" s="18" t="s">
        <v>147</v>
      </c>
    </row>
    <row r="334" s="2" customFormat="1" ht="16.5" customHeight="1">
      <c r="A334" s="39"/>
      <c r="B334" s="40"/>
      <c r="C334" s="205" t="s">
        <v>522</v>
      </c>
      <c r="D334" s="205" t="s">
        <v>141</v>
      </c>
      <c r="E334" s="206" t="s">
        <v>523</v>
      </c>
      <c r="F334" s="207" t="s">
        <v>489</v>
      </c>
      <c r="G334" s="208" t="s">
        <v>197</v>
      </c>
      <c r="H334" s="209">
        <v>1</v>
      </c>
      <c r="I334" s="210"/>
      <c r="J334" s="211">
        <f>ROUND(I334*H334,2)</f>
        <v>0</v>
      </c>
      <c r="K334" s="207" t="s">
        <v>19</v>
      </c>
      <c r="L334" s="45"/>
      <c r="M334" s="212" t="s">
        <v>19</v>
      </c>
      <c r="N334" s="213" t="s">
        <v>47</v>
      </c>
      <c r="O334" s="85"/>
      <c r="P334" s="214">
        <f>O334*H334</f>
        <v>0</v>
      </c>
      <c r="Q334" s="214">
        <v>0.015089999999999999</v>
      </c>
      <c r="R334" s="214">
        <f>Q334*H334</f>
        <v>0.015089999999999999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269</v>
      </c>
      <c r="AT334" s="216" t="s">
        <v>141</v>
      </c>
      <c r="AU334" s="216" t="s">
        <v>147</v>
      </c>
      <c r="AY334" s="18" t="s">
        <v>138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147</v>
      </c>
      <c r="BK334" s="217">
        <f>ROUND(I334*H334,2)</f>
        <v>0</v>
      </c>
      <c r="BL334" s="18" t="s">
        <v>269</v>
      </c>
      <c r="BM334" s="216" t="s">
        <v>524</v>
      </c>
    </row>
    <row r="335" s="2" customFormat="1">
      <c r="A335" s="39"/>
      <c r="B335" s="40"/>
      <c r="C335" s="41"/>
      <c r="D335" s="218" t="s">
        <v>149</v>
      </c>
      <c r="E335" s="41"/>
      <c r="F335" s="219" t="s">
        <v>525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149</v>
      </c>
      <c r="AU335" s="18" t="s">
        <v>147</v>
      </c>
    </row>
    <row r="336" s="2" customFormat="1" ht="16.5" customHeight="1">
      <c r="A336" s="39"/>
      <c r="B336" s="40"/>
      <c r="C336" s="205" t="s">
        <v>526</v>
      </c>
      <c r="D336" s="205" t="s">
        <v>141</v>
      </c>
      <c r="E336" s="206" t="s">
        <v>527</v>
      </c>
      <c r="F336" s="207" t="s">
        <v>528</v>
      </c>
      <c r="G336" s="208" t="s">
        <v>189</v>
      </c>
      <c r="H336" s="209">
        <v>70.599999999999994</v>
      </c>
      <c r="I336" s="210"/>
      <c r="J336" s="211">
        <f>ROUND(I336*H336,2)</f>
        <v>0</v>
      </c>
      <c r="K336" s="207" t="s">
        <v>145</v>
      </c>
      <c r="L336" s="45"/>
      <c r="M336" s="212" t="s">
        <v>19</v>
      </c>
      <c r="N336" s="213" t="s">
        <v>47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269</v>
      </c>
      <c r="AT336" s="216" t="s">
        <v>141</v>
      </c>
      <c r="AU336" s="216" t="s">
        <v>147</v>
      </c>
      <c r="AY336" s="18" t="s">
        <v>138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147</v>
      </c>
      <c r="BK336" s="217">
        <f>ROUND(I336*H336,2)</f>
        <v>0</v>
      </c>
      <c r="BL336" s="18" t="s">
        <v>269</v>
      </c>
      <c r="BM336" s="216" t="s">
        <v>529</v>
      </c>
    </row>
    <row r="337" s="2" customFormat="1">
      <c r="A337" s="39"/>
      <c r="B337" s="40"/>
      <c r="C337" s="41"/>
      <c r="D337" s="218" t="s">
        <v>149</v>
      </c>
      <c r="E337" s="41"/>
      <c r="F337" s="219" t="s">
        <v>530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149</v>
      </c>
      <c r="AU337" s="18" t="s">
        <v>147</v>
      </c>
    </row>
    <row r="338" s="2" customFormat="1">
      <c r="A338" s="39"/>
      <c r="B338" s="40"/>
      <c r="C338" s="41"/>
      <c r="D338" s="223" t="s">
        <v>151</v>
      </c>
      <c r="E338" s="41"/>
      <c r="F338" s="224" t="s">
        <v>531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151</v>
      </c>
      <c r="AU338" s="18" t="s">
        <v>147</v>
      </c>
    </row>
    <row r="339" s="2" customFormat="1" ht="16.5" customHeight="1">
      <c r="A339" s="39"/>
      <c r="B339" s="40"/>
      <c r="C339" s="205" t="s">
        <v>532</v>
      </c>
      <c r="D339" s="205" t="s">
        <v>141</v>
      </c>
      <c r="E339" s="206" t="s">
        <v>533</v>
      </c>
      <c r="F339" s="207" t="s">
        <v>534</v>
      </c>
      <c r="G339" s="208" t="s">
        <v>535</v>
      </c>
      <c r="H339" s="209">
        <v>20</v>
      </c>
      <c r="I339" s="210"/>
      <c r="J339" s="211">
        <f>ROUND(I339*H339,2)</f>
        <v>0</v>
      </c>
      <c r="K339" s="207" t="s">
        <v>19</v>
      </c>
      <c r="L339" s="45"/>
      <c r="M339" s="212" t="s">
        <v>19</v>
      </c>
      <c r="N339" s="213" t="s">
        <v>47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269</v>
      </c>
      <c r="AT339" s="216" t="s">
        <v>141</v>
      </c>
      <c r="AU339" s="216" t="s">
        <v>147</v>
      </c>
      <c r="AY339" s="18" t="s">
        <v>138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147</v>
      </c>
      <c r="BK339" s="217">
        <f>ROUND(I339*H339,2)</f>
        <v>0</v>
      </c>
      <c r="BL339" s="18" t="s">
        <v>269</v>
      </c>
      <c r="BM339" s="216" t="s">
        <v>536</v>
      </c>
    </row>
    <row r="340" s="2" customFormat="1">
      <c r="A340" s="39"/>
      <c r="B340" s="40"/>
      <c r="C340" s="41"/>
      <c r="D340" s="218" t="s">
        <v>149</v>
      </c>
      <c r="E340" s="41"/>
      <c r="F340" s="219" t="s">
        <v>537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149</v>
      </c>
      <c r="AU340" s="18" t="s">
        <v>147</v>
      </c>
    </row>
    <row r="341" s="2" customFormat="1" ht="16.5" customHeight="1">
      <c r="A341" s="39"/>
      <c r="B341" s="40"/>
      <c r="C341" s="205" t="s">
        <v>538</v>
      </c>
      <c r="D341" s="205" t="s">
        <v>141</v>
      </c>
      <c r="E341" s="206" t="s">
        <v>539</v>
      </c>
      <c r="F341" s="207" t="s">
        <v>540</v>
      </c>
      <c r="G341" s="208" t="s">
        <v>197</v>
      </c>
      <c r="H341" s="209">
        <v>15</v>
      </c>
      <c r="I341" s="210"/>
      <c r="J341" s="211">
        <f>ROUND(I341*H341,2)</f>
        <v>0</v>
      </c>
      <c r="K341" s="207" t="s">
        <v>19</v>
      </c>
      <c r="L341" s="45"/>
      <c r="M341" s="212" t="s">
        <v>19</v>
      </c>
      <c r="N341" s="213" t="s">
        <v>47</v>
      </c>
      <c r="O341" s="85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269</v>
      </c>
      <c r="AT341" s="216" t="s">
        <v>141</v>
      </c>
      <c r="AU341" s="216" t="s">
        <v>147</v>
      </c>
      <c r="AY341" s="18" t="s">
        <v>138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147</v>
      </c>
      <c r="BK341" s="217">
        <f>ROUND(I341*H341,2)</f>
        <v>0</v>
      </c>
      <c r="BL341" s="18" t="s">
        <v>269</v>
      </c>
      <c r="BM341" s="216" t="s">
        <v>541</v>
      </c>
    </row>
    <row r="342" s="2" customFormat="1">
      <c r="A342" s="39"/>
      <c r="B342" s="40"/>
      <c r="C342" s="41"/>
      <c r="D342" s="218" t="s">
        <v>149</v>
      </c>
      <c r="E342" s="41"/>
      <c r="F342" s="219" t="s">
        <v>540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149</v>
      </c>
      <c r="AU342" s="18" t="s">
        <v>147</v>
      </c>
    </row>
    <row r="343" s="2" customFormat="1" ht="16.5" customHeight="1">
      <c r="A343" s="39"/>
      <c r="B343" s="40"/>
      <c r="C343" s="205" t="s">
        <v>542</v>
      </c>
      <c r="D343" s="205" t="s">
        <v>141</v>
      </c>
      <c r="E343" s="206" t="s">
        <v>543</v>
      </c>
      <c r="F343" s="207" t="s">
        <v>544</v>
      </c>
      <c r="G343" s="208" t="s">
        <v>272</v>
      </c>
      <c r="H343" s="209">
        <v>0.106</v>
      </c>
      <c r="I343" s="210"/>
      <c r="J343" s="211">
        <f>ROUND(I343*H343,2)</f>
        <v>0</v>
      </c>
      <c r="K343" s="207" t="s">
        <v>145</v>
      </c>
      <c r="L343" s="45"/>
      <c r="M343" s="212" t="s">
        <v>19</v>
      </c>
      <c r="N343" s="213" t="s">
        <v>47</v>
      </c>
      <c r="O343" s="85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269</v>
      </c>
      <c r="AT343" s="216" t="s">
        <v>141</v>
      </c>
      <c r="AU343" s="216" t="s">
        <v>147</v>
      </c>
      <c r="AY343" s="18" t="s">
        <v>138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147</v>
      </c>
      <c r="BK343" s="217">
        <f>ROUND(I343*H343,2)</f>
        <v>0</v>
      </c>
      <c r="BL343" s="18" t="s">
        <v>269</v>
      </c>
      <c r="BM343" s="216" t="s">
        <v>545</v>
      </c>
    </row>
    <row r="344" s="2" customFormat="1">
      <c r="A344" s="39"/>
      <c r="B344" s="40"/>
      <c r="C344" s="41"/>
      <c r="D344" s="218" t="s">
        <v>149</v>
      </c>
      <c r="E344" s="41"/>
      <c r="F344" s="219" t="s">
        <v>546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149</v>
      </c>
      <c r="AU344" s="18" t="s">
        <v>147</v>
      </c>
    </row>
    <row r="345" s="2" customFormat="1">
      <c r="A345" s="39"/>
      <c r="B345" s="40"/>
      <c r="C345" s="41"/>
      <c r="D345" s="223" t="s">
        <v>151</v>
      </c>
      <c r="E345" s="41"/>
      <c r="F345" s="224" t="s">
        <v>547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151</v>
      </c>
      <c r="AU345" s="18" t="s">
        <v>147</v>
      </c>
    </row>
    <row r="346" s="12" customFormat="1" ht="22.8" customHeight="1">
      <c r="A346" s="12"/>
      <c r="B346" s="189"/>
      <c r="C346" s="190"/>
      <c r="D346" s="191" t="s">
        <v>74</v>
      </c>
      <c r="E346" s="203" t="s">
        <v>548</v>
      </c>
      <c r="F346" s="203" t="s">
        <v>549</v>
      </c>
      <c r="G346" s="190"/>
      <c r="H346" s="190"/>
      <c r="I346" s="193"/>
      <c r="J346" s="204">
        <f>BK346</f>
        <v>0</v>
      </c>
      <c r="K346" s="190"/>
      <c r="L346" s="195"/>
      <c r="M346" s="196"/>
      <c r="N346" s="197"/>
      <c r="O346" s="197"/>
      <c r="P346" s="198">
        <f>SUM(P347:P384)</f>
        <v>0</v>
      </c>
      <c r="Q346" s="197"/>
      <c r="R346" s="198">
        <f>SUM(R347:R384)</f>
        <v>0.13380837139999999</v>
      </c>
      <c r="S346" s="197"/>
      <c r="T346" s="199">
        <f>SUM(T347:T384)</f>
        <v>0.077899999999999997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0" t="s">
        <v>147</v>
      </c>
      <c r="AT346" s="201" t="s">
        <v>74</v>
      </c>
      <c r="AU346" s="201" t="s">
        <v>83</v>
      </c>
      <c r="AY346" s="200" t="s">
        <v>138</v>
      </c>
      <c r="BK346" s="202">
        <f>SUM(BK347:BK384)</f>
        <v>0</v>
      </c>
    </row>
    <row r="347" s="2" customFormat="1" ht="16.5" customHeight="1">
      <c r="A347" s="39"/>
      <c r="B347" s="40"/>
      <c r="C347" s="205" t="s">
        <v>550</v>
      </c>
      <c r="D347" s="205" t="s">
        <v>141</v>
      </c>
      <c r="E347" s="206" t="s">
        <v>551</v>
      </c>
      <c r="F347" s="207" t="s">
        <v>552</v>
      </c>
      <c r="G347" s="208" t="s">
        <v>189</v>
      </c>
      <c r="H347" s="209">
        <v>30</v>
      </c>
      <c r="I347" s="210"/>
      <c r="J347" s="211">
        <f>ROUND(I347*H347,2)</f>
        <v>0</v>
      </c>
      <c r="K347" s="207" t="s">
        <v>145</v>
      </c>
      <c r="L347" s="45"/>
      <c r="M347" s="212" t="s">
        <v>19</v>
      </c>
      <c r="N347" s="213" t="s">
        <v>47</v>
      </c>
      <c r="O347" s="85"/>
      <c r="P347" s="214">
        <f>O347*H347</f>
        <v>0</v>
      </c>
      <c r="Q347" s="214">
        <v>0</v>
      </c>
      <c r="R347" s="214">
        <f>Q347*H347</f>
        <v>0</v>
      </c>
      <c r="S347" s="214">
        <v>0.0021299999999999999</v>
      </c>
      <c r="T347" s="215">
        <f>S347*H347</f>
        <v>0.063899999999999998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269</v>
      </c>
      <c r="AT347" s="216" t="s">
        <v>141</v>
      </c>
      <c r="AU347" s="216" t="s">
        <v>147</v>
      </c>
      <c r="AY347" s="18" t="s">
        <v>138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147</v>
      </c>
      <c r="BK347" s="217">
        <f>ROUND(I347*H347,2)</f>
        <v>0</v>
      </c>
      <c r="BL347" s="18" t="s">
        <v>269</v>
      </c>
      <c r="BM347" s="216" t="s">
        <v>553</v>
      </c>
    </row>
    <row r="348" s="2" customFormat="1">
      <c r="A348" s="39"/>
      <c r="B348" s="40"/>
      <c r="C348" s="41"/>
      <c r="D348" s="218" t="s">
        <v>149</v>
      </c>
      <c r="E348" s="41"/>
      <c r="F348" s="219" t="s">
        <v>554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149</v>
      </c>
      <c r="AU348" s="18" t="s">
        <v>147</v>
      </c>
    </row>
    <row r="349" s="2" customFormat="1">
      <c r="A349" s="39"/>
      <c r="B349" s="40"/>
      <c r="C349" s="41"/>
      <c r="D349" s="223" t="s">
        <v>151</v>
      </c>
      <c r="E349" s="41"/>
      <c r="F349" s="224" t="s">
        <v>555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151</v>
      </c>
      <c r="AU349" s="18" t="s">
        <v>147</v>
      </c>
    </row>
    <row r="350" s="2" customFormat="1" ht="16.5" customHeight="1">
      <c r="A350" s="39"/>
      <c r="B350" s="40"/>
      <c r="C350" s="205" t="s">
        <v>556</v>
      </c>
      <c r="D350" s="205" t="s">
        <v>141</v>
      </c>
      <c r="E350" s="206" t="s">
        <v>557</v>
      </c>
      <c r="F350" s="207" t="s">
        <v>558</v>
      </c>
      <c r="G350" s="208" t="s">
        <v>189</v>
      </c>
      <c r="H350" s="209">
        <v>50</v>
      </c>
      <c r="I350" s="210"/>
      <c r="J350" s="211">
        <f>ROUND(I350*H350,2)</f>
        <v>0</v>
      </c>
      <c r="K350" s="207" t="s">
        <v>145</v>
      </c>
      <c r="L350" s="45"/>
      <c r="M350" s="212" t="s">
        <v>19</v>
      </c>
      <c r="N350" s="213" t="s">
        <v>47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0.00027999999999999998</v>
      </c>
      <c r="T350" s="215">
        <f>S350*H350</f>
        <v>0.013999999999999999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269</v>
      </c>
      <c r="AT350" s="216" t="s">
        <v>141</v>
      </c>
      <c r="AU350" s="216" t="s">
        <v>147</v>
      </c>
      <c r="AY350" s="18" t="s">
        <v>138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147</v>
      </c>
      <c r="BK350" s="217">
        <f>ROUND(I350*H350,2)</f>
        <v>0</v>
      </c>
      <c r="BL350" s="18" t="s">
        <v>269</v>
      </c>
      <c r="BM350" s="216" t="s">
        <v>559</v>
      </c>
    </row>
    <row r="351" s="2" customFormat="1">
      <c r="A351" s="39"/>
      <c r="B351" s="40"/>
      <c r="C351" s="41"/>
      <c r="D351" s="218" t="s">
        <v>149</v>
      </c>
      <c r="E351" s="41"/>
      <c r="F351" s="219" t="s">
        <v>560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149</v>
      </c>
      <c r="AU351" s="18" t="s">
        <v>147</v>
      </c>
    </row>
    <row r="352" s="2" customFormat="1">
      <c r="A352" s="39"/>
      <c r="B352" s="40"/>
      <c r="C352" s="41"/>
      <c r="D352" s="223" t="s">
        <v>151</v>
      </c>
      <c r="E352" s="41"/>
      <c r="F352" s="224" t="s">
        <v>561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151</v>
      </c>
      <c r="AU352" s="18" t="s">
        <v>147</v>
      </c>
    </row>
    <row r="353" s="2" customFormat="1" ht="16.5" customHeight="1">
      <c r="A353" s="39"/>
      <c r="B353" s="40"/>
      <c r="C353" s="205" t="s">
        <v>562</v>
      </c>
      <c r="D353" s="205" t="s">
        <v>141</v>
      </c>
      <c r="E353" s="206" t="s">
        <v>563</v>
      </c>
      <c r="F353" s="207" t="s">
        <v>564</v>
      </c>
      <c r="G353" s="208" t="s">
        <v>189</v>
      </c>
      <c r="H353" s="209">
        <v>76.200000000000003</v>
      </c>
      <c r="I353" s="210"/>
      <c r="J353" s="211">
        <f>ROUND(I353*H353,2)</f>
        <v>0</v>
      </c>
      <c r="K353" s="207" t="s">
        <v>145</v>
      </c>
      <c r="L353" s="45"/>
      <c r="M353" s="212" t="s">
        <v>19</v>
      </c>
      <c r="N353" s="213" t="s">
        <v>47</v>
      </c>
      <c r="O353" s="85"/>
      <c r="P353" s="214">
        <f>O353*H353</f>
        <v>0</v>
      </c>
      <c r="Q353" s="214">
        <v>0.00084230000000000004</v>
      </c>
      <c r="R353" s="214">
        <f>Q353*H353</f>
        <v>0.064183260000000006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269</v>
      </c>
      <c r="AT353" s="216" t="s">
        <v>141</v>
      </c>
      <c r="AU353" s="216" t="s">
        <v>147</v>
      </c>
      <c r="AY353" s="18" t="s">
        <v>138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147</v>
      </c>
      <c r="BK353" s="217">
        <f>ROUND(I353*H353,2)</f>
        <v>0</v>
      </c>
      <c r="BL353" s="18" t="s">
        <v>269</v>
      </c>
      <c r="BM353" s="216" t="s">
        <v>565</v>
      </c>
    </row>
    <row r="354" s="2" customFormat="1">
      <c r="A354" s="39"/>
      <c r="B354" s="40"/>
      <c r="C354" s="41"/>
      <c r="D354" s="218" t="s">
        <v>149</v>
      </c>
      <c r="E354" s="41"/>
      <c r="F354" s="219" t="s">
        <v>566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149</v>
      </c>
      <c r="AU354" s="18" t="s">
        <v>147</v>
      </c>
    </row>
    <row r="355" s="2" customFormat="1">
      <c r="A355" s="39"/>
      <c r="B355" s="40"/>
      <c r="C355" s="41"/>
      <c r="D355" s="223" t="s">
        <v>151</v>
      </c>
      <c r="E355" s="41"/>
      <c r="F355" s="224" t="s">
        <v>567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151</v>
      </c>
      <c r="AU355" s="18" t="s">
        <v>147</v>
      </c>
    </row>
    <row r="356" s="2" customFormat="1" ht="16.5" customHeight="1">
      <c r="A356" s="39"/>
      <c r="B356" s="40"/>
      <c r="C356" s="205" t="s">
        <v>568</v>
      </c>
      <c r="D356" s="205" t="s">
        <v>141</v>
      </c>
      <c r="E356" s="206" t="s">
        <v>563</v>
      </c>
      <c r="F356" s="207" t="s">
        <v>564</v>
      </c>
      <c r="G356" s="208" t="s">
        <v>189</v>
      </c>
      <c r="H356" s="209">
        <v>13.970000000000001</v>
      </c>
      <c r="I356" s="210"/>
      <c r="J356" s="211">
        <f>ROUND(I356*H356,2)</f>
        <v>0</v>
      </c>
      <c r="K356" s="207" t="s">
        <v>145</v>
      </c>
      <c r="L356" s="45"/>
      <c r="M356" s="212" t="s">
        <v>19</v>
      </c>
      <c r="N356" s="213" t="s">
        <v>47</v>
      </c>
      <c r="O356" s="85"/>
      <c r="P356" s="214">
        <f>O356*H356</f>
        <v>0</v>
      </c>
      <c r="Q356" s="214">
        <v>0.00084230000000000004</v>
      </c>
      <c r="R356" s="214">
        <f>Q356*H356</f>
        <v>0.011766931000000001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269</v>
      </c>
      <c r="AT356" s="216" t="s">
        <v>141</v>
      </c>
      <c r="AU356" s="216" t="s">
        <v>147</v>
      </c>
      <c r="AY356" s="18" t="s">
        <v>138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147</v>
      </c>
      <c r="BK356" s="217">
        <f>ROUND(I356*H356,2)</f>
        <v>0</v>
      </c>
      <c r="BL356" s="18" t="s">
        <v>269</v>
      </c>
      <c r="BM356" s="216" t="s">
        <v>569</v>
      </c>
    </row>
    <row r="357" s="2" customFormat="1">
      <c r="A357" s="39"/>
      <c r="B357" s="40"/>
      <c r="C357" s="41"/>
      <c r="D357" s="218" t="s">
        <v>149</v>
      </c>
      <c r="E357" s="41"/>
      <c r="F357" s="219" t="s">
        <v>566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149</v>
      </c>
      <c r="AU357" s="18" t="s">
        <v>147</v>
      </c>
    </row>
    <row r="358" s="2" customFormat="1">
      <c r="A358" s="39"/>
      <c r="B358" s="40"/>
      <c r="C358" s="41"/>
      <c r="D358" s="223" t="s">
        <v>151</v>
      </c>
      <c r="E358" s="41"/>
      <c r="F358" s="224" t="s">
        <v>567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151</v>
      </c>
      <c r="AU358" s="18" t="s">
        <v>147</v>
      </c>
    </row>
    <row r="359" s="2" customFormat="1" ht="16.5" customHeight="1">
      <c r="A359" s="39"/>
      <c r="B359" s="40"/>
      <c r="C359" s="205" t="s">
        <v>570</v>
      </c>
      <c r="D359" s="205" t="s">
        <v>141</v>
      </c>
      <c r="E359" s="206" t="s">
        <v>571</v>
      </c>
      <c r="F359" s="207" t="s">
        <v>572</v>
      </c>
      <c r="G359" s="208" t="s">
        <v>189</v>
      </c>
      <c r="H359" s="209">
        <v>27.940000000000001</v>
      </c>
      <c r="I359" s="210"/>
      <c r="J359" s="211">
        <f>ROUND(I359*H359,2)</f>
        <v>0</v>
      </c>
      <c r="K359" s="207" t="s">
        <v>145</v>
      </c>
      <c r="L359" s="45"/>
      <c r="M359" s="212" t="s">
        <v>19</v>
      </c>
      <c r="N359" s="213" t="s">
        <v>47</v>
      </c>
      <c r="O359" s="85"/>
      <c r="P359" s="214">
        <f>O359*H359</f>
        <v>0</v>
      </c>
      <c r="Q359" s="214">
        <v>0.0011590999999999999</v>
      </c>
      <c r="R359" s="214">
        <f>Q359*H359</f>
        <v>0.032385254000000002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269</v>
      </c>
      <c r="AT359" s="216" t="s">
        <v>141</v>
      </c>
      <c r="AU359" s="216" t="s">
        <v>147</v>
      </c>
      <c r="AY359" s="18" t="s">
        <v>138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147</v>
      </c>
      <c r="BK359" s="217">
        <f>ROUND(I359*H359,2)</f>
        <v>0</v>
      </c>
      <c r="BL359" s="18" t="s">
        <v>269</v>
      </c>
      <c r="BM359" s="216" t="s">
        <v>573</v>
      </c>
    </row>
    <row r="360" s="2" customFormat="1">
      <c r="A360" s="39"/>
      <c r="B360" s="40"/>
      <c r="C360" s="41"/>
      <c r="D360" s="218" t="s">
        <v>149</v>
      </c>
      <c r="E360" s="41"/>
      <c r="F360" s="219" t="s">
        <v>574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149</v>
      </c>
      <c r="AU360" s="18" t="s">
        <v>147</v>
      </c>
    </row>
    <row r="361" s="2" customFormat="1">
      <c r="A361" s="39"/>
      <c r="B361" s="40"/>
      <c r="C361" s="41"/>
      <c r="D361" s="223" t="s">
        <v>151</v>
      </c>
      <c r="E361" s="41"/>
      <c r="F361" s="224" t="s">
        <v>575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151</v>
      </c>
      <c r="AU361" s="18" t="s">
        <v>147</v>
      </c>
    </row>
    <row r="362" s="2" customFormat="1" ht="24.15" customHeight="1">
      <c r="A362" s="39"/>
      <c r="B362" s="40"/>
      <c r="C362" s="205" t="s">
        <v>576</v>
      </c>
      <c r="D362" s="205" t="s">
        <v>141</v>
      </c>
      <c r="E362" s="206" t="s">
        <v>577</v>
      </c>
      <c r="F362" s="207" t="s">
        <v>578</v>
      </c>
      <c r="G362" s="208" t="s">
        <v>189</v>
      </c>
      <c r="H362" s="209">
        <v>59.689999999999998</v>
      </c>
      <c r="I362" s="210"/>
      <c r="J362" s="211">
        <f>ROUND(I362*H362,2)</f>
        <v>0</v>
      </c>
      <c r="K362" s="207" t="s">
        <v>145</v>
      </c>
      <c r="L362" s="45"/>
      <c r="M362" s="212" t="s">
        <v>19</v>
      </c>
      <c r="N362" s="213" t="s">
        <v>47</v>
      </c>
      <c r="O362" s="85"/>
      <c r="P362" s="214">
        <f>O362*H362</f>
        <v>0</v>
      </c>
      <c r="Q362" s="214">
        <v>6.7399999999999998E-05</v>
      </c>
      <c r="R362" s="214">
        <f>Q362*H362</f>
        <v>0.0040231059999999994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269</v>
      </c>
      <c r="AT362" s="216" t="s">
        <v>141</v>
      </c>
      <c r="AU362" s="216" t="s">
        <v>147</v>
      </c>
      <c r="AY362" s="18" t="s">
        <v>138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147</v>
      </c>
      <c r="BK362" s="217">
        <f>ROUND(I362*H362,2)</f>
        <v>0</v>
      </c>
      <c r="BL362" s="18" t="s">
        <v>269</v>
      </c>
      <c r="BM362" s="216" t="s">
        <v>579</v>
      </c>
    </row>
    <row r="363" s="2" customFormat="1">
      <c r="A363" s="39"/>
      <c r="B363" s="40"/>
      <c r="C363" s="41"/>
      <c r="D363" s="218" t="s">
        <v>149</v>
      </c>
      <c r="E363" s="41"/>
      <c r="F363" s="219" t="s">
        <v>580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149</v>
      </c>
      <c r="AU363" s="18" t="s">
        <v>147</v>
      </c>
    </row>
    <row r="364" s="2" customFormat="1">
      <c r="A364" s="39"/>
      <c r="B364" s="40"/>
      <c r="C364" s="41"/>
      <c r="D364" s="223" t="s">
        <v>151</v>
      </c>
      <c r="E364" s="41"/>
      <c r="F364" s="224" t="s">
        <v>581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151</v>
      </c>
      <c r="AU364" s="18" t="s">
        <v>147</v>
      </c>
    </row>
    <row r="365" s="2" customFormat="1" ht="24.15" customHeight="1">
      <c r="A365" s="39"/>
      <c r="B365" s="40"/>
      <c r="C365" s="205" t="s">
        <v>582</v>
      </c>
      <c r="D365" s="205" t="s">
        <v>141</v>
      </c>
      <c r="E365" s="206" t="s">
        <v>583</v>
      </c>
      <c r="F365" s="207" t="s">
        <v>584</v>
      </c>
      <c r="G365" s="208" t="s">
        <v>189</v>
      </c>
      <c r="H365" s="209">
        <v>58.420000000000002</v>
      </c>
      <c r="I365" s="210"/>
      <c r="J365" s="211">
        <f>ROUND(I365*H365,2)</f>
        <v>0</v>
      </c>
      <c r="K365" s="207" t="s">
        <v>145</v>
      </c>
      <c r="L365" s="45"/>
      <c r="M365" s="212" t="s">
        <v>19</v>
      </c>
      <c r="N365" s="213" t="s">
        <v>47</v>
      </c>
      <c r="O365" s="85"/>
      <c r="P365" s="214">
        <f>O365*H365</f>
        <v>0</v>
      </c>
      <c r="Q365" s="214">
        <v>0.00016312</v>
      </c>
      <c r="R365" s="214">
        <f>Q365*H365</f>
        <v>0.0095294704000000001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269</v>
      </c>
      <c r="AT365" s="216" t="s">
        <v>141</v>
      </c>
      <c r="AU365" s="216" t="s">
        <v>147</v>
      </c>
      <c r="AY365" s="18" t="s">
        <v>138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147</v>
      </c>
      <c r="BK365" s="217">
        <f>ROUND(I365*H365,2)</f>
        <v>0</v>
      </c>
      <c r="BL365" s="18" t="s">
        <v>269</v>
      </c>
      <c r="BM365" s="216" t="s">
        <v>585</v>
      </c>
    </row>
    <row r="366" s="2" customFormat="1">
      <c r="A366" s="39"/>
      <c r="B366" s="40"/>
      <c r="C366" s="41"/>
      <c r="D366" s="218" t="s">
        <v>149</v>
      </c>
      <c r="E366" s="41"/>
      <c r="F366" s="219" t="s">
        <v>586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149</v>
      </c>
      <c r="AU366" s="18" t="s">
        <v>147</v>
      </c>
    </row>
    <row r="367" s="2" customFormat="1">
      <c r="A367" s="39"/>
      <c r="B367" s="40"/>
      <c r="C367" s="41"/>
      <c r="D367" s="223" t="s">
        <v>151</v>
      </c>
      <c r="E367" s="41"/>
      <c r="F367" s="224" t="s">
        <v>587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151</v>
      </c>
      <c r="AU367" s="18" t="s">
        <v>147</v>
      </c>
    </row>
    <row r="368" s="2" customFormat="1" ht="16.5" customHeight="1">
      <c r="A368" s="39"/>
      <c r="B368" s="40"/>
      <c r="C368" s="205" t="s">
        <v>588</v>
      </c>
      <c r="D368" s="205" t="s">
        <v>141</v>
      </c>
      <c r="E368" s="206" t="s">
        <v>589</v>
      </c>
      <c r="F368" s="207" t="s">
        <v>590</v>
      </c>
      <c r="G368" s="208" t="s">
        <v>197</v>
      </c>
      <c r="H368" s="209">
        <v>25</v>
      </c>
      <c r="I368" s="210"/>
      <c r="J368" s="211">
        <f>ROUND(I368*H368,2)</f>
        <v>0</v>
      </c>
      <c r="K368" s="207" t="s">
        <v>145</v>
      </c>
      <c r="L368" s="45"/>
      <c r="M368" s="212" t="s">
        <v>19</v>
      </c>
      <c r="N368" s="213" t="s">
        <v>47</v>
      </c>
      <c r="O368" s="85"/>
      <c r="P368" s="214">
        <f>O368*H368</f>
        <v>0</v>
      </c>
      <c r="Q368" s="214">
        <v>0.00012557000000000001</v>
      </c>
      <c r="R368" s="214">
        <f>Q368*H368</f>
        <v>0.0031392500000000001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269</v>
      </c>
      <c r="AT368" s="216" t="s">
        <v>141</v>
      </c>
      <c r="AU368" s="216" t="s">
        <v>147</v>
      </c>
      <c r="AY368" s="18" t="s">
        <v>138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147</v>
      </c>
      <c r="BK368" s="217">
        <f>ROUND(I368*H368,2)</f>
        <v>0</v>
      </c>
      <c r="BL368" s="18" t="s">
        <v>269</v>
      </c>
      <c r="BM368" s="216" t="s">
        <v>591</v>
      </c>
    </row>
    <row r="369" s="2" customFormat="1">
      <c r="A369" s="39"/>
      <c r="B369" s="40"/>
      <c r="C369" s="41"/>
      <c r="D369" s="218" t="s">
        <v>149</v>
      </c>
      <c r="E369" s="41"/>
      <c r="F369" s="219" t="s">
        <v>592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149</v>
      </c>
      <c r="AU369" s="18" t="s">
        <v>147</v>
      </c>
    </row>
    <row r="370" s="2" customFormat="1">
      <c r="A370" s="39"/>
      <c r="B370" s="40"/>
      <c r="C370" s="41"/>
      <c r="D370" s="223" t="s">
        <v>151</v>
      </c>
      <c r="E370" s="41"/>
      <c r="F370" s="224" t="s">
        <v>593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151</v>
      </c>
      <c r="AU370" s="18" t="s">
        <v>147</v>
      </c>
    </row>
    <row r="371" s="2" customFormat="1" ht="16.5" customHeight="1">
      <c r="A371" s="39"/>
      <c r="B371" s="40"/>
      <c r="C371" s="205" t="s">
        <v>594</v>
      </c>
      <c r="D371" s="205" t="s">
        <v>141</v>
      </c>
      <c r="E371" s="206" t="s">
        <v>595</v>
      </c>
      <c r="F371" s="207" t="s">
        <v>596</v>
      </c>
      <c r="G371" s="208" t="s">
        <v>197</v>
      </c>
      <c r="H371" s="209">
        <v>15</v>
      </c>
      <c r="I371" s="210"/>
      <c r="J371" s="211">
        <f>ROUND(I371*H371,2)</f>
        <v>0</v>
      </c>
      <c r="K371" s="207" t="s">
        <v>19</v>
      </c>
      <c r="L371" s="45"/>
      <c r="M371" s="212" t="s">
        <v>19</v>
      </c>
      <c r="N371" s="213" t="s">
        <v>47</v>
      </c>
      <c r="O371" s="85"/>
      <c r="P371" s="214">
        <f>O371*H371</f>
        <v>0</v>
      </c>
      <c r="Q371" s="214">
        <v>0.00029</v>
      </c>
      <c r="R371" s="214">
        <f>Q371*H371</f>
        <v>0.0043499999999999997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269</v>
      </c>
      <c r="AT371" s="216" t="s">
        <v>141</v>
      </c>
      <c r="AU371" s="216" t="s">
        <v>147</v>
      </c>
      <c r="AY371" s="18" t="s">
        <v>138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147</v>
      </c>
      <c r="BK371" s="217">
        <f>ROUND(I371*H371,2)</f>
        <v>0</v>
      </c>
      <c r="BL371" s="18" t="s">
        <v>269</v>
      </c>
      <c r="BM371" s="216" t="s">
        <v>597</v>
      </c>
    </row>
    <row r="372" s="2" customFormat="1">
      <c r="A372" s="39"/>
      <c r="B372" s="40"/>
      <c r="C372" s="41"/>
      <c r="D372" s="218" t="s">
        <v>149</v>
      </c>
      <c r="E372" s="41"/>
      <c r="F372" s="219" t="s">
        <v>598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149</v>
      </c>
      <c r="AU372" s="18" t="s">
        <v>147</v>
      </c>
    </row>
    <row r="373" s="2" customFormat="1" ht="16.5" customHeight="1">
      <c r="A373" s="39"/>
      <c r="B373" s="40"/>
      <c r="C373" s="205" t="s">
        <v>599</v>
      </c>
      <c r="D373" s="205" t="s">
        <v>141</v>
      </c>
      <c r="E373" s="206" t="s">
        <v>600</v>
      </c>
      <c r="F373" s="207" t="s">
        <v>596</v>
      </c>
      <c r="G373" s="208" t="s">
        <v>197</v>
      </c>
      <c r="H373" s="209">
        <v>10</v>
      </c>
      <c r="I373" s="210"/>
      <c r="J373" s="211">
        <f>ROUND(I373*H373,2)</f>
        <v>0</v>
      </c>
      <c r="K373" s="207" t="s">
        <v>19</v>
      </c>
      <c r="L373" s="45"/>
      <c r="M373" s="212" t="s">
        <v>19</v>
      </c>
      <c r="N373" s="213" t="s">
        <v>47</v>
      </c>
      <c r="O373" s="85"/>
      <c r="P373" s="214">
        <f>O373*H373</f>
        <v>0</v>
      </c>
      <c r="Q373" s="214">
        <v>0.00029</v>
      </c>
      <c r="R373" s="214">
        <f>Q373*H373</f>
        <v>0.0028999999999999998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269</v>
      </c>
      <c r="AT373" s="216" t="s">
        <v>141</v>
      </c>
      <c r="AU373" s="216" t="s">
        <v>147</v>
      </c>
      <c r="AY373" s="18" t="s">
        <v>138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147</v>
      </c>
      <c r="BK373" s="217">
        <f>ROUND(I373*H373,2)</f>
        <v>0</v>
      </c>
      <c r="BL373" s="18" t="s">
        <v>269</v>
      </c>
      <c r="BM373" s="216" t="s">
        <v>601</v>
      </c>
    </row>
    <row r="374" s="2" customFormat="1">
      <c r="A374" s="39"/>
      <c r="B374" s="40"/>
      <c r="C374" s="41"/>
      <c r="D374" s="218" t="s">
        <v>149</v>
      </c>
      <c r="E374" s="41"/>
      <c r="F374" s="219" t="s">
        <v>602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149</v>
      </c>
      <c r="AU374" s="18" t="s">
        <v>147</v>
      </c>
    </row>
    <row r="375" s="2" customFormat="1" ht="16.5" customHeight="1">
      <c r="A375" s="39"/>
      <c r="B375" s="40"/>
      <c r="C375" s="205" t="s">
        <v>603</v>
      </c>
      <c r="D375" s="205" t="s">
        <v>141</v>
      </c>
      <c r="E375" s="206" t="s">
        <v>604</v>
      </c>
      <c r="F375" s="207" t="s">
        <v>605</v>
      </c>
      <c r="G375" s="208" t="s">
        <v>189</v>
      </c>
      <c r="H375" s="209">
        <v>118.11</v>
      </c>
      <c r="I375" s="210"/>
      <c r="J375" s="211">
        <f>ROUND(I375*H375,2)</f>
        <v>0</v>
      </c>
      <c r="K375" s="207" t="s">
        <v>145</v>
      </c>
      <c r="L375" s="45"/>
      <c r="M375" s="212" t="s">
        <v>19</v>
      </c>
      <c r="N375" s="213" t="s">
        <v>47</v>
      </c>
      <c r="O375" s="85"/>
      <c r="P375" s="214">
        <f>O375*H375</f>
        <v>0</v>
      </c>
      <c r="Q375" s="214">
        <v>1.0000000000000001E-05</v>
      </c>
      <c r="R375" s="214">
        <f>Q375*H375</f>
        <v>0.0011811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269</v>
      </c>
      <c r="AT375" s="216" t="s">
        <v>141</v>
      </c>
      <c r="AU375" s="216" t="s">
        <v>147</v>
      </c>
      <c r="AY375" s="18" t="s">
        <v>138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147</v>
      </c>
      <c r="BK375" s="217">
        <f>ROUND(I375*H375,2)</f>
        <v>0</v>
      </c>
      <c r="BL375" s="18" t="s">
        <v>269</v>
      </c>
      <c r="BM375" s="216" t="s">
        <v>606</v>
      </c>
    </row>
    <row r="376" s="2" customFormat="1">
      <c r="A376" s="39"/>
      <c r="B376" s="40"/>
      <c r="C376" s="41"/>
      <c r="D376" s="218" t="s">
        <v>149</v>
      </c>
      <c r="E376" s="41"/>
      <c r="F376" s="219" t="s">
        <v>607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149</v>
      </c>
      <c r="AU376" s="18" t="s">
        <v>147</v>
      </c>
    </row>
    <row r="377" s="2" customFormat="1">
      <c r="A377" s="39"/>
      <c r="B377" s="40"/>
      <c r="C377" s="41"/>
      <c r="D377" s="223" t="s">
        <v>151</v>
      </c>
      <c r="E377" s="41"/>
      <c r="F377" s="224" t="s">
        <v>608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151</v>
      </c>
      <c r="AU377" s="18" t="s">
        <v>147</v>
      </c>
    </row>
    <row r="378" s="2" customFormat="1" ht="16.5" customHeight="1">
      <c r="A378" s="39"/>
      <c r="B378" s="40"/>
      <c r="C378" s="205" t="s">
        <v>609</v>
      </c>
      <c r="D378" s="205" t="s">
        <v>141</v>
      </c>
      <c r="E378" s="206" t="s">
        <v>610</v>
      </c>
      <c r="F378" s="207" t="s">
        <v>611</v>
      </c>
      <c r="G378" s="208" t="s">
        <v>535</v>
      </c>
      <c r="H378" s="209">
        <v>20</v>
      </c>
      <c r="I378" s="210"/>
      <c r="J378" s="211">
        <f>ROUND(I378*H378,2)</f>
        <v>0</v>
      </c>
      <c r="K378" s="207" t="s">
        <v>19</v>
      </c>
      <c r="L378" s="45"/>
      <c r="M378" s="212" t="s">
        <v>19</v>
      </c>
      <c r="N378" s="213" t="s">
        <v>47</v>
      </c>
      <c r="O378" s="85"/>
      <c r="P378" s="214">
        <f>O378*H378</f>
        <v>0</v>
      </c>
      <c r="Q378" s="214">
        <v>1.0000000000000001E-05</v>
      </c>
      <c r="R378" s="214">
        <f>Q378*H378</f>
        <v>0.00020000000000000001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269</v>
      </c>
      <c r="AT378" s="216" t="s">
        <v>141</v>
      </c>
      <c r="AU378" s="216" t="s">
        <v>147</v>
      </c>
      <c r="AY378" s="18" t="s">
        <v>138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147</v>
      </c>
      <c r="BK378" s="217">
        <f>ROUND(I378*H378,2)</f>
        <v>0</v>
      </c>
      <c r="BL378" s="18" t="s">
        <v>269</v>
      </c>
      <c r="BM378" s="216" t="s">
        <v>612</v>
      </c>
    </row>
    <row r="379" s="2" customFormat="1">
      <c r="A379" s="39"/>
      <c r="B379" s="40"/>
      <c r="C379" s="41"/>
      <c r="D379" s="218" t="s">
        <v>149</v>
      </c>
      <c r="E379" s="41"/>
      <c r="F379" s="219" t="s">
        <v>611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149</v>
      </c>
      <c r="AU379" s="18" t="s">
        <v>147</v>
      </c>
    </row>
    <row r="380" s="2" customFormat="1" ht="16.5" customHeight="1">
      <c r="A380" s="39"/>
      <c r="B380" s="40"/>
      <c r="C380" s="205" t="s">
        <v>613</v>
      </c>
      <c r="D380" s="205" t="s">
        <v>141</v>
      </c>
      <c r="E380" s="206" t="s">
        <v>614</v>
      </c>
      <c r="F380" s="207" t="s">
        <v>615</v>
      </c>
      <c r="G380" s="208" t="s">
        <v>197</v>
      </c>
      <c r="H380" s="209">
        <v>15</v>
      </c>
      <c r="I380" s="210"/>
      <c r="J380" s="211">
        <f>ROUND(I380*H380,2)</f>
        <v>0</v>
      </c>
      <c r="K380" s="207" t="s">
        <v>19</v>
      </c>
      <c r="L380" s="45"/>
      <c r="M380" s="212" t="s">
        <v>19</v>
      </c>
      <c r="N380" s="213" t="s">
        <v>47</v>
      </c>
      <c r="O380" s="85"/>
      <c r="P380" s="214">
        <f>O380*H380</f>
        <v>0</v>
      </c>
      <c r="Q380" s="214">
        <v>1.0000000000000001E-05</v>
      </c>
      <c r="R380" s="214">
        <f>Q380*H380</f>
        <v>0.00015000000000000001</v>
      </c>
      <c r="S380" s="214">
        <v>0</v>
      </c>
      <c r="T380" s="21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6" t="s">
        <v>269</v>
      </c>
      <c r="AT380" s="216" t="s">
        <v>141</v>
      </c>
      <c r="AU380" s="216" t="s">
        <v>147</v>
      </c>
      <c r="AY380" s="18" t="s">
        <v>138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147</v>
      </c>
      <c r="BK380" s="217">
        <f>ROUND(I380*H380,2)</f>
        <v>0</v>
      </c>
      <c r="BL380" s="18" t="s">
        <v>269</v>
      </c>
      <c r="BM380" s="216" t="s">
        <v>616</v>
      </c>
    </row>
    <row r="381" s="2" customFormat="1">
      <c r="A381" s="39"/>
      <c r="B381" s="40"/>
      <c r="C381" s="41"/>
      <c r="D381" s="218" t="s">
        <v>149</v>
      </c>
      <c r="E381" s="41"/>
      <c r="F381" s="219" t="s">
        <v>615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149</v>
      </c>
      <c r="AU381" s="18" t="s">
        <v>147</v>
      </c>
    </row>
    <row r="382" s="2" customFormat="1" ht="16.5" customHeight="1">
      <c r="A382" s="39"/>
      <c r="B382" s="40"/>
      <c r="C382" s="205" t="s">
        <v>617</v>
      </c>
      <c r="D382" s="205" t="s">
        <v>141</v>
      </c>
      <c r="E382" s="206" t="s">
        <v>618</v>
      </c>
      <c r="F382" s="207" t="s">
        <v>619</v>
      </c>
      <c r="G382" s="208" t="s">
        <v>272</v>
      </c>
      <c r="H382" s="209">
        <v>0.13400000000000001</v>
      </c>
      <c r="I382" s="210"/>
      <c r="J382" s="211">
        <f>ROUND(I382*H382,2)</f>
        <v>0</v>
      </c>
      <c r="K382" s="207" t="s">
        <v>145</v>
      </c>
      <c r="L382" s="45"/>
      <c r="M382" s="212" t="s">
        <v>19</v>
      </c>
      <c r="N382" s="213" t="s">
        <v>47</v>
      </c>
      <c r="O382" s="85"/>
      <c r="P382" s="214">
        <f>O382*H382</f>
        <v>0</v>
      </c>
      <c r="Q382" s="214">
        <v>0</v>
      </c>
      <c r="R382" s="214">
        <f>Q382*H382</f>
        <v>0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269</v>
      </c>
      <c r="AT382" s="216" t="s">
        <v>141</v>
      </c>
      <c r="AU382" s="216" t="s">
        <v>147</v>
      </c>
      <c r="AY382" s="18" t="s">
        <v>138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147</v>
      </c>
      <c r="BK382" s="217">
        <f>ROUND(I382*H382,2)</f>
        <v>0</v>
      </c>
      <c r="BL382" s="18" t="s">
        <v>269</v>
      </c>
      <c r="BM382" s="216" t="s">
        <v>620</v>
      </c>
    </row>
    <row r="383" s="2" customFormat="1">
      <c r="A383" s="39"/>
      <c r="B383" s="40"/>
      <c r="C383" s="41"/>
      <c r="D383" s="218" t="s">
        <v>149</v>
      </c>
      <c r="E383" s="41"/>
      <c r="F383" s="219" t="s">
        <v>621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149</v>
      </c>
      <c r="AU383" s="18" t="s">
        <v>147</v>
      </c>
    </row>
    <row r="384" s="2" customFormat="1">
      <c r="A384" s="39"/>
      <c r="B384" s="40"/>
      <c r="C384" s="41"/>
      <c r="D384" s="223" t="s">
        <v>151</v>
      </c>
      <c r="E384" s="41"/>
      <c r="F384" s="224" t="s">
        <v>622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151</v>
      </c>
      <c r="AU384" s="18" t="s">
        <v>147</v>
      </c>
    </row>
    <row r="385" s="12" customFormat="1" ht="22.8" customHeight="1">
      <c r="A385" s="12"/>
      <c r="B385" s="189"/>
      <c r="C385" s="190"/>
      <c r="D385" s="191" t="s">
        <v>74</v>
      </c>
      <c r="E385" s="203" t="s">
        <v>623</v>
      </c>
      <c r="F385" s="203" t="s">
        <v>624</v>
      </c>
      <c r="G385" s="190"/>
      <c r="H385" s="190"/>
      <c r="I385" s="193"/>
      <c r="J385" s="204">
        <f>BK385</f>
        <v>0</v>
      </c>
      <c r="K385" s="190"/>
      <c r="L385" s="195"/>
      <c r="M385" s="196"/>
      <c r="N385" s="197"/>
      <c r="O385" s="197"/>
      <c r="P385" s="198">
        <f>SUM(P386:P435)</f>
        <v>0</v>
      </c>
      <c r="Q385" s="197"/>
      <c r="R385" s="198">
        <f>SUM(R386:R435)</f>
        <v>0.56527296399999993</v>
      </c>
      <c r="S385" s="197"/>
      <c r="T385" s="199">
        <f>SUM(T386:T435)</f>
        <v>0.20519999999999999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0" t="s">
        <v>147</v>
      </c>
      <c r="AT385" s="201" t="s">
        <v>74</v>
      </c>
      <c r="AU385" s="201" t="s">
        <v>83</v>
      </c>
      <c r="AY385" s="200" t="s">
        <v>138</v>
      </c>
      <c r="BK385" s="202">
        <f>SUM(BK386:BK435)</f>
        <v>0</v>
      </c>
    </row>
    <row r="386" s="2" customFormat="1" ht="16.5" customHeight="1">
      <c r="A386" s="39"/>
      <c r="B386" s="40"/>
      <c r="C386" s="205" t="s">
        <v>625</v>
      </c>
      <c r="D386" s="205" t="s">
        <v>141</v>
      </c>
      <c r="E386" s="206" t="s">
        <v>626</v>
      </c>
      <c r="F386" s="207" t="s">
        <v>627</v>
      </c>
      <c r="G386" s="208" t="s">
        <v>628</v>
      </c>
      <c r="H386" s="209">
        <v>5</v>
      </c>
      <c r="I386" s="210"/>
      <c r="J386" s="211">
        <f>ROUND(I386*H386,2)</f>
        <v>0</v>
      </c>
      <c r="K386" s="207" t="s">
        <v>145</v>
      </c>
      <c r="L386" s="45"/>
      <c r="M386" s="212" t="s">
        <v>19</v>
      </c>
      <c r="N386" s="213" t="s">
        <v>47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0.01933</v>
      </c>
      <c r="T386" s="215">
        <f>S386*H386</f>
        <v>0.09665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269</v>
      </c>
      <c r="AT386" s="216" t="s">
        <v>141</v>
      </c>
      <c r="AU386" s="216" t="s">
        <v>147</v>
      </c>
      <c r="AY386" s="18" t="s">
        <v>138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147</v>
      </c>
      <c r="BK386" s="217">
        <f>ROUND(I386*H386,2)</f>
        <v>0</v>
      </c>
      <c r="BL386" s="18" t="s">
        <v>269</v>
      </c>
      <c r="BM386" s="216" t="s">
        <v>629</v>
      </c>
    </row>
    <row r="387" s="2" customFormat="1">
      <c r="A387" s="39"/>
      <c r="B387" s="40"/>
      <c r="C387" s="41"/>
      <c r="D387" s="218" t="s">
        <v>149</v>
      </c>
      <c r="E387" s="41"/>
      <c r="F387" s="219" t="s">
        <v>630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149</v>
      </c>
      <c r="AU387" s="18" t="s">
        <v>147</v>
      </c>
    </row>
    <row r="388" s="2" customFormat="1">
      <c r="A388" s="39"/>
      <c r="B388" s="40"/>
      <c r="C388" s="41"/>
      <c r="D388" s="223" t="s">
        <v>151</v>
      </c>
      <c r="E388" s="41"/>
      <c r="F388" s="224" t="s">
        <v>631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151</v>
      </c>
      <c r="AU388" s="18" t="s">
        <v>147</v>
      </c>
    </row>
    <row r="389" s="2" customFormat="1" ht="16.5" customHeight="1">
      <c r="A389" s="39"/>
      <c r="B389" s="40"/>
      <c r="C389" s="205" t="s">
        <v>632</v>
      </c>
      <c r="D389" s="205" t="s">
        <v>141</v>
      </c>
      <c r="E389" s="206" t="s">
        <v>633</v>
      </c>
      <c r="F389" s="207" t="s">
        <v>634</v>
      </c>
      <c r="G389" s="208" t="s">
        <v>628</v>
      </c>
      <c r="H389" s="209">
        <v>5</v>
      </c>
      <c r="I389" s="210"/>
      <c r="J389" s="211">
        <f>ROUND(I389*H389,2)</f>
        <v>0</v>
      </c>
      <c r="K389" s="207" t="s">
        <v>145</v>
      </c>
      <c r="L389" s="45"/>
      <c r="M389" s="212" t="s">
        <v>19</v>
      </c>
      <c r="N389" s="213" t="s">
        <v>47</v>
      </c>
      <c r="O389" s="85"/>
      <c r="P389" s="214">
        <f>O389*H389</f>
        <v>0</v>
      </c>
      <c r="Q389" s="214">
        <v>0.016968836300000002</v>
      </c>
      <c r="R389" s="214">
        <f>Q389*H389</f>
        <v>0.084844181500000004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269</v>
      </c>
      <c r="AT389" s="216" t="s">
        <v>141</v>
      </c>
      <c r="AU389" s="216" t="s">
        <v>147</v>
      </c>
      <c r="AY389" s="18" t="s">
        <v>138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147</v>
      </c>
      <c r="BK389" s="217">
        <f>ROUND(I389*H389,2)</f>
        <v>0</v>
      </c>
      <c r="BL389" s="18" t="s">
        <v>269</v>
      </c>
      <c r="BM389" s="216" t="s">
        <v>635</v>
      </c>
    </row>
    <row r="390" s="2" customFormat="1">
      <c r="A390" s="39"/>
      <c r="B390" s="40"/>
      <c r="C390" s="41"/>
      <c r="D390" s="218" t="s">
        <v>149</v>
      </c>
      <c r="E390" s="41"/>
      <c r="F390" s="219" t="s">
        <v>636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149</v>
      </c>
      <c r="AU390" s="18" t="s">
        <v>147</v>
      </c>
    </row>
    <row r="391" s="2" customFormat="1">
      <c r="A391" s="39"/>
      <c r="B391" s="40"/>
      <c r="C391" s="41"/>
      <c r="D391" s="223" t="s">
        <v>151</v>
      </c>
      <c r="E391" s="41"/>
      <c r="F391" s="224" t="s">
        <v>637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151</v>
      </c>
      <c r="AU391" s="18" t="s">
        <v>147</v>
      </c>
    </row>
    <row r="392" s="13" customFormat="1">
      <c r="A392" s="13"/>
      <c r="B392" s="225"/>
      <c r="C392" s="226"/>
      <c r="D392" s="218" t="s">
        <v>153</v>
      </c>
      <c r="E392" s="227" t="s">
        <v>19</v>
      </c>
      <c r="F392" s="228" t="s">
        <v>638</v>
      </c>
      <c r="G392" s="226"/>
      <c r="H392" s="227" t="s">
        <v>19</v>
      </c>
      <c r="I392" s="229"/>
      <c r="J392" s="226"/>
      <c r="K392" s="226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153</v>
      </c>
      <c r="AU392" s="234" t="s">
        <v>147</v>
      </c>
      <c r="AV392" s="13" t="s">
        <v>83</v>
      </c>
      <c r="AW392" s="13" t="s">
        <v>36</v>
      </c>
      <c r="AX392" s="13" t="s">
        <v>75</v>
      </c>
      <c r="AY392" s="234" t="s">
        <v>138</v>
      </c>
    </row>
    <row r="393" s="14" customFormat="1">
      <c r="A393" s="14"/>
      <c r="B393" s="235"/>
      <c r="C393" s="236"/>
      <c r="D393" s="218" t="s">
        <v>153</v>
      </c>
      <c r="E393" s="237" t="s">
        <v>19</v>
      </c>
      <c r="F393" s="238" t="s">
        <v>186</v>
      </c>
      <c r="G393" s="236"/>
      <c r="H393" s="239">
        <v>5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153</v>
      </c>
      <c r="AU393" s="245" t="s">
        <v>147</v>
      </c>
      <c r="AV393" s="14" t="s">
        <v>147</v>
      </c>
      <c r="AW393" s="14" t="s">
        <v>36</v>
      </c>
      <c r="AX393" s="14" t="s">
        <v>83</v>
      </c>
      <c r="AY393" s="245" t="s">
        <v>138</v>
      </c>
    </row>
    <row r="394" s="2" customFormat="1" ht="16.5" customHeight="1">
      <c r="A394" s="39"/>
      <c r="B394" s="40"/>
      <c r="C394" s="205" t="s">
        <v>639</v>
      </c>
      <c r="D394" s="205" t="s">
        <v>141</v>
      </c>
      <c r="E394" s="206" t="s">
        <v>640</v>
      </c>
      <c r="F394" s="207" t="s">
        <v>641</v>
      </c>
      <c r="G394" s="208" t="s">
        <v>628</v>
      </c>
      <c r="H394" s="209">
        <v>5</v>
      </c>
      <c r="I394" s="210"/>
      <c r="J394" s="211">
        <f>ROUND(I394*H394,2)</f>
        <v>0</v>
      </c>
      <c r="K394" s="207" t="s">
        <v>145</v>
      </c>
      <c r="L394" s="45"/>
      <c r="M394" s="212" t="s">
        <v>19</v>
      </c>
      <c r="N394" s="213" t="s">
        <v>47</v>
      </c>
      <c r="O394" s="85"/>
      <c r="P394" s="214">
        <f>O394*H394</f>
        <v>0</v>
      </c>
      <c r="Q394" s="214">
        <v>0</v>
      </c>
      <c r="R394" s="214">
        <f>Q394*H394</f>
        <v>0</v>
      </c>
      <c r="S394" s="214">
        <v>0.019460000000000002</v>
      </c>
      <c r="T394" s="215">
        <f>S394*H394</f>
        <v>0.097300000000000011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269</v>
      </c>
      <c r="AT394" s="216" t="s">
        <v>141</v>
      </c>
      <c r="AU394" s="216" t="s">
        <v>147</v>
      </c>
      <c r="AY394" s="18" t="s">
        <v>138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147</v>
      </c>
      <c r="BK394" s="217">
        <f>ROUND(I394*H394,2)</f>
        <v>0</v>
      </c>
      <c r="BL394" s="18" t="s">
        <v>269</v>
      </c>
      <c r="BM394" s="216" t="s">
        <v>642</v>
      </c>
    </row>
    <row r="395" s="2" customFormat="1">
      <c r="A395" s="39"/>
      <c r="B395" s="40"/>
      <c r="C395" s="41"/>
      <c r="D395" s="218" t="s">
        <v>149</v>
      </c>
      <c r="E395" s="41"/>
      <c r="F395" s="219" t="s">
        <v>643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149</v>
      </c>
      <c r="AU395" s="18" t="s">
        <v>147</v>
      </c>
    </row>
    <row r="396" s="2" customFormat="1">
      <c r="A396" s="39"/>
      <c r="B396" s="40"/>
      <c r="C396" s="41"/>
      <c r="D396" s="223" t="s">
        <v>151</v>
      </c>
      <c r="E396" s="41"/>
      <c r="F396" s="224" t="s">
        <v>644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151</v>
      </c>
      <c r="AU396" s="18" t="s">
        <v>147</v>
      </c>
    </row>
    <row r="397" s="2" customFormat="1" ht="16.5" customHeight="1">
      <c r="A397" s="39"/>
      <c r="B397" s="40"/>
      <c r="C397" s="205" t="s">
        <v>645</v>
      </c>
      <c r="D397" s="205" t="s">
        <v>141</v>
      </c>
      <c r="E397" s="206" t="s">
        <v>646</v>
      </c>
      <c r="F397" s="207" t="s">
        <v>647</v>
      </c>
      <c r="G397" s="208" t="s">
        <v>628</v>
      </c>
      <c r="H397" s="209">
        <v>5</v>
      </c>
      <c r="I397" s="210"/>
      <c r="J397" s="211">
        <f>ROUND(I397*H397,2)</f>
        <v>0</v>
      </c>
      <c r="K397" s="207" t="s">
        <v>145</v>
      </c>
      <c r="L397" s="45"/>
      <c r="M397" s="212" t="s">
        <v>19</v>
      </c>
      <c r="N397" s="213" t="s">
        <v>47</v>
      </c>
      <c r="O397" s="85"/>
      <c r="P397" s="214">
        <f>O397*H397</f>
        <v>0</v>
      </c>
      <c r="Q397" s="214">
        <v>0.019209276500000001</v>
      </c>
      <c r="R397" s="214">
        <f>Q397*H397</f>
        <v>0.096046382499999999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269</v>
      </c>
      <c r="AT397" s="216" t="s">
        <v>141</v>
      </c>
      <c r="AU397" s="216" t="s">
        <v>147</v>
      </c>
      <c r="AY397" s="18" t="s">
        <v>138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147</v>
      </c>
      <c r="BK397" s="217">
        <f>ROUND(I397*H397,2)</f>
        <v>0</v>
      </c>
      <c r="BL397" s="18" t="s">
        <v>269</v>
      </c>
      <c r="BM397" s="216" t="s">
        <v>648</v>
      </c>
    </row>
    <row r="398" s="2" customFormat="1">
      <c r="A398" s="39"/>
      <c r="B398" s="40"/>
      <c r="C398" s="41"/>
      <c r="D398" s="218" t="s">
        <v>149</v>
      </c>
      <c r="E398" s="41"/>
      <c r="F398" s="219" t="s">
        <v>649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149</v>
      </c>
      <c r="AU398" s="18" t="s">
        <v>147</v>
      </c>
    </row>
    <row r="399" s="2" customFormat="1">
      <c r="A399" s="39"/>
      <c r="B399" s="40"/>
      <c r="C399" s="41"/>
      <c r="D399" s="223" t="s">
        <v>151</v>
      </c>
      <c r="E399" s="41"/>
      <c r="F399" s="224" t="s">
        <v>650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151</v>
      </c>
      <c r="AU399" s="18" t="s">
        <v>147</v>
      </c>
    </row>
    <row r="400" s="2" customFormat="1" ht="16.5" customHeight="1">
      <c r="A400" s="39"/>
      <c r="B400" s="40"/>
      <c r="C400" s="205" t="s">
        <v>651</v>
      </c>
      <c r="D400" s="205" t="s">
        <v>141</v>
      </c>
      <c r="E400" s="206" t="s">
        <v>652</v>
      </c>
      <c r="F400" s="207" t="s">
        <v>653</v>
      </c>
      <c r="G400" s="208" t="s">
        <v>628</v>
      </c>
      <c r="H400" s="209">
        <v>5</v>
      </c>
      <c r="I400" s="210"/>
      <c r="J400" s="211">
        <f>ROUND(I400*H400,2)</f>
        <v>0</v>
      </c>
      <c r="K400" s="207" t="s">
        <v>19</v>
      </c>
      <c r="L400" s="45"/>
      <c r="M400" s="212" t="s">
        <v>19</v>
      </c>
      <c r="N400" s="213" t="s">
        <v>47</v>
      </c>
      <c r="O400" s="85"/>
      <c r="P400" s="214">
        <f>O400*H400</f>
        <v>0</v>
      </c>
      <c r="Q400" s="214">
        <v>0.01196</v>
      </c>
      <c r="R400" s="214">
        <f>Q400*H400</f>
        <v>0.059799999999999999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269</v>
      </c>
      <c r="AT400" s="216" t="s">
        <v>141</v>
      </c>
      <c r="AU400" s="216" t="s">
        <v>147</v>
      </c>
      <c r="AY400" s="18" t="s">
        <v>138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147</v>
      </c>
      <c r="BK400" s="217">
        <f>ROUND(I400*H400,2)</f>
        <v>0</v>
      </c>
      <c r="BL400" s="18" t="s">
        <v>269</v>
      </c>
      <c r="BM400" s="216" t="s">
        <v>654</v>
      </c>
    </row>
    <row r="401" s="2" customFormat="1">
      <c r="A401" s="39"/>
      <c r="B401" s="40"/>
      <c r="C401" s="41"/>
      <c r="D401" s="218" t="s">
        <v>149</v>
      </c>
      <c r="E401" s="41"/>
      <c r="F401" s="219" t="s">
        <v>655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149</v>
      </c>
      <c r="AU401" s="18" t="s">
        <v>147</v>
      </c>
    </row>
    <row r="402" s="2" customFormat="1" ht="16.5" customHeight="1">
      <c r="A402" s="39"/>
      <c r="B402" s="40"/>
      <c r="C402" s="205" t="s">
        <v>656</v>
      </c>
      <c r="D402" s="205" t="s">
        <v>141</v>
      </c>
      <c r="E402" s="206" t="s">
        <v>657</v>
      </c>
      <c r="F402" s="207" t="s">
        <v>658</v>
      </c>
      <c r="G402" s="208" t="s">
        <v>628</v>
      </c>
      <c r="H402" s="209">
        <v>5</v>
      </c>
      <c r="I402" s="210"/>
      <c r="J402" s="211">
        <f>ROUND(I402*H402,2)</f>
        <v>0</v>
      </c>
      <c r="K402" s="207" t="s">
        <v>19</v>
      </c>
      <c r="L402" s="45"/>
      <c r="M402" s="212" t="s">
        <v>19</v>
      </c>
      <c r="N402" s="213" t="s">
        <v>47</v>
      </c>
      <c r="O402" s="85"/>
      <c r="P402" s="214">
        <f>O402*H402</f>
        <v>0</v>
      </c>
      <c r="Q402" s="214">
        <v>0.01196</v>
      </c>
      <c r="R402" s="214">
        <f>Q402*H402</f>
        <v>0.059799999999999999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269</v>
      </c>
      <c r="AT402" s="216" t="s">
        <v>141</v>
      </c>
      <c r="AU402" s="216" t="s">
        <v>147</v>
      </c>
      <c r="AY402" s="18" t="s">
        <v>138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147</v>
      </c>
      <c r="BK402" s="217">
        <f>ROUND(I402*H402,2)</f>
        <v>0</v>
      </c>
      <c r="BL402" s="18" t="s">
        <v>269</v>
      </c>
      <c r="BM402" s="216" t="s">
        <v>659</v>
      </c>
    </row>
    <row r="403" s="2" customFormat="1">
      <c r="A403" s="39"/>
      <c r="B403" s="40"/>
      <c r="C403" s="41"/>
      <c r="D403" s="218" t="s">
        <v>149</v>
      </c>
      <c r="E403" s="41"/>
      <c r="F403" s="219" t="s">
        <v>658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149</v>
      </c>
      <c r="AU403" s="18" t="s">
        <v>147</v>
      </c>
    </row>
    <row r="404" s="2" customFormat="1" ht="16.5" customHeight="1">
      <c r="A404" s="39"/>
      <c r="B404" s="40"/>
      <c r="C404" s="205" t="s">
        <v>660</v>
      </c>
      <c r="D404" s="205" t="s">
        <v>141</v>
      </c>
      <c r="E404" s="206" t="s">
        <v>661</v>
      </c>
      <c r="F404" s="207" t="s">
        <v>662</v>
      </c>
      <c r="G404" s="208" t="s">
        <v>628</v>
      </c>
      <c r="H404" s="209">
        <v>5</v>
      </c>
      <c r="I404" s="210"/>
      <c r="J404" s="211">
        <f>ROUND(I404*H404,2)</f>
        <v>0</v>
      </c>
      <c r="K404" s="207" t="s">
        <v>19</v>
      </c>
      <c r="L404" s="45"/>
      <c r="M404" s="212" t="s">
        <v>19</v>
      </c>
      <c r="N404" s="213" t="s">
        <v>47</v>
      </c>
      <c r="O404" s="85"/>
      <c r="P404" s="214">
        <f>O404*H404</f>
        <v>0</v>
      </c>
      <c r="Q404" s="214">
        <v>0.01196</v>
      </c>
      <c r="R404" s="214">
        <f>Q404*H404</f>
        <v>0.059799999999999999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269</v>
      </c>
      <c r="AT404" s="216" t="s">
        <v>141</v>
      </c>
      <c r="AU404" s="216" t="s">
        <v>147</v>
      </c>
      <c r="AY404" s="18" t="s">
        <v>138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147</v>
      </c>
      <c r="BK404" s="217">
        <f>ROUND(I404*H404,2)</f>
        <v>0</v>
      </c>
      <c r="BL404" s="18" t="s">
        <v>269</v>
      </c>
      <c r="BM404" s="216" t="s">
        <v>663</v>
      </c>
    </row>
    <row r="405" s="2" customFormat="1">
      <c r="A405" s="39"/>
      <c r="B405" s="40"/>
      <c r="C405" s="41"/>
      <c r="D405" s="218" t="s">
        <v>149</v>
      </c>
      <c r="E405" s="41"/>
      <c r="F405" s="219" t="s">
        <v>662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149</v>
      </c>
      <c r="AU405" s="18" t="s">
        <v>147</v>
      </c>
    </row>
    <row r="406" s="2" customFormat="1" ht="16.5" customHeight="1">
      <c r="A406" s="39"/>
      <c r="B406" s="40"/>
      <c r="C406" s="205" t="s">
        <v>664</v>
      </c>
      <c r="D406" s="205" t="s">
        <v>141</v>
      </c>
      <c r="E406" s="206" t="s">
        <v>665</v>
      </c>
      <c r="F406" s="207" t="s">
        <v>666</v>
      </c>
      <c r="G406" s="208" t="s">
        <v>628</v>
      </c>
      <c r="H406" s="209">
        <v>5</v>
      </c>
      <c r="I406" s="210"/>
      <c r="J406" s="211">
        <f>ROUND(I406*H406,2)</f>
        <v>0</v>
      </c>
      <c r="K406" s="207" t="s">
        <v>145</v>
      </c>
      <c r="L406" s="45"/>
      <c r="M406" s="212" t="s">
        <v>19</v>
      </c>
      <c r="N406" s="213" t="s">
        <v>47</v>
      </c>
      <c r="O406" s="85"/>
      <c r="P406" s="214">
        <f>O406*H406</f>
        <v>0</v>
      </c>
      <c r="Q406" s="214">
        <v>0.00051820000000000002</v>
      </c>
      <c r="R406" s="214">
        <f>Q406*H406</f>
        <v>0.002591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269</v>
      </c>
      <c r="AT406" s="216" t="s">
        <v>141</v>
      </c>
      <c r="AU406" s="216" t="s">
        <v>147</v>
      </c>
      <c r="AY406" s="18" t="s">
        <v>138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147</v>
      </c>
      <c r="BK406" s="217">
        <f>ROUND(I406*H406,2)</f>
        <v>0</v>
      </c>
      <c r="BL406" s="18" t="s">
        <v>269</v>
      </c>
      <c r="BM406" s="216" t="s">
        <v>667</v>
      </c>
    </row>
    <row r="407" s="2" customFormat="1">
      <c r="A407" s="39"/>
      <c r="B407" s="40"/>
      <c r="C407" s="41"/>
      <c r="D407" s="218" t="s">
        <v>149</v>
      </c>
      <c r="E407" s="41"/>
      <c r="F407" s="219" t="s">
        <v>668</v>
      </c>
      <c r="G407" s="41"/>
      <c r="H407" s="41"/>
      <c r="I407" s="220"/>
      <c r="J407" s="41"/>
      <c r="K407" s="41"/>
      <c r="L407" s="45"/>
      <c r="M407" s="221"/>
      <c r="N407" s="222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149</v>
      </c>
      <c r="AU407" s="18" t="s">
        <v>147</v>
      </c>
    </row>
    <row r="408" s="2" customFormat="1">
      <c r="A408" s="39"/>
      <c r="B408" s="40"/>
      <c r="C408" s="41"/>
      <c r="D408" s="223" t="s">
        <v>151</v>
      </c>
      <c r="E408" s="41"/>
      <c r="F408" s="224" t="s">
        <v>669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151</v>
      </c>
      <c r="AU408" s="18" t="s">
        <v>147</v>
      </c>
    </row>
    <row r="409" s="2" customFormat="1" ht="16.5" customHeight="1">
      <c r="A409" s="39"/>
      <c r="B409" s="40"/>
      <c r="C409" s="205" t="s">
        <v>670</v>
      </c>
      <c r="D409" s="205" t="s">
        <v>141</v>
      </c>
      <c r="E409" s="206" t="s">
        <v>671</v>
      </c>
      <c r="F409" s="207" t="s">
        <v>672</v>
      </c>
      <c r="G409" s="208" t="s">
        <v>628</v>
      </c>
      <c r="H409" s="209">
        <v>5</v>
      </c>
      <c r="I409" s="210"/>
      <c r="J409" s="211">
        <f>ROUND(I409*H409,2)</f>
        <v>0</v>
      </c>
      <c r="K409" s="207" t="s">
        <v>145</v>
      </c>
      <c r="L409" s="45"/>
      <c r="M409" s="212" t="s">
        <v>19</v>
      </c>
      <c r="N409" s="213" t="s">
        <v>47</v>
      </c>
      <c r="O409" s="85"/>
      <c r="P409" s="214">
        <f>O409*H409</f>
        <v>0</v>
      </c>
      <c r="Q409" s="214">
        <v>0.0030000000000000001</v>
      </c>
      <c r="R409" s="214">
        <f>Q409*H409</f>
        <v>0.014999999999999999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269</v>
      </c>
      <c r="AT409" s="216" t="s">
        <v>141</v>
      </c>
      <c r="AU409" s="216" t="s">
        <v>147</v>
      </c>
      <c r="AY409" s="18" t="s">
        <v>138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147</v>
      </c>
      <c r="BK409" s="217">
        <f>ROUND(I409*H409,2)</f>
        <v>0</v>
      </c>
      <c r="BL409" s="18" t="s">
        <v>269</v>
      </c>
      <c r="BM409" s="216" t="s">
        <v>673</v>
      </c>
    </row>
    <row r="410" s="2" customFormat="1">
      <c r="A410" s="39"/>
      <c r="B410" s="40"/>
      <c r="C410" s="41"/>
      <c r="D410" s="218" t="s">
        <v>149</v>
      </c>
      <c r="E410" s="41"/>
      <c r="F410" s="219" t="s">
        <v>672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149</v>
      </c>
      <c r="AU410" s="18" t="s">
        <v>147</v>
      </c>
    </row>
    <row r="411" s="2" customFormat="1">
      <c r="A411" s="39"/>
      <c r="B411" s="40"/>
      <c r="C411" s="41"/>
      <c r="D411" s="223" t="s">
        <v>151</v>
      </c>
      <c r="E411" s="41"/>
      <c r="F411" s="224" t="s">
        <v>674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151</v>
      </c>
      <c r="AU411" s="18" t="s">
        <v>147</v>
      </c>
    </row>
    <row r="412" s="2" customFormat="1" ht="16.5" customHeight="1">
      <c r="A412" s="39"/>
      <c r="B412" s="40"/>
      <c r="C412" s="205" t="s">
        <v>675</v>
      </c>
      <c r="D412" s="205" t="s">
        <v>141</v>
      </c>
      <c r="E412" s="206" t="s">
        <v>676</v>
      </c>
      <c r="F412" s="207" t="s">
        <v>677</v>
      </c>
      <c r="G412" s="208" t="s">
        <v>628</v>
      </c>
      <c r="H412" s="209">
        <v>15</v>
      </c>
      <c r="I412" s="210"/>
      <c r="J412" s="211">
        <f>ROUND(I412*H412,2)</f>
        <v>0</v>
      </c>
      <c r="K412" s="207" t="s">
        <v>19</v>
      </c>
      <c r="L412" s="45"/>
      <c r="M412" s="212" t="s">
        <v>19</v>
      </c>
      <c r="N412" s="213" t="s">
        <v>47</v>
      </c>
      <c r="O412" s="85"/>
      <c r="P412" s="214">
        <f>O412*H412</f>
        <v>0</v>
      </c>
      <c r="Q412" s="214">
        <v>0.0011000000000000001</v>
      </c>
      <c r="R412" s="214">
        <f>Q412*H412</f>
        <v>0.016500000000000001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269</v>
      </c>
      <c r="AT412" s="216" t="s">
        <v>141</v>
      </c>
      <c r="AU412" s="216" t="s">
        <v>147</v>
      </c>
      <c r="AY412" s="18" t="s">
        <v>138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147</v>
      </c>
      <c r="BK412" s="217">
        <f>ROUND(I412*H412,2)</f>
        <v>0</v>
      </c>
      <c r="BL412" s="18" t="s">
        <v>269</v>
      </c>
      <c r="BM412" s="216" t="s">
        <v>678</v>
      </c>
    </row>
    <row r="413" s="2" customFormat="1">
      <c r="A413" s="39"/>
      <c r="B413" s="40"/>
      <c r="C413" s="41"/>
      <c r="D413" s="218" t="s">
        <v>149</v>
      </c>
      <c r="E413" s="41"/>
      <c r="F413" s="219" t="s">
        <v>679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149</v>
      </c>
      <c r="AU413" s="18" t="s">
        <v>147</v>
      </c>
    </row>
    <row r="414" s="2" customFormat="1" ht="16.5" customHeight="1">
      <c r="A414" s="39"/>
      <c r="B414" s="40"/>
      <c r="C414" s="205" t="s">
        <v>680</v>
      </c>
      <c r="D414" s="205" t="s">
        <v>141</v>
      </c>
      <c r="E414" s="206" t="s">
        <v>681</v>
      </c>
      <c r="F414" s="207" t="s">
        <v>677</v>
      </c>
      <c r="G414" s="208" t="s">
        <v>628</v>
      </c>
      <c r="H414" s="209">
        <v>5</v>
      </c>
      <c r="I414" s="210"/>
      <c r="J414" s="211">
        <f>ROUND(I414*H414,2)</f>
        <v>0</v>
      </c>
      <c r="K414" s="207" t="s">
        <v>19</v>
      </c>
      <c r="L414" s="45"/>
      <c r="M414" s="212" t="s">
        <v>19</v>
      </c>
      <c r="N414" s="213" t="s">
        <v>47</v>
      </c>
      <c r="O414" s="85"/>
      <c r="P414" s="214">
        <f>O414*H414</f>
        <v>0</v>
      </c>
      <c r="Q414" s="214">
        <v>0.0011000000000000001</v>
      </c>
      <c r="R414" s="214">
        <f>Q414*H414</f>
        <v>0.0055000000000000005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269</v>
      </c>
      <c r="AT414" s="216" t="s">
        <v>141</v>
      </c>
      <c r="AU414" s="216" t="s">
        <v>147</v>
      </c>
      <c r="AY414" s="18" t="s">
        <v>138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147</v>
      </c>
      <c r="BK414" s="217">
        <f>ROUND(I414*H414,2)</f>
        <v>0</v>
      </c>
      <c r="BL414" s="18" t="s">
        <v>269</v>
      </c>
      <c r="BM414" s="216" t="s">
        <v>682</v>
      </c>
    </row>
    <row r="415" s="2" customFormat="1">
      <c r="A415" s="39"/>
      <c r="B415" s="40"/>
      <c r="C415" s="41"/>
      <c r="D415" s="218" t="s">
        <v>149</v>
      </c>
      <c r="E415" s="41"/>
      <c r="F415" s="219" t="s">
        <v>683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149</v>
      </c>
      <c r="AU415" s="18" t="s">
        <v>147</v>
      </c>
    </row>
    <row r="416" s="2" customFormat="1" ht="16.5" customHeight="1">
      <c r="A416" s="39"/>
      <c r="B416" s="40"/>
      <c r="C416" s="205" t="s">
        <v>684</v>
      </c>
      <c r="D416" s="205" t="s">
        <v>141</v>
      </c>
      <c r="E416" s="206" t="s">
        <v>685</v>
      </c>
      <c r="F416" s="207" t="s">
        <v>686</v>
      </c>
      <c r="G416" s="208" t="s">
        <v>197</v>
      </c>
      <c r="H416" s="209">
        <v>5</v>
      </c>
      <c r="I416" s="210"/>
      <c r="J416" s="211">
        <f>ROUND(I416*H416,2)</f>
        <v>0</v>
      </c>
      <c r="K416" s="207" t="s">
        <v>19</v>
      </c>
      <c r="L416" s="45"/>
      <c r="M416" s="212" t="s">
        <v>19</v>
      </c>
      <c r="N416" s="213" t="s">
        <v>47</v>
      </c>
      <c r="O416" s="85"/>
      <c r="P416" s="214">
        <f>O416*H416</f>
        <v>0</v>
      </c>
      <c r="Q416" s="214">
        <v>0.0147</v>
      </c>
      <c r="R416" s="214">
        <f>Q416*H416</f>
        <v>0.073499999999999996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269</v>
      </c>
      <c r="AT416" s="216" t="s">
        <v>141</v>
      </c>
      <c r="AU416" s="216" t="s">
        <v>147</v>
      </c>
      <c r="AY416" s="18" t="s">
        <v>138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147</v>
      </c>
      <c r="BK416" s="217">
        <f>ROUND(I416*H416,2)</f>
        <v>0</v>
      </c>
      <c r="BL416" s="18" t="s">
        <v>269</v>
      </c>
      <c r="BM416" s="216" t="s">
        <v>687</v>
      </c>
    </row>
    <row r="417" s="2" customFormat="1">
      <c r="A417" s="39"/>
      <c r="B417" s="40"/>
      <c r="C417" s="41"/>
      <c r="D417" s="218" t="s">
        <v>149</v>
      </c>
      <c r="E417" s="41"/>
      <c r="F417" s="219" t="s">
        <v>688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149</v>
      </c>
      <c r="AU417" s="18" t="s">
        <v>147</v>
      </c>
    </row>
    <row r="418" s="2" customFormat="1" ht="16.5" customHeight="1">
      <c r="A418" s="39"/>
      <c r="B418" s="40"/>
      <c r="C418" s="205" t="s">
        <v>689</v>
      </c>
      <c r="D418" s="205" t="s">
        <v>141</v>
      </c>
      <c r="E418" s="206" t="s">
        <v>690</v>
      </c>
      <c r="F418" s="207" t="s">
        <v>691</v>
      </c>
      <c r="G418" s="208" t="s">
        <v>197</v>
      </c>
      <c r="H418" s="209">
        <v>5</v>
      </c>
      <c r="I418" s="210"/>
      <c r="J418" s="211">
        <f>ROUND(I418*H418,2)</f>
        <v>0</v>
      </c>
      <c r="K418" s="207" t="s">
        <v>19</v>
      </c>
      <c r="L418" s="45"/>
      <c r="M418" s="212" t="s">
        <v>19</v>
      </c>
      <c r="N418" s="213" t="s">
        <v>47</v>
      </c>
      <c r="O418" s="85"/>
      <c r="P418" s="214">
        <f>O418*H418</f>
        <v>0</v>
      </c>
      <c r="Q418" s="214">
        <v>0.0147</v>
      </c>
      <c r="R418" s="214">
        <f>Q418*H418</f>
        <v>0.073499999999999996</v>
      </c>
      <c r="S418" s="214">
        <v>0</v>
      </c>
      <c r="T418" s="21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6" t="s">
        <v>269</v>
      </c>
      <c r="AT418" s="216" t="s">
        <v>141</v>
      </c>
      <c r="AU418" s="216" t="s">
        <v>147</v>
      </c>
      <c r="AY418" s="18" t="s">
        <v>138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147</v>
      </c>
      <c r="BK418" s="217">
        <f>ROUND(I418*H418,2)</f>
        <v>0</v>
      </c>
      <c r="BL418" s="18" t="s">
        <v>269</v>
      </c>
      <c r="BM418" s="216" t="s">
        <v>692</v>
      </c>
    </row>
    <row r="419" s="2" customFormat="1">
      <c r="A419" s="39"/>
      <c r="B419" s="40"/>
      <c r="C419" s="41"/>
      <c r="D419" s="218" t="s">
        <v>149</v>
      </c>
      <c r="E419" s="41"/>
      <c r="F419" s="219" t="s">
        <v>691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149</v>
      </c>
      <c r="AU419" s="18" t="s">
        <v>147</v>
      </c>
    </row>
    <row r="420" s="2" customFormat="1" ht="16.5" customHeight="1">
      <c r="A420" s="39"/>
      <c r="B420" s="40"/>
      <c r="C420" s="205" t="s">
        <v>693</v>
      </c>
      <c r="D420" s="205" t="s">
        <v>141</v>
      </c>
      <c r="E420" s="206" t="s">
        <v>694</v>
      </c>
      <c r="F420" s="207" t="s">
        <v>695</v>
      </c>
      <c r="G420" s="208" t="s">
        <v>628</v>
      </c>
      <c r="H420" s="209">
        <v>5</v>
      </c>
      <c r="I420" s="210"/>
      <c r="J420" s="211">
        <f>ROUND(I420*H420,2)</f>
        <v>0</v>
      </c>
      <c r="K420" s="207" t="s">
        <v>145</v>
      </c>
      <c r="L420" s="45"/>
      <c r="M420" s="212" t="s">
        <v>19</v>
      </c>
      <c r="N420" s="213" t="s">
        <v>47</v>
      </c>
      <c r="O420" s="85"/>
      <c r="P420" s="214">
        <f>O420*H420</f>
        <v>0</v>
      </c>
      <c r="Q420" s="214">
        <v>0.00183914</v>
      </c>
      <c r="R420" s="214">
        <f>Q420*H420</f>
        <v>0.0091956999999999994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269</v>
      </c>
      <c r="AT420" s="216" t="s">
        <v>141</v>
      </c>
      <c r="AU420" s="216" t="s">
        <v>147</v>
      </c>
      <c r="AY420" s="18" t="s">
        <v>138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147</v>
      </c>
      <c r="BK420" s="217">
        <f>ROUND(I420*H420,2)</f>
        <v>0</v>
      </c>
      <c r="BL420" s="18" t="s">
        <v>269</v>
      </c>
      <c r="BM420" s="216" t="s">
        <v>696</v>
      </c>
    </row>
    <row r="421" s="2" customFormat="1">
      <c r="A421" s="39"/>
      <c r="B421" s="40"/>
      <c r="C421" s="41"/>
      <c r="D421" s="218" t="s">
        <v>149</v>
      </c>
      <c r="E421" s="41"/>
      <c r="F421" s="219" t="s">
        <v>697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149</v>
      </c>
      <c r="AU421" s="18" t="s">
        <v>147</v>
      </c>
    </row>
    <row r="422" s="2" customFormat="1">
      <c r="A422" s="39"/>
      <c r="B422" s="40"/>
      <c r="C422" s="41"/>
      <c r="D422" s="223" t="s">
        <v>151</v>
      </c>
      <c r="E422" s="41"/>
      <c r="F422" s="224" t="s">
        <v>698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151</v>
      </c>
      <c r="AU422" s="18" t="s">
        <v>147</v>
      </c>
    </row>
    <row r="423" s="13" customFormat="1">
      <c r="A423" s="13"/>
      <c r="B423" s="225"/>
      <c r="C423" s="226"/>
      <c r="D423" s="218" t="s">
        <v>153</v>
      </c>
      <c r="E423" s="227" t="s">
        <v>19</v>
      </c>
      <c r="F423" s="228" t="s">
        <v>699</v>
      </c>
      <c r="G423" s="226"/>
      <c r="H423" s="227" t="s">
        <v>19</v>
      </c>
      <c r="I423" s="229"/>
      <c r="J423" s="226"/>
      <c r="K423" s="226"/>
      <c r="L423" s="230"/>
      <c r="M423" s="231"/>
      <c r="N423" s="232"/>
      <c r="O423" s="232"/>
      <c r="P423" s="232"/>
      <c r="Q423" s="232"/>
      <c r="R423" s="232"/>
      <c r="S423" s="232"/>
      <c r="T423" s="23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4" t="s">
        <v>153</v>
      </c>
      <c r="AU423" s="234" t="s">
        <v>147</v>
      </c>
      <c r="AV423" s="13" t="s">
        <v>83</v>
      </c>
      <c r="AW423" s="13" t="s">
        <v>36</v>
      </c>
      <c r="AX423" s="13" t="s">
        <v>75</v>
      </c>
      <c r="AY423" s="234" t="s">
        <v>138</v>
      </c>
    </row>
    <row r="424" s="14" customFormat="1">
      <c r="A424" s="14"/>
      <c r="B424" s="235"/>
      <c r="C424" s="236"/>
      <c r="D424" s="218" t="s">
        <v>153</v>
      </c>
      <c r="E424" s="237" t="s">
        <v>19</v>
      </c>
      <c r="F424" s="238" t="s">
        <v>186</v>
      </c>
      <c r="G424" s="236"/>
      <c r="H424" s="239">
        <v>5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5" t="s">
        <v>153</v>
      </c>
      <c r="AU424" s="245" t="s">
        <v>147</v>
      </c>
      <c r="AV424" s="14" t="s">
        <v>147</v>
      </c>
      <c r="AW424" s="14" t="s">
        <v>36</v>
      </c>
      <c r="AX424" s="14" t="s">
        <v>83</v>
      </c>
      <c r="AY424" s="245" t="s">
        <v>138</v>
      </c>
    </row>
    <row r="425" s="2" customFormat="1" ht="16.5" customHeight="1">
      <c r="A425" s="39"/>
      <c r="B425" s="40"/>
      <c r="C425" s="205" t="s">
        <v>700</v>
      </c>
      <c r="D425" s="205" t="s">
        <v>141</v>
      </c>
      <c r="E425" s="206" t="s">
        <v>701</v>
      </c>
      <c r="F425" s="207" t="s">
        <v>702</v>
      </c>
      <c r="G425" s="208" t="s">
        <v>197</v>
      </c>
      <c r="H425" s="209">
        <v>5</v>
      </c>
      <c r="I425" s="210"/>
      <c r="J425" s="211">
        <f>ROUND(I425*H425,2)</f>
        <v>0</v>
      </c>
      <c r="K425" s="207" t="s">
        <v>145</v>
      </c>
      <c r="L425" s="45"/>
      <c r="M425" s="212" t="s">
        <v>19</v>
      </c>
      <c r="N425" s="213" t="s">
        <v>47</v>
      </c>
      <c r="O425" s="85"/>
      <c r="P425" s="214">
        <f>O425*H425</f>
        <v>0</v>
      </c>
      <c r="Q425" s="214">
        <v>0</v>
      </c>
      <c r="R425" s="214">
        <f>Q425*H425</f>
        <v>0</v>
      </c>
      <c r="S425" s="214">
        <v>0.0022499999999999998</v>
      </c>
      <c r="T425" s="215">
        <f>S425*H425</f>
        <v>0.01125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269</v>
      </c>
      <c r="AT425" s="216" t="s">
        <v>141</v>
      </c>
      <c r="AU425" s="216" t="s">
        <v>147</v>
      </c>
      <c r="AY425" s="18" t="s">
        <v>138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147</v>
      </c>
      <c r="BK425" s="217">
        <f>ROUND(I425*H425,2)</f>
        <v>0</v>
      </c>
      <c r="BL425" s="18" t="s">
        <v>269</v>
      </c>
      <c r="BM425" s="216" t="s">
        <v>703</v>
      </c>
    </row>
    <row r="426" s="2" customFormat="1">
      <c r="A426" s="39"/>
      <c r="B426" s="40"/>
      <c r="C426" s="41"/>
      <c r="D426" s="218" t="s">
        <v>149</v>
      </c>
      <c r="E426" s="41"/>
      <c r="F426" s="219" t="s">
        <v>704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149</v>
      </c>
      <c r="AU426" s="18" t="s">
        <v>147</v>
      </c>
    </row>
    <row r="427" s="2" customFormat="1">
      <c r="A427" s="39"/>
      <c r="B427" s="40"/>
      <c r="C427" s="41"/>
      <c r="D427" s="223" t="s">
        <v>151</v>
      </c>
      <c r="E427" s="41"/>
      <c r="F427" s="224" t="s">
        <v>705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151</v>
      </c>
      <c r="AU427" s="18" t="s">
        <v>147</v>
      </c>
    </row>
    <row r="428" s="2" customFormat="1" ht="16.5" customHeight="1">
      <c r="A428" s="39"/>
      <c r="B428" s="40"/>
      <c r="C428" s="205" t="s">
        <v>706</v>
      </c>
      <c r="D428" s="205" t="s">
        <v>141</v>
      </c>
      <c r="E428" s="206" t="s">
        <v>707</v>
      </c>
      <c r="F428" s="207" t="s">
        <v>708</v>
      </c>
      <c r="G428" s="208" t="s">
        <v>628</v>
      </c>
      <c r="H428" s="209">
        <v>5</v>
      </c>
      <c r="I428" s="210"/>
      <c r="J428" s="211">
        <f>ROUND(I428*H428,2)</f>
        <v>0</v>
      </c>
      <c r="K428" s="207" t="s">
        <v>145</v>
      </c>
      <c r="L428" s="45"/>
      <c r="M428" s="212" t="s">
        <v>19</v>
      </c>
      <c r="N428" s="213" t="s">
        <v>47</v>
      </c>
      <c r="O428" s="85"/>
      <c r="P428" s="214">
        <f>O428*H428</f>
        <v>0</v>
      </c>
      <c r="Q428" s="214">
        <v>0.00183914</v>
      </c>
      <c r="R428" s="214">
        <f>Q428*H428</f>
        <v>0.0091956999999999994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269</v>
      </c>
      <c r="AT428" s="216" t="s">
        <v>141</v>
      </c>
      <c r="AU428" s="216" t="s">
        <v>147</v>
      </c>
      <c r="AY428" s="18" t="s">
        <v>138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147</v>
      </c>
      <c r="BK428" s="217">
        <f>ROUND(I428*H428,2)</f>
        <v>0</v>
      </c>
      <c r="BL428" s="18" t="s">
        <v>269</v>
      </c>
      <c r="BM428" s="216" t="s">
        <v>709</v>
      </c>
    </row>
    <row r="429" s="2" customFormat="1">
      <c r="A429" s="39"/>
      <c r="B429" s="40"/>
      <c r="C429" s="41"/>
      <c r="D429" s="218" t="s">
        <v>149</v>
      </c>
      <c r="E429" s="41"/>
      <c r="F429" s="219" t="s">
        <v>710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149</v>
      </c>
      <c r="AU429" s="18" t="s">
        <v>147</v>
      </c>
    </row>
    <row r="430" s="2" customFormat="1">
      <c r="A430" s="39"/>
      <c r="B430" s="40"/>
      <c r="C430" s="41"/>
      <c r="D430" s="223" t="s">
        <v>151</v>
      </c>
      <c r="E430" s="41"/>
      <c r="F430" s="224" t="s">
        <v>711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151</v>
      </c>
      <c r="AU430" s="18" t="s">
        <v>147</v>
      </c>
    </row>
    <row r="431" s="13" customFormat="1">
      <c r="A431" s="13"/>
      <c r="B431" s="225"/>
      <c r="C431" s="226"/>
      <c r="D431" s="218" t="s">
        <v>153</v>
      </c>
      <c r="E431" s="227" t="s">
        <v>19</v>
      </c>
      <c r="F431" s="228" t="s">
        <v>712</v>
      </c>
      <c r="G431" s="226"/>
      <c r="H431" s="227" t="s">
        <v>19</v>
      </c>
      <c r="I431" s="229"/>
      <c r="J431" s="226"/>
      <c r="K431" s="226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153</v>
      </c>
      <c r="AU431" s="234" t="s">
        <v>147</v>
      </c>
      <c r="AV431" s="13" t="s">
        <v>83</v>
      </c>
      <c r="AW431" s="13" t="s">
        <v>36</v>
      </c>
      <c r="AX431" s="13" t="s">
        <v>75</v>
      </c>
      <c r="AY431" s="234" t="s">
        <v>138</v>
      </c>
    </row>
    <row r="432" s="14" customFormat="1">
      <c r="A432" s="14"/>
      <c r="B432" s="235"/>
      <c r="C432" s="236"/>
      <c r="D432" s="218" t="s">
        <v>153</v>
      </c>
      <c r="E432" s="237" t="s">
        <v>19</v>
      </c>
      <c r="F432" s="238" t="s">
        <v>186</v>
      </c>
      <c r="G432" s="236"/>
      <c r="H432" s="239">
        <v>5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153</v>
      </c>
      <c r="AU432" s="245" t="s">
        <v>147</v>
      </c>
      <c r="AV432" s="14" t="s">
        <v>147</v>
      </c>
      <c r="AW432" s="14" t="s">
        <v>36</v>
      </c>
      <c r="AX432" s="14" t="s">
        <v>83</v>
      </c>
      <c r="AY432" s="245" t="s">
        <v>138</v>
      </c>
    </row>
    <row r="433" s="2" customFormat="1" ht="16.5" customHeight="1">
      <c r="A433" s="39"/>
      <c r="B433" s="40"/>
      <c r="C433" s="205" t="s">
        <v>713</v>
      </c>
      <c r="D433" s="205" t="s">
        <v>141</v>
      </c>
      <c r="E433" s="206" t="s">
        <v>714</v>
      </c>
      <c r="F433" s="207" t="s">
        <v>715</v>
      </c>
      <c r="G433" s="208" t="s">
        <v>272</v>
      </c>
      <c r="H433" s="209">
        <v>0.56499999999999995</v>
      </c>
      <c r="I433" s="210"/>
      <c r="J433" s="211">
        <f>ROUND(I433*H433,2)</f>
        <v>0</v>
      </c>
      <c r="K433" s="207" t="s">
        <v>145</v>
      </c>
      <c r="L433" s="45"/>
      <c r="M433" s="212" t="s">
        <v>19</v>
      </c>
      <c r="N433" s="213" t="s">
        <v>47</v>
      </c>
      <c r="O433" s="85"/>
      <c r="P433" s="214">
        <f>O433*H433</f>
        <v>0</v>
      </c>
      <c r="Q433" s="214">
        <v>0</v>
      </c>
      <c r="R433" s="214">
        <f>Q433*H433</f>
        <v>0</v>
      </c>
      <c r="S433" s="214">
        <v>0</v>
      </c>
      <c r="T433" s="21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6" t="s">
        <v>269</v>
      </c>
      <c r="AT433" s="216" t="s">
        <v>141</v>
      </c>
      <c r="AU433" s="216" t="s">
        <v>147</v>
      </c>
      <c r="AY433" s="18" t="s">
        <v>138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8" t="s">
        <v>147</v>
      </c>
      <c r="BK433" s="217">
        <f>ROUND(I433*H433,2)</f>
        <v>0</v>
      </c>
      <c r="BL433" s="18" t="s">
        <v>269</v>
      </c>
      <c r="BM433" s="216" t="s">
        <v>716</v>
      </c>
    </row>
    <row r="434" s="2" customFormat="1">
      <c r="A434" s="39"/>
      <c r="B434" s="40"/>
      <c r="C434" s="41"/>
      <c r="D434" s="218" t="s">
        <v>149</v>
      </c>
      <c r="E434" s="41"/>
      <c r="F434" s="219" t="s">
        <v>717</v>
      </c>
      <c r="G434" s="41"/>
      <c r="H434" s="41"/>
      <c r="I434" s="220"/>
      <c r="J434" s="41"/>
      <c r="K434" s="41"/>
      <c r="L434" s="45"/>
      <c r="M434" s="221"/>
      <c r="N434" s="222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149</v>
      </c>
      <c r="AU434" s="18" t="s">
        <v>147</v>
      </c>
    </row>
    <row r="435" s="2" customFormat="1">
      <c r="A435" s="39"/>
      <c r="B435" s="40"/>
      <c r="C435" s="41"/>
      <c r="D435" s="223" t="s">
        <v>151</v>
      </c>
      <c r="E435" s="41"/>
      <c r="F435" s="224" t="s">
        <v>718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151</v>
      </c>
      <c r="AU435" s="18" t="s">
        <v>147</v>
      </c>
    </row>
    <row r="436" s="12" customFormat="1" ht="22.8" customHeight="1">
      <c r="A436" s="12"/>
      <c r="B436" s="189"/>
      <c r="C436" s="190"/>
      <c r="D436" s="191" t="s">
        <v>74</v>
      </c>
      <c r="E436" s="203" t="s">
        <v>719</v>
      </c>
      <c r="F436" s="203" t="s">
        <v>720</v>
      </c>
      <c r="G436" s="190"/>
      <c r="H436" s="190"/>
      <c r="I436" s="193"/>
      <c r="J436" s="204">
        <f>BK436</f>
        <v>0</v>
      </c>
      <c r="K436" s="190"/>
      <c r="L436" s="195"/>
      <c r="M436" s="196"/>
      <c r="N436" s="197"/>
      <c r="O436" s="197"/>
      <c r="P436" s="198">
        <f>SUM(P437:P442)</f>
        <v>0</v>
      </c>
      <c r="Q436" s="197"/>
      <c r="R436" s="198">
        <f>SUM(R437:R442)</f>
        <v>0.045999999999999999</v>
      </c>
      <c r="S436" s="197"/>
      <c r="T436" s="199">
        <f>SUM(T437:T442)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00" t="s">
        <v>147</v>
      </c>
      <c r="AT436" s="201" t="s">
        <v>74</v>
      </c>
      <c r="AU436" s="201" t="s">
        <v>83</v>
      </c>
      <c r="AY436" s="200" t="s">
        <v>138</v>
      </c>
      <c r="BK436" s="202">
        <f>SUM(BK437:BK442)</f>
        <v>0</v>
      </c>
    </row>
    <row r="437" s="2" customFormat="1" ht="16.5" customHeight="1">
      <c r="A437" s="39"/>
      <c r="B437" s="40"/>
      <c r="C437" s="205" t="s">
        <v>721</v>
      </c>
      <c r="D437" s="205" t="s">
        <v>141</v>
      </c>
      <c r="E437" s="206" t="s">
        <v>722</v>
      </c>
      <c r="F437" s="207" t="s">
        <v>723</v>
      </c>
      <c r="G437" s="208" t="s">
        <v>628</v>
      </c>
      <c r="H437" s="209">
        <v>5</v>
      </c>
      <c r="I437" s="210"/>
      <c r="J437" s="211">
        <f>ROUND(I437*H437,2)</f>
        <v>0</v>
      </c>
      <c r="K437" s="207" t="s">
        <v>145</v>
      </c>
      <c r="L437" s="45"/>
      <c r="M437" s="212" t="s">
        <v>19</v>
      </c>
      <c r="N437" s="213" t="s">
        <v>47</v>
      </c>
      <c r="O437" s="85"/>
      <c r="P437" s="214">
        <f>O437*H437</f>
        <v>0</v>
      </c>
      <c r="Q437" s="214">
        <v>0.0091999999999999998</v>
      </c>
      <c r="R437" s="214">
        <f>Q437*H437</f>
        <v>0.045999999999999999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269</v>
      </c>
      <c r="AT437" s="216" t="s">
        <v>141</v>
      </c>
      <c r="AU437" s="216" t="s">
        <v>147</v>
      </c>
      <c r="AY437" s="18" t="s">
        <v>138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147</v>
      </c>
      <c r="BK437" s="217">
        <f>ROUND(I437*H437,2)</f>
        <v>0</v>
      </c>
      <c r="BL437" s="18" t="s">
        <v>269</v>
      </c>
      <c r="BM437" s="216" t="s">
        <v>724</v>
      </c>
    </row>
    <row r="438" s="2" customFormat="1">
      <c r="A438" s="39"/>
      <c r="B438" s="40"/>
      <c r="C438" s="41"/>
      <c r="D438" s="218" t="s">
        <v>149</v>
      </c>
      <c r="E438" s="41"/>
      <c r="F438" s="219" t="s">
        <v>725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149</v>
      </c>
      <c r="AU438" s="18" t="s">
        <v>147</v>
      </c>
    </row>
    <row r="439" s="2" customFormat="1">
      <c r="A439" s="39"/>
      <c r="B439" s="40"/>
      <c r="C439" s="41"/>
      <c r="D439" s="223" t="s">
        <v>151</v>
      </c>
      <c r="E439" s="41"/>
      <c r="F439" s="224" t="s">
        <v>726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151</v>
      </c>
      <c r="AU439" s="18" t="s">
        <v>147</v>
      </c>
    </row>
    <row r="440" s="2" customFormat="1" ht="16.5" customHeight="1">
      <c r="A440" s="39"/>
      <c r="B440" s="40"/>
      <c r="C440" s="205" t="s">
        <v>727</v>
      </c>
      <c r="D440" s="205" t="s">
        <v>141</v>
      </c>
      <c r="E440" s="206" t="s">
        <v>728</v>
      </c>
      <c r="F440" s="207" t="s">
        <v>729</v>
      </c>
      <c r="G440" s="208" t="s">
        <v>272</v>
      </c>
      <c r="H440" s="209">
        <v>0.045999999999999999</v>
      </c>
      <c r="I440" s="210"/>
      <c r="J440" s="211">
        <f>ROUND(I440*H440,2)</f>
        <v>0</v>
      </c>
      <c r="K440" s="207" t="s">
        <v>145</v>
      </c>
      <c r="L440" s="45"/>
      <c r="M440" s="212" t="s">
        <v>19</v>
      </c>
      <c r="N440" s="213" t="s">
        <v>47</v>
      </c>
      <c r="O440" s="85"/>
      <c r="P440" s="214">
        <f>O440*H440</f>
        <v>0</v>
      </c>
      <c r="Q440" s="214">
        <v>0</v>
      </c>
      <c r="R440" s="214">
        <f>Q440*H440</f>
        <v>0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269</v>
      </c>
      <c r="AT440" s="216" t="s">
        <v>141</v>
      </c>
      <c r="AU440" s="216" t="s">
        <v>147</v>
      </c>
      <c r="AY440" s="18" t="s">
        <v>138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147</v>
      </c>
      <c r="BK440" s="217">
        <f>ROUND(I440*H440,2)</f>
        <v>0</v>
      </c>
      <c r="BL440" s="18" t="s">
        <v>269</v>
      </c>
      <c r="BM440" s="216" t="s">
        <v>730</v>
      </c>
    </row>
    <row r="441" s="2" customFormat="1">
      <c r="A441" s="39"/>
      <c r="B441" s="40"/>
      <c r="C441" s="41"/>
      <c r="D441" s="218" t="s">
        <v>149</v>
      </c>
      <c r="E441" s="41"/>
      <c r="F441" s="219" t="s">
        <v>731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149</v>
      </c>
      <c r="AU441" s="18" t="s">
        <v>147</v>
      </c>
    </row>
    <row r="442" s="2" customFormat="1">
      <c r="A442" s="39"/>
      <c r="B442" s="40"/>
      <c r="C442" s="41"/>
      <c r="D442" s="223" t="s">
        <v>151</v>
      </c>
      <c r="E442" s="41"/>
      <c r="F442" s="224" t="s">
        <v>732</v>
      </c>
      <c r="G442" s="41"/>
      <c r="H442" s="41"/>
      <c r="I442" s="220"/>
      <c r="J442" s="41"/>
      <c r="K442" s="41"/>
      <c r="L442" s="45"/>
      <c r="M442" s="221"/>
      <c r="N442" s="222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151</v>
      </c>
      <c r="AU442" s="18" t="s">
        <v>147</v>
      </c>
    </row>
    <row r="443" s="12" customFormat="1" ht="22.8" customHeight="1">
      <c r="A443" s="12"/>
      <c r="B443" s="189"/>
      <c r="C443" s="190"/>
      <c r="D443" s="191" t="s">
        <v>74</v>
      </c>
      <c r="E443" s="203" t="s">
        <v>733</v>
      </c>
      <c r="F443" s="203" t="s">
        <v>734</v>
      </c>
      <c r="G443" s="190"/>
      <c r="H443" s="190"/>
      <c r="I443" s="193"/>
      <c r="J443" s="204">
        <f>BK443</f>
        <v>0</v>
      </c>
      <c r="K443" s="190"/>
      <c r="L443" s="195"/>
      <c r="M443" s="196"/>
      <c r="N443" s="197"/>
      <c r="O443" s="197"/>
      <c r="P443" s="198">
        <f>SUM(P444:P469)</f>
        <v>0</v>
      </c>
      <c r="Q443" s="197"/>
      <c r="R443" s="198">
        <f>SUM(R444:R469)</f>
        <v>0.05769751599999999</v>
      </c>
      <c r="S443" s="197"/>
      <c r="T443" s="199">
        <f>SUM(T444:T469)</f>
        <v>0.16555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00" t="s">
        <v>147</v>
      </c>
      <c r="AT443" s="201" t="s">
        <v>74</v>
      </c>
      <c r="AU443" s="201" t="s">
        <v>83</v>
      </c>
      <c r="AY443" s="200" t="s">
        <v>138</v>
      </c>
      <c r="BK443" s="202">
        <f>SUM(BK444:BK469)</f>
        <v>0</v>
      </c>
    </row>
    <row r="444" s="2" customFormat="1" ht="16.5" customHeight="1">
      <c r="A444" s="39"/>
      <c r="B444" s="40"/>
      <c r="C444" s="205" t="s">
        <v>735</v>
      </c>
      <c r="D444" s="205" t="s">
        <v>141</v>
      </c>
      <c r="E444" s="206" t="s">
        <v>736</v>
      </c>
      <c r="F444" s="207" t="s">
        <v>737</v>
      </c>
      <c r="G444" s="208" t="s">
        <v>189</v>
      </c>
      <c r="H444" s="209">
        <v>35</v>
      </c>
      <c r="I444" s="210"/>
      <c r="J444" s="211">
        <f>ROUND(I444*H444,2)</f>
        <v>0</v>
      </c>
      <c r="K444" s="207" t="s">
        <v>145</v>
      </c>
      <c r="L444" s="45"/>
      <c r="M444" s="212" t="s">
        <v>19</v>
      </c>
      <c r="N444" s="213" t="s">
        <v>47</v>
      </c>
      <c r="O444" s="85"/>
      <c r="P444" s="214">
        <f>O444*H444</f>
        <v>0</v>
      </c>
      <c r="Q444" s="214">
        <v>5.1999999999999997E-05</v>
      </c>
      <c r="R444" s="214">
        <f>Q444*H444</f>
        <v>0.0018199999999999998</v>
      </c>
      <c r="S444" s="214">
        <v>0.0047299999999999998</v>
      </c>
      <c r="T444" s="215">
        <f>S444*H444</f>
        <v>0.16555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269</v>
      </c>
      <c r="AT444" s="216" t="s">
        <v>141</v>
      </c>
      <c r="AU444" s="216" t="s">
        <v>147</v>
      </c>
      <c r="AY444" s="18" t="s">
        <v>138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147</v>
      </c>
      <c r="BK444" s="217">
        <f>ROUND(I444*H444,2)</f>
        <v>0</v>
      </c>
      <c r="BL444" s="18" t="s">
        <v>269</v>
      </c>
      <c r="BM444" s="216" t="s">
        <v>738</v>
      </c>
    </row>
    <row r="445" s="2" customFormat="1">
      <c r="A445" s="39"/>
      <c r="B445" s="40"/>
      <c r="C445" s="41"/>
      <c r="D445" s="218" t="s">
        <v>149</v>
      </c>
      <c r="E445" s="41"/>
      <c r="F445" s="219" t="s">
        <v>739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149</v>
      </c>
      <c r="AU445" s="18" t="s">
        <v>147</v>
      </c>
    </row>
    <row r="446" s="2" customFormat="1">
      <c r="A446" s="39"/>
      <c r="B446" s="40"/>
      <c r="C446" s="41"/>
      <c r="D446" s="223" t="s">
        <v>151</v>
      </c>
      <c r="E446" s="41"/>
      <c r="F446" s="224" t="s">
        <v>740</v>
      </c>
      <c r="G446" s="41"/>
      <c r="H446" s="41"/>
      <c r="I446" s="220"/>
      <c r="J446" s="41"/>
      <c r="K446" s="41"/>
      <c r="L446" s="45"/>
      <c r="M446" s="221"/>
      <c r="N446" s="222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151</v>
      </c>
      <c r="AU446" s="18" t="s">
        <v>147</v>
      </c>
    </row>
    <row r="447" s="2" customFormat="1" ht="16.5" customHeight="1">
      <c r="A447" s="39"/>
      <c r="B447" s="40"/>
      <c r="C447" s="205" t="s">
        <v>741</v>
      </c>
      <c r="D447" s="205" t="s">
        <v>141</v>
      </c>
      <c r="E447" s="206" t="s">
        <v>742</v>
      </c>
      <c r="F447" s="207" t="s">
        <v>743</v>
      </c>
      <c r="G447" s="208" t="s">
        <v>189</v>
      </c>
      <c r="H447" s="209">
        <v>45.600000000000001</v>
      </c>
      <c r="I447" s="210"/>
      <c r="J447" s="211">
        <f>ROUND(I447*H447,2)</f>
        <v>0</v>
      </c>
      <c r="K447" s="207" t="s">
        <v>145</v>
      </c>
      <c r="L447" s="45"/>
      <c r="M447" s="212" t="s">
        <v>19</v>
      </c>
      <c r="N447" s="213" t="s">
        <v>47</v>
      </c>
      <c r="O447" s="85"/>
      <c r="P447" s="214">
        <f>O447*H447</f>
        <v>0</v>
      </c>
      <c r="Q447" s="214">
        <v>0.00055323500000000001</v>
      </c>
      <c r="R447" s="214">
        <f>Q447*H447</f>
        <v>0.025227516000000002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269</v>
      </c>
      <c r="AT447" s="216" t="s">
        <v>141</v>
      </c>
      <c r="AU447" s="216" t="s">
        <v>147</v>
      </c>
      <c r="AY447" s="18" t="s">
        <v>138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147</v>
      </c>
      <c r="BK447" s="217">
        <f>ROUND(I447*H447,2)</f>
        <v>0</v>
      </c>
      <c r="BL447" s="18" t="s">
        <v>269</v>
      </c>
      <c r="BM447" s="216" t="s">
        <v>744</v>
      </c>
    </row>
    <row r="448" s="2" customFormat="1">
      <c r="A448" s="39"/>
      <c r="B448" s="40"/>
      <c r="C448" s="41"/>
      <c r="D448" s="218" t="s">
        <v>149</v>
      </c>
      <c r="E448" s="41"/>
      <c r="F448" s="219" t="s">
        <v>745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149</v>
      </c>
      <c r="AU448" s="18" t="s">
        <v>147</v>
      </c>
    </row>
    <row r="449" s="2" customFormat="1">
      <c r="A449" s="39"/>
      <c r="B449" s="40"/>
      <c r="C449" s="41"/>
      <c r="D449" s="223" t="s">
        <v>151</v>
      </c>
      <c r="E449" s="41"/>
      <c r="F449" s="224" t="s">
        <v>746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151</v>
      </c>
      <c r="AU449" s="18" t="s">
        <v>147</v>
      </c>
    </row>
    <row r="450" s="2" customFormat="1" ht="16.5" customHeight="1">
      <c r="A450" s="39"/>
      <c r="B450" s="40"/>
      <c r="C450" s="205" t="s">
        <v>747</v>
      </c>
      <c r="D450" s="205" t="s">
        <v>141</v>
      </c>
      <c r="E450" s="206" t="s">
        <v>748</v>
      </c>
      <c r="F450" s="207" t="s">
        <v>749</v>
      </c>
      <c r="G450" s="208" t="s">
        <v>197</v>
      </c>
      <c r="H450" s="209">
        <v>10</v>
      </c>
      <c r="I450" s="210"/>
      <c r="J450" s="211">
        <f>ROUND(I450*H450,2)</f>
        <v>0</v>
      </c>
      <c r="K450" s="207" t="s">
        <v>19</v>
      </c>
      <c r="L450" s="45"/>
      <c r="M450" s="212" t="s">
        <v>19</v>
      </c>
      <c r="N450" s="213" t="s">
        <v>47</v>
      </c>
      <c r="O450" s="85"/>
      <c r="P450" s="214">
        <f>O450*H450</f>
        <v>0</v>
      </c>
      <c r="Q450" s="214">
        <v>0.00068999999999999997</v>
      </c>
      <c r="R450" s="214">
        <f>Q450*H450</f>
        <v>0.0068999999999999999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269</v>
      </c>
      <c r="AT450" s="216" t="s">
        <v>141</v>
      </c>
      <c r="AU450" s="216" t="s">
        <v>147</v>
      </c>
      <c r="AY450" s="18" t="s">
        <v>138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147</v>
      </c>
      <c r="BK450" s="217">
        <f>ROUND(I450*H450,2)</f>
        <v>0</v>
      </c>
      <c r="BL450" s="18" t="s">
        <v>269</v>
      </c>
      <c r="BM450" s="216" t="s">
        <v>750</v>
      </c>
    </row>
    <row r="451" s="2" customFormat="1">
      <c r="A451" s="39"/>
      <c r="B451" s="40"/>
      <c r="C451" s="41"/>
      <c r="D451" s="218" t="s">
        <v>149</v>
      </c>
      <c r="E451" s="41"/>
      <c r="F451" s="219" t="s">
        <v>751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149</v>
      </c>
      <c r="AU451" s="18" t="s">
        <v>147</v>
      </c>
    </row>
    <row r="452" s="2" customFormat="1" ht="16.5" customHeight="1">
      <c r="A452" s="39"/>
      <c r="B452" s="40"/>
      <c r="C452" s="205" t="s">
        <v>752</v>
      </c>
      <c r="D452" s="205" t="s">
        <v>141</v>
      </c>
      <c r="E452" s="206" t="s">
        <v>753</v>
      </c>
      <c r="F452" s="207" t="s">
        <v>749</v>
      </c>
      <c r="G452" s="208" t="s">
        <v>197</v>
      </c>
      <c r="H452" s="209">
        <v>10</v>
      </c>
      <c r="I452" s="210"/>
      <c r="J452" s="211">
        <f>ROUND(I452*H452,2)</f>
        <v>0</v>
      </c>
      <c r="K452" s="207" t="s">
        <v>19</v>
      </c>
      <c r="L452" s="45"/>
      <c r="M452" s="212" t="s">
        <v>19</v>
      </c>
      <c r="N452" s="213" t="s">
        <v>47</v>
      </c>
      <c r="O452" s="85"/>
      <c r="P452" s="214">
        <f>O452*H452</f>
        <v>0</v>
      </c>
      <c r="Q452" s="214">
        <v>0.00068999999999999997</v>
      </c>
      <c r="R452" s="214">
        <f>Q452*H452</f>
        <v>0.0068999999999999999</v>
      </c>
      <c r="S452" s="214">
        <v>0</v>
      </c>
      <c r="T452" s="21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6" t="s">
        <v>269</v>
      </c>
      <c r="AT452" s="216" t="s">
        <v>141</v>
      </c>
      <c r="AU452" s="216" t="s">
        <v>147</v>
      </c>
      <c r="AY452" s="18" t="s">
        <v>138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8" t="s">
        <v>147</v>
      </c>
      <c r="BK452" s="217">
        <f>ROUND(I452*H452,2)</f>
        <v>0</v>
      </c>
      <c r="BL452" s="18" t="s">
        <v>269</v>
      </c>
      <c r="BM452" s="216" t="s">
        <v>754</v>
      </c>
    </row>
    <row r="453" s="2" customFormat="1">
      <c r="A453" s="39"/>
      <c r="B453" s="40"/>
      <c r="C453" s="41"/>
      <c r="D453" s="218" t="s">
        <v>149</v>
      </c>
      <c r="E453" s="41"/>
      <c r="F453" s="219" t="s">
        <v>755</v>
      </c>
      <c r="G453" s="41"/>
      <c r="H453" s="41"/>
      <c r="I453" s="220"/>
      <c r="J453" s="41"/>
      <c r="K453" s="41"/>
      <c r="L453" s="45"/>
      <c r="M453" s="221"/>
      <c r="N453" s="222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149</v>
      </c>
      <c r="AU453" s="18" t="s">
        <v>147</v>
      </c>
    </row>
    <row r="454" s="2" customFormat="1" ht="16.5" customHeight="1">
      <c r="A454" s="39"/>
      <c r="B454" s="40"/>
      <c r="C454" s="205" t="s">
        <v>756</v>
      </c>
      <c r="D454" s="205" t="s">
        <v>141</v>
      </c>
      <c r="E454" s="206" t="s">
        <v>757</v>
      </c>
      <c r="F454" s="207" t="s">
        <v>758</v>
      </c>
      <c r="G454" s="208" t="s">
        <v>197</v>
      </c>
      <c r="H454" s="209">
        <v>10</v>
      </c>
      <c r="I454" s="210"/>
      <c r="J454" s="211">
        <f>ROUND(I454*H454,2)</f>
        <v>0</v>
      </c>
      <c r="K454" s="207" t="s">
        <v>19</v>
      </c>
      <c r="L454" s="45"/>
      <c r="M454" s="212" t="s">
        <v>19</v>
      </c>
      <c r="N454" s="213" t="s">
        <v>47</v>
      </c>
      <c r="O454" s="85"/>
      <c r="P454" s="214">
        <f>O454*H454</f>
        <v>0</v>
      </c>
      <c r="Q454" s="214">
        <v>0.00068999999999999997</v>
      </c>
      <c r="R454" s="214">
        <f>Q454*H454</f>
        <v>0.0068999999999999999</v>
      </c>
      <c r="S454" s="214">
        <v>0</v>
      </c>
      <c r="T454" s="21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269</v>
      </c>
      <c r="AT454" s="216" t="s">
        <v>141</v>
      </c>
      <c r="AU454" s="216" t="s">
        <v>147</v>
      </c>
      <c r="AY454" s="18" t="s">
        <v>138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147</v>
      </c>
      <c r="BK454" s="217">
        <f>ROUND(I454*H454,2)</f>
        <v>0</v>
      </c>
      <c r="BL454" s="18" t="s">
        <v>269</v>
      </c>
      <c r="BM454" s="216" t="s">
        <v>759</v>
      </c>
    </row>
    <row r="455" s="2" customFormat="1">
      <c r="A455" s="39"/>
      <c r="B455" s="40"/>
      <c r="C455" s="41"/>
      <c r="D455" s="218" t="s">
        <v>149</v>
      </c>
      <c r="E455" s="41"/>
      <c r="F455" s="219" t="s">
        <v>758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149</v>
      </c>
      <c r="AU455" s="18" t="s">
        <v>147</v>
      </c>
    </row>
    <row r="456" s="2" customFormat="1" ht="16.5" customHeight="1">
      <c r="A456" s="39"/>
      <c r="B456" s="40"/>
      <c r="C456" s="205" t="s">
        <v>760</v>
      </c>
      <c r="D456" s="205" t="s">
        <v>141</v>
      </c>
      <c r="E456" s="206" t="s">
        <v>761</v>
      </c>
      <c r="F456" s="207" t="s">
        <v>762</v>
      </c>
      <c r="G456" s="208" t="s">
        <v>197</v>
      </c>
      <c r="H456" s="209">
        <v>5</v>
      </c>
      <c r="I456" s="210"/>
      <c r="J456" s="211">
        <f>ROUND(I456*H456,2)</f>
        <v>0</v>
      </c>
      <c r="K456" s="207" t="s">
        <v>19</v>
      </c>
      <c r="L456" s="45"/>
      <c r="M456" s="212" t="s">
        <v>19</v>
      </c>
      <c r="N456" s="213" t="s">
        <v>47</v>
      </c>
      <c r="O456" s="85"/>
      <c r="P456" s="214">
        <f>O456*H456</f>
        <v>0</v>
      </c>
      <c r="Q456" s="214">
        <v>0.00068999999999999997</v>
      </c>
      <c r="R456" s="214">
        <f>Q456*H456</f>
        <v>0.0034499999999999999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269</v>
      </c>
      <c r="AT456" s="216" t="s">
        <v>141</v>
      </c>
      <c r="AU456" s="216" t="s">
        <v>147</v>
      </c>
      <c r="AY456" s="18" t="s">
        <v>138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147</v>
      </c>
      <c r="BK456" s="217">
        <f>ROUND(I456*H456,2)</f>
        <v>0</v>
      </c>
      <c r="BL456" s="18" t="s">
        <v>269</v>
      </c>
      <c r="BM456" s="216" t="s">
        <v>763</v>
      </c>
    </row>
    <row r="457" s="2" customFormat="1">
      <c r="A457" s="39"/>
      <c r="B457" s="40"/>
      <c r="C457" s="41"/>
      <c r="D457" s="218" t="s">
        <v>149</v>
      </c>
      <c r="E457" s="41"/>
      <c r="F457" s="219" t="s">
        <v>762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149</v>
      </c>
      <c r="AU457" s="18" t="s">
        <v>147</v>
      </c>
    </row>
    <row r="458" s="2" customFormat="1" ht="16.5" customHeight="1">
      <c r="A458" s="39"/>
      <c r="B458" s="40"/>
      <c r="C458" s="205" t="s">
        <v>764</v>
      </c>
      <c r="D458" s="205" t="s">
        <v>141</v>
      </c>
      <c r="E458" s="206" t="s">
        <v>765</v>
      </c>
      <c r="F458" s="207" t="s">
        <v>766</v>
      </c>
      <c r="G458" s="208" t="s">
        <v>189</v>
      </c>
      <c r="H458" s="209">
        <v>45.600000000000001</v>
      </c>
      <c r="I458" s="210"/>
      <c r="J458" s="211">
        <f>ROUND(I458*H458,2)</f>
        <v>0</v>
      </c>
      <c r="K458" s="207" t="s">
        <v>145</v>
      </c>
      <c r="L458" s="45"/>
      <c r="M458" s="212" t="s">
        <v>19</v>
      </c>
      <c r="N458" s="213" t="s">
        <v>47</v>
      </c>
      <c r="O458" s="85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269</v>
      </c>
      <c r="AT458" s="216" t="s">
        <v>141</v>
      </c>
      <c r="AU458" s="216" t="s">
        <v>147</v>
      </c>
      <c r="AY458" s="18" t="s">
        <v>138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147</v>
      </c>
      <c r="BK458" s="217">
        <f>ROUND(I458*H458,2)</f>
        <v>0</v>
      </c>
      <c r="BL458" s="18" t="s">
        <v>269</v>
      </c>
      <c r="BM458" s="216" t="s">
        <v>767</v>
      </c>
    </row>
    <row r="459" s="2" customFormat="1">
      <c r="A459" s="39"/>
      <c r="B459" s="40"/>
      <c r="C459" s="41"/>
      <c r="D459" s="218" t="s">
        <v>149</v>
      </c>
      <c r="E459" s="41"/>
      <c r="F459" s="219" t="s">
        <v>768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149</v>
      </c>
      <c r="AU459" s="18" t="s">
        <v>147</v>
      </c>
    </row>
    <row r="460" s="2" customFormat="1">
      <c r="A460" s="39"/>
      <c r="B460" s="40"/>
      <c r="C460" s="41"/>
      <c r="D460" s="223" t="s">
        <v>151</v>
      </c>
      <c r="E460" s="41"/>
      <c r="F460" s="224" t="s">
        <v>769</v>
      </c>
      <c r="G460" s="41"/>
      <c r="H460" s="41"/>
      <c r="I460" s="220"/>
      <c r="J460" s="41"/>
      <c r="K460" s="41"/>
      <c r="L460" s="45"/>
      <c r="M460" s="221"/>
      <c r="N460" s="222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151</v>
      </c>
      <c r="AU460" s="18" t="s">
        <v>147</v>
      </c>
    </row>
    <row r="461" s="2" customFormat="1" ht="16.5" customHeight="1">
      <c r="A461" s="39"/>
      <c r="B461" s="40"/>
      <c r="C461" s="205" t="s">
        <v>770</v>
      </c>
      <c r="D461" s="205" t="s">
        <v>141</v>
      </c>
      <c r="E461" s="206" t="s">
        <v>771</v>
      </c>
      <c r="F461" s="207" t="s">
        <v>772</v>
      </c>
      <c r="G461" s="208" t="s">
        <v>535</v>
      </c>
      <c r="H461" s="209">
        <v>10</v>
      </c>
      <c r="I461" s="210"/>
      <c r="J461" s="211">
        <f>ROUND(I461*H461,2)</f>
        <v>0</v>
      </c>
      <c r="K461" s="207" t="s">
        <v>19</v>
      </c>
      <c r="L461" s="45"/>
      <c r="M461" s="212" t="s">
        <v>19</v>
      </c>
      <c r="N461" s="213" t="s">
        <v>47</v>
      </c>
      <c r="O461" s="85"/>
      <c r="P461" s="214">
        <f>O461*H461</f>
        <v>0</v>
      </c>
      <c r="Q461" s="214">
        <v>0</v>
      </c>
      <c r="R461" s="214">
        <f>Q461*H461</f>
        <v>0</v>
      </c>
      <c r="S461" s="214">
        <v>0</v>
      </c>
      <c r="T461" s="215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6" t="s">
        <v>269</v>
      </c>
      <c r="AT461" s="216" t="s">
        <v>141</v>
      </c>
      <c r="AU461" s="216" t="s">
        <v>147</v>
      </c>
      <c r="AY461" s="18" t="s">
        <v>138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147</v>
      </c>
      <c r="BK461" s="217">
        <f>ROUND(I461*H461,2)</f>
        <v>0</v>
      </c>
      <c r="BL461" s="18" t="s">
        <v>269</v>
      </c>
      <c r="BM461" s="216" t="s">
        <v>773</v>
      </c>
    </row>
    <row r="462" s="2" customFormat="1">
      <c r="A462" s="39"/>
      <c r="B462" s="40"/>
      <c r="C462" s="41"/>
      <c r="D462" s="218" t="s">
        <v>149</v>
      </c>
      <c r="E462" s="41"/>
      <c r="F462" s="219" t="s">
        <v>774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149</v>
      </c>
      <c r="AU462" s="18" t="s">
        <v>147</v>
      </c>
    </row>
    <row r="463" s="2" customFormat="1" ht="16.5" customHeight="1">
      <c r="A463" s="39"/>
      <c r="B463" s="40"/>
      <c r="C463" s="205" t="s">
        <v>775</v>
      </c>
      <c r="D463" s="205" t="s">
        <v>141</v>
      </c>
      <c r="E463" s="206" t="s">
        <v>776</v>
      </c>
      <c r="F463" s="207" t="s">
        <v>777</v>
      </c>
      <c r="G463" s="208" t="s">
        <v>197</v>
      </c>
      <c r="H463" s="209">
        <v>5</v>
      </c>
      <c r="I463" s="210"/>
      <c r="J463" s="211">
        <f>ROUND(I463*H463,2)</f>
        <v>0</v>
      </c>
      <c r="K463" s="207" t="s">
        <v>19</v>
      </c>
      <c r="L463" s="45"/>
      <c r="M463" s="212" t="s">
        <v>19</v>
      </c>
      <c r="N463" s="213" t="s">
        <v>47</v>
      </c>
      <c r="O463" s="85"/>
      <c r="P463" s="214">
        <f>O463*H463</f>
        <v>0</v>
      </c>
      <c r="Q463" s="214">
        <v>0.00025999999999999998</v>
      </c>
      <c r="R463" s="214">
        <f>Q463*H463</f>
        <v>0.0012999999999999999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269</v>
      </c>
      <c r="AT463" s="216" t="s">
        <v>141</v>
      </c>
      <c r="AU463" s="216" t="s">
        <v>147</v>
      </c>
      <c r="AY463" s="18" t="s">
        <v>138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147</v>
      </c>
      <c r="BK463" s="217">
        <f>ROUND(I463*H463,2)</f>
        <v>0</v>
      </c>
      <c r="BL463" s="18" t="s">
        <v>269</v>
      </c>
      <c r="BM463" s="216" t="s">
        <v>778</v>
      </c>
    </row>
    <row r="464" s="2" customFormat="1">
      <c r="A464" s="39"/>
      <c r="B464" s="40"/>
      <c r="C464" s="41"/>
      <c r="D464" s="218" t="s">
        <v>149</v>
      </c>
      <c r="E464" s="41"/>
      <c r="F464" s="219" t="s">
        <v>779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149</v>
      </c>
      <c r="AU464" s="18" t="s">
        <v>147</v>
      </c>
    </row>
    <row r="465" s="2" customFormat="1" ht="16.5" customHeight="1">
      <c r="A465" s="39"/>
      <c r="B465" s="40"/>
      <c r="C465" s="205" t="s">
        <v>780</v>
      </c>
      <c r="D465" s="205" t="s">
        <v>141</v>
      </c>
      <c r="E465" s="206" t="s">
        <v>781</v>
      </c>
      <c r="F465" s="207" t="s">
        <v>782</v>
      </c>
      <c r="G465" s="208" t="s">
        <v>535</v>
      </c>
      <c r="H465" s="209">
        <v>20</v>
      </c>
      <c r="I465" s="210"/>
      <c r="J465" s="211">
        <f>ROUND(I465*H465,2)</f>
        <v>0</v>
      </c>
      <c r="K465" s="207" t="s">
        <v>19</v>
      </c>
      <c r="L465" s="45"/>
      <c r="M465" s="212" t="s">
        <v>19</v>
      </c>
      <c r="N465" s="213" t="s">
        <v>47</v>
      </c>
      <c r="O465" s="85"/>
      <c r="P465" s="214">
        <f>O465*H465</f>
        <v>0</v>
      </c>
      <c r="Q465" s="214">
        <v>0.00025999999999999998</v>
      </c>
      <c r="R465" s="214">
        <f>Q465*H465</f>
        <v>0.0051999999999999998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269</v>
      </c>
      <c r="AT465" s="216" t="s">
        <v>141</v>
      </c>
      <c r="AU465" s="216" t="s">
        <v>147</v>
      </c>
      <c r="AY465" s="18" t="s">
        <v>138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147</v>
      </c>
      <c r="BK465" s="217">
        <f>ROUND(I465*H465,2)</f>
        <v>0</v>
      </c>
      <c r="BL465" s="18" t="s">
        <v>269</v>
      </c>
      <c r="BM465" s="216" t="s">
        <v>783</v>
      </c>
    </row>
    <row r="466" s="2" customFormat="1">
      <c r="A466" s="39"/>
      <c r="B466" s="40"/>
      <c r="C466" s="41"/>
      <c r="D466" s="218" t="s">
        <v>149</v>
      </c>
      <c r="E466" s="41"/>
      <c r="F466" s="219" t="s">
        <v>782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149</v>
      </c>
      <c r="AU466" s="18" t="s">
        <v>147</v>
      </c>
    </row>
    <row r="467" s="2" customFormat="1" ht="16.5" customHeight="1">
      <c r="A467" s="39"/>
      <c r="B467" s="40"/>
      <c r="C467" s="205" t="s">
        <v>784</v>
      </c>
      <c r="D467" s="205" t="s">
        <v>141</v>
      </c>
      <c r="E467" s="206" t="s">
        <v>785</v>
      </c>
      <c r="F467" s="207" t="s">
        <v>786</v>
      </c>
      <c r="G467" s="208" t="s">
        <v>272</v>
      </c>
      <c r="H467" s="209">
        <v>0.058000000000000003</v>
      </c>
      <c r="I467" s="210"/>
      <c r="J467" s="211">
        <f>ROUND(I467*H467,2)</f>
        <v>0</v>
      </c>
      <c r="K467" s="207" t="s">
        <v>145</v>
      </c>
      <c r="L467" s="45"/>
      <c r="M467" s="212" t="s">
        <v>19</v>
      </c>
      <c r="N467" s="213" t="s">
        <v>47</v>
      </c>
      <c r="O467" s="85"/>
      <c r="P467" s="214">
        <f>O467*H467</f>
        <v>0</v>
      </c>
      <c r="Q467" s="214">
        <v>0</v>
      </c>
      <c r="R467" s="214">
        <f>Q467*H467</f>
        <v>0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269</v>
      </c>
      <c r="AT467" s="216" t="s">
        <v>141</v>
      </c>
      <c r="AU467" s="216" t="s">
        <v>147</v>
      </c>
      <c r="AY467" s="18" t="s">
        <v>138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147</v>
      </c>
      <c r="BK467" s="217">
        <f>ROUND(I467*H467,2)</f>
        <v>0</v>
      </c>
      <c r="BL467" s="18" t="s">
        <v>269</v>
      </c>
      <c r="BM467" s="216" t="s">
        <v>787</v>
      </c>
    </row>
    <row r="468" s="2" customFormat="1">
      <c r="A468" s="39"/>
      <c r="B468" s="40"/>
      <c r="C468" s="41"/>
      <c r="D468" s="218" t="s">
        <v>149</v>
      </c>
      <c r="E468" s="41"/>
      <c r="F468" s="219" t="s">
        <v>788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149</v>
      </c>
      <c r="AU468" s="18" t="s">
        <v>147</v>
      </c>
    </row>
    <row r="469" s="2" customFormat="1">
      <c r="A469" s="39"/>
      <c r="B469" s="40"/>
      <c r="C469" s="41"/>
      <c r="D469" s="223" t="s">
        <v>151</v>
      </c>
      <c r="E469" s="41"/>
      <c r="F469" s="224" t="s">
        <v>789</v>
      </c>
      <c r="G469" s="41"/>
      <c r="H469" s="41"/>
      <c r="I469" s="220"/>
      <c r="J469" s="41"/>
      <c r="K469" s="41"/>
      <c r="L469" s="45"/>
      <c r="M469" s="221"/>
      <c r="N469" s="222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151</v>
      </c>
      <c r="AU469" s="18" t="s">
        <v>147</v>
      </c>
    </row>
    <row r="470" s="12" customFormat="1" ht="22.8" customHeight="1">
      <c r="A470" s="12"/>
      <c r="B470" s="189"/>
      <c r="C470" s="190"/>
      <c r="D470" s="191" t="s">
        <v>74</v>
      </c>
      <c r="E470" s="203" t="s">
        <v>790</v>
      </c>
      <c r="F470" s="203" t="s">
        <v>791</v>
      </c>
      <c r="G470" s="190"/>
      <c r="H470" s="190"/>
      <c r="I470" s="193"/>
      <c r="J470" s="204">
        <f>BK470</f>
        <v>0</v>
      </c>
      <c r="K470" s="190"/>
      <c r="L470" s="195"/>
      <c r="M470" s="196"/>
      <c r="N470" s="197"/>
      <c r="O470" s="197"/>
      <c r="P470" s="198">
        <f>SUM(P471:P480)</f>
        <v>0</v>
      </c>
      <c r="Q470" s="197"/>
      <c r="R470" s="198">
        <f>SUM(R471:R480)</f>
        <v>0.067999999999999991</v>
      </c>
      <c r="S470" s="197"/>
      <c r="T470" s="199">
        <f>SUM(T471:T480)</f>
        <v>0.052849999999999994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00" t="s">
        <v>147</v>
      </c>
      <c r="AT470" s="201" t="s">
        <v>74</v>
      </c>
      <c r="AU470" s="201" t="s">
        <v>83</v>
      </c>
      <c r="AY470" s="200" t="s">
        <v>138</v>
      </c>
      <c r="BK470" s="202">
        <f>SUM(BK471:BK480)</f>
        <v>0</v>
      </c>
    </row>
    <row r="471" s="2" customFormat="1" ht="16.5" customHeight="1">
      <c r="A471" s="39"/>
      <c r="B471" s="40"/>
      <c r="C471" s="205" t="s">
        <v>792</v>
      </c>
      <c r="D471" s="205" t="s">
        <v>141</v>
      </c>
      <c r="E471" s="206" t="s">
        <v>793</v>
      </c>
      <c r="F471" s="207" t="s">
        <v>794</v>
      </c>
      <c r="G471" s="208" t="s">
        <v>144</v>
      </c>
      <c r="H471" s="209">
        <v>5</v>
      </c>
      <c r="I471" s="210"/>
      <c r="J471" s="211">
        <f>ROUND(I471*H471,2)</f>
        <v>0</v>
      </c>
      <c r="K471" s="207" t="s">
        <v>145</v>
      </c>
      <c r="L471" s="45"/>
      <c r="M471" s="212" t="s">
        <v>19</v>
      </c>
      <c r="N471" s="213" t="s">
        <v>47</v>
      </c>
      <c r="O471" s="85"/>
      <c r="P471" s="214">
        <f>O471*H471</f>
        <v>0</v>
      </c>
      <c r="Q471" s="214">
        <v>0</v>
      </c>
      <c r="R471" s="214">
        <f>Q471*H471</f>
        <v>0</v>
      </c>
      <c r="S471" s="214">
        <v>0.01057</v>
      </c>
      <c r="T471" s="215">
        <f>S471*H471</f>
        <v>0.052849999999999994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269</v>
      </c>
      <c r="AT471" s="216" t="s">
        <v>141</v>
      </c>
      <c r="AU471" s="216" t="s">
        <v>147</v>
      </c>
      <c r="AY471" s="18" t="s">
        <v>138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147</v>
      </c>
      <c r="BK471" s="217">
        <f>ROUND(I471*H471,2)</f>
        <v>0</v>
      </c>
      <c r="BL471" s="18" t="s">
        <v>269</v>
      </c>
      <c r="BM471" s="216" t="s">
        <v>795</v>
      </c>
    </row>
    <row r="472" s="2" customFormat="1">
      <c r="A472" s="39"/>
      <c r="B472" s="40"/>
      <c r="C472" s="41"/>
      <c r="D472" s="218" t="s">
        <v>149</v>
      </c>
      <c r="E472" s="41"/>
      <c r="F472" s="219" t="s">
        <v>796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149</v>
      </c>
      <c r="AU472" s="18" t="s">
        <v>147</v>
      </c>
    </row>
    <row r="473" s="2" customFormat="1">
      <c r="A473" s="39"/>
      <c r="B473" s="40"/>
      <c r="C473" s="41"/>
      <c r="D473" s="223" t="s">
        <v>151</v>
      </c>
      <c r="E473" s="41"/>
      <c r="F473" s="224" t="s">
        <v>797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151</v>
      </c>
      <c r="AU473" s="18" t="s">
        <v>147</v>
      </c>
    </row>
    <row r="474" s="14" customFormat="1">
      <c r="A474" s="14"/>
      <c r="B474" s="235"/>
      <c r="C474" s="236"/>
      <c r="D474" s="218" t="s">
        <v>153</v>
      </c>
      <c r="E474" s="237" t="s">
        <v>19</v>
      </c>
      <c r="F474" s="238" t="s">
        <v>798</v>
      </c>
      <c r="G474" s="236"/>
      <c r="H474" s="239">
        <v>5</v>
      </c>
      <c r="I474" s="240"/>
      <c r="J474" s="236"/>
      <c r="K474" s="236"/>
      <c r="L474" s="241"/>
      <c r="M474" s="242"/>
      <c r="N474" s="243"/>
      <c r="O474" s="243"/>
      <c r="P474" s="243"/>
      <c r="Q474" s="243"/>
      <c r="R474" s="243"/>
      <c r="S474" s="243"/>
      <c r="T474" s="24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5" t="s">
        <v>153</v>
      </c>
      <c r="AU474" s="245" t="s">
        <v>147</v>
      </c>
      <c r="AV474" s="14" t="s">
        <v>147</v>
      </c>
      <c r="AW474" s="14" t="s">
        <v>36</v>
      </c>
      <c r="AX474" s="14" t="s">
        <v>83</v>
      </c>
      <c r="AY474" s="245" t="s">
        <v>138</v>
      </c>
    </row>
    <row r="475" s="2" customFormat="1" ht="16.5" customHeight="1">
      <c r="A475" s="39"/>
      <c r="B475" s="40"/>
      <c r="C475" s="205" t="s">
        <v>799</v>
      </c>
      <c r="D475" s="205" t="s">
        <v>141</v>
      </c>
      <c r="E475" s="206" t="s">
        <v>800</v>
      </c>
      <c r="F475" s="207" t="s">
        <v>801</v>
      </c>
      <c r="G475" s="208" t="s">
        <v>197</v>
      </c>
      <c r="H475" s="209">
        <v>5</v>
      </c>
      <c r="I475" s="210"/>
      <c r="J475" s="211">
        <f>ROUND(I475*H475,2)</f>
        <v>0</v>
      </c>
      <c r="K475" s="207" t="s">
        <v>145</v>
      </c>
      <c r="L475" s="45"/>
      <c r="M475" s="212" t="s">
        <v>19</v>
      </c>
      <c r="N475" s="213" t="s">
        <v>47</v>
      </c>
      <c r="O475" s="85"/>
      <c r="P475" s="214">
        <f>O475*H475</f>
        <v>0</v>
      </c>
      <c r="Q475" s="214">
        <v>0.013599999999999999</v>
      </c>
      <c r="R475" s="214">
        <f>Q475*H475</f>
        <v>0.067999999999999991</v>
      </c>
      <c r="S475" s="214">
        <v>0</v>
      </c>
      <c r="T475" s="21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269</v>
      </c>
      <c r="AT475" s="216" t="s">
        <v>141</v>
      </c>
      <c r="AU475" s="216" t="s">
        <v>147</v>
      </c>
      <c r="AY475" s="18" t="s">
        <v>138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147</v>
      </c>
      <c r="BK475" s="217">
        <f>ROUND(I475*H475,2)</f>
        <v>0</v>
      </c>
      <c r="BL475" s="18" t="s">
        <v>269</v>
      </c>
      <c r="BM475" s="216" t="s">
        <v>802</v>
      </c>
    </row>
    <row r="476" s="2" customFormat="1">
      <c r="A476" s="39"/>
      <c r="B476" s="40"/>
      <c r="C476" s="41"/>
      <c r="D476" s="218" t="s">
        <v>149</v>
      </c>
      <c r="E476" s="41"/>
      <c r="F476" s="219" t="s">
        <v>803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149</v>
      </c>
      <c r="AU476" s="18" t="s">
        <v>147</v>
      </c>
    </row>
    <row r="477" s="2" customFormat="1">
      <c r="A477" s="39"/>
      <c r="B477" s="40"/>
      <c r="C477" s="41"/>
      <c r="D477" s="223" t="s">
        <v>151</v>
      </c>
      <c r="E477" s="41"/>
      <c r="F477" s="224" t="s">
        <v>804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151</v>
      </c>
      <c r="AU477" s="18" t="s">
        <v>147</v>
      </c>
    </row>
    <row r="478" s="2" customFormat="1" ht="16.5" customHeight="1">
      <c r="A478" s="39"/>
      <c r="B478" s="40"/>
      <c r="C478" s="205" t="s">
        <v>805</v>
      </c>
      <c r="D478" s="205" t="s">
        <v>141</v>
      </c>
      <c r="E478" s="206" t="s">
        <v>806</v>
      </c>
      <c r="F478" s="207" t="s">
        <v>807</v>
      </c>
      <c r="G478" s="208" t="s">
        <v>272</v>
      </c>
      <c r="H478" s="209">
        <v>0.068000000000000005</v>
      </c>
      <c r="I478" s="210"/>
      <c r="J478" s="211">
        <f>ROUND(I478*H478,2)</f>
        <v>0</v>
      </c>
      <c r="K478" s="207" t="s">
        <v>145</v>
      </c>
      <c r="L478" s="45"/>
      <c r="M478" s="212" t="s">
        <v>19</v>
      </c>
      <c r="N478" s="213" t="s">
        <v>47</v>
      </c>
      <c r="O478" s="85"/>
      <c r="P478" s="214">
        <f>O478*H478</f>
        <v>0</v>
      </c>
      <c r="Q478" s="214">
        <v>0</v>
      </c>
      <c r="R478" s="214">
        <f>Q478*H478</f>
        <v>0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269</v>
      </c>
      <c r="AT478" s="216" t="s">
        <v>141</v>
      </c>
      <c r="AU478" s="216" t="s">
        <v>147</v>
      </c>
      <c r="AY478" s="18" t="s">
        <v>138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147</v>
      </c>
      <c r="BK478" s="217">
        <f>ROUND(I478*H478,2)</f>
        <v>0</v>
      </c>
      <c r="BL478" s="18" t="s">
        <v>269</v>
      </c>
      <c r="BM478" s="216" t="s">
        <v>808</v>
      </c>
    </row>
    <row r="479" s="2" customFormat="1">
      <c r="A479" s="39"/>
      <c r="B479" s="40"/>
      <c r="C479" s="41"/>
      <c r="D479" s="218" t="s">
        <v>149</v>
      </c>
      <c r="E479" s="41"/>
      <c r="F479" s="219" t="s">
        <v>809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149</v>
      </c>
      <c r="AU479" s="18" t="s">
        <v>147</v>
      </c>
    </row>
    <row r="480" s="2" customFormat="1">
      <c r="A480" s="39"/>
      <c r="B480" s="40"/>
      <c r="C480" s="41"/>
      <c r="D480" s="223" t="s">
        <v>151</v>
      </c>
      <c r="E480" s="41"/>
      <c r="F480" s="224" t="s">
        <v>810</v>
      </c>
      <c r="G480" s="41"/>
      <c r="H480" s="41"/>
      <c r="I480" s="220"/>
      <c r="J480" s="41"/>
      <c r="K480" s="41"/>
      <c r="L480" s="45"/>
      <c r="M480" s="221"/>
      <c r="N480" s="222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151</v>
      </c>
      <c r="AU480" s="18" t="s">
        <v>147</v>
      </c>
    </row>
    <row r="481" s="12" customFormat="1" ht="22.8" customHeight="1">
      <c r="A481" s="12"/>
      <c r="B481" s="189"/>
      <c r="C481" s="190"/>
      <c r="D481" s="191" t="s">
        <v>74</v>
      </c>
      <c r="E481" s="203" t="s">
        <v>811</v>
      </c>
      <c r="F481" s="203" t="s">
        <v>812</v>
      </c>
      <c r="G481" s="190"/>
      <c r="H481" s="190"/>
      <c r="I481" s="193"/>
      <c r="J481" s="204">
        <f>BK481</f>
        <v>0</v>
      </c>
      <c r="K481" s="190"/>
      <c r="L481" s="195"/>
      <c r="M481" s="196"/>
      <c r="N481" s="197"/>
      <c r="O481" s="197"/>
      <c r="P481" s="198">
        <f>SUM(P482:P557)</f>
        <v>0</v>
      </c>
      <c r="Q481" s="197"/>
      <c r="R481" s="198">
        <f>SUM(R482:R557)</f>
        <v>0.19550999999999999</v>
      </c>
      <c r="S481" s="197"/>
      <c r="T481" s="199">
        <f>SUM(T482:T557)</f>
        <v>0.0022100000000000002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00" t="s">
        <v>147</v>
      </c>
      <c r="AT481" s="201" t="s">
        <v>74</v>
      </c>
      <c r="AU481" s="201" t="s">
        <v>83</v>
      </c>
      <c r="AY481" s="200" t="s">
        <v>138</v>
      </c>
      <c r="BK481" s="202">
        <f>SUM(BK482:BK557)</f>
        <v>0</v>
      </c>
    </row>
    <row r="482" s="2" customFormat="1" ht="16.5" customHeight="1">
      <c r="A482" s="39"/>
      <c r="B482" s="40"/>
      <c r="C482" s="205" t="s">
        <v>813</v>
      </c>
      <c r="D482" s="205" t="s">
        <v>141</v>
      </c>
      <c r="E482" s="206" t="s">
        <v>814</v>
      </c>
      <c r="F482" s="207" t="s">
        <v>815</v>
      </c>
      <c r="G482" s="208" t="s">
        <v>189</v>
      </c>
      <c r="H482" s="209">
        <v>88</v>
      </c>
      <c r="I482" s="210"/>
      <c r="J482" s="211">
        <f>ROUND(I482*H482,2)</f>
        <v>0</v>
      </c>
      <c r="K482" s="207" t="s">
        <v>145</v>
      </c>
      <c r="L482" s="45"/>
      <c r="M482" s="212" t="s">
        <v>19</v>
      </c>
      <c r="N482" s="213" t="s">
        <v>47</v>
      </c>
      <c r="O482" s="85"/>
      <c r="P482" s="214">
        <f>O482*H482</f>
        <v>0</v>
      </c>
      <c r="Q482" s="214">
        <v>0</v>
      </c>
      <c r="R482" s="214">
        <f>Q482*H482</f>
        <v>0</v>
      </c>
      <c r="S482" s="214">
        <v>0</v>
      </c>
      <c r="T482" s="215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6" t="s">
        <v>269</v>
      </c>
      <c r="AT482" s="216" t="s">
        <v>141</v>
      </c>
      <c r="AU482" s="216" t="s">
        <v>147</v>
      </c>
      <c r="AY482" s="18" t="s">
        <v>138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8" t="s">
        <v>147</v>
      </c>
      <c r="BK482" s="217">
        <f>ROUND(I482*H482,2)</f>
        <v>0</v>
      </c>
      <c r="BL482" s="18" t="s">
        <v>269</v>
      </c>
      <c r="BM482" s="216" t="s">
        <v>816</v>
      </c>
    </row>
    <row r="483" s="2" customFormat="1">
      <c r="A483" s="39"/>
      <c r="B483" s="40"/>
      <c r="C483" s="41"/>
      <c r="D483" s="218" t="s">
        <v>149</v>
      </c>
      <c r="E483" s="41"/>
      <c r="F483" s="219" t="s">
        <v>817</v>
      </c>
      <c r="G483" s="41"/>
      <c r="H483" s="41"/>
      <c r="I483" s="220"/>
      <c r="J483" s="41"/>
      <c r="K483" s="41"/>
      <c r="L483" s="45"/>
      <c r="M483" s="221"/>
      <c r="N483" s="222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149</v>
      </c>
      <c r="AU483" s="18" t="s">
        <v>147</v>
      </c>
    </row>
    <row r="484" s="2" customFormat="1">
      <c r="A484" s="39"/>
      <c r="B484" s="40"/>
      <c r="C484" s="41"/>
      <c r="D484" s="223" t="s">
        <v>151</v>
      </c>
      <c r="E484" s="41"/>
      <c r="F484" s="224" t="s">
        <v>818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151</v>
      </c>
      <c r="AU484" s="18" t="s">
        <v>147</v>
      </c>
    </row>
    <row r="485" s="2" customFormat="1" ht="16.5" customHeight="1">
      <c r="A485" s="39"/>
      <c r="B485" s="40"/>
      <c r="C485" s="257" t="s">
        <v>819</v>
      </c>
      <c r="D485" s="257" t="s">
        <v>250</v>
      </c>
      <c r="E485" s="258" t="s">
        <v>820</v>
      </c>
      <c r="F485" s="259" t="s">
        <v>821</v>
      </c>
      <c r="G485" s="260" t="s">
        <v>189</v>
      </c>
      <c r="H485" s="261">
        <v>88</v>
      </c>
      <c r="I485" s="262"/>
      <c r="J485" s="263">
        <f>ROUND(I485*H485,2)</f>
        <v>0</v>
      </c>
      <c r="K485" s="259" t="s">
        <v>145</v>
      </c>
      <c r="L485" s="264"/>
      <c r="M485" s="265" t="s">
        <v>19</v>
      </c>
      <c r="N485" s="266" t="s">
        <v>47</v>
      </c>
      <c r="O485" s="85"/>
      <c r="P485" s="214">
        <f>O485*H485</f>
        <v>0</v>
      </c>
      <c r="Q485" s="214">
        <v>6.9999999999999994E-05</v>
      </c>
      <c r="R485" s="214">
        <f>Q485*H485</f>
        <v>0.0061599999999999997</v>
      </c>
      <c r="S485" s="214">
        <v>0</v>
      </c>
      <c r="T485" s="21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6" t="s">
        <v>381</v>
      </c>
      <c r="AT485" s="216" t="s">
        <v>250</v>
      </c>
      <c r="AU485" s="216" t="s">
        <v>147</v>
      </c>
      <c r="AY485" s="18" t="s">
        <v>138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8" t="s">
        <v>147</v>
      </c>
      <c r="BK485" s="217">
        <f>ROUND(I485*H485,2)</f>
        <v>0</v>
      </c>
      <c r="BL485" s="18" t="s">
        <v>269</v>
      </c>
      <c r="BM485" s="216" t="s">
        <v>822</v>
      </c>
    </row>
    <row r="486" s="2" customFormat="1">
      <c r="A486" s="39"/>
      <c r="B486" s="40"/>
      <c r="C486" s="41"/>
      <c r="D486" s="218" t="s">
        <v>149</v>
      </c>
      <c r="E486" s="41"/>
      <c r="F486" s="219" t="s">
        <v>821</v>
      </c>
      <c r="G486" s="41"/>
      <c r="H486" s="41"/>
      <c r="I486" s="220"/>
      <c r="J486" s="41"/>
      <c r="K486" s="41"/>
      <c r="L486" s="45"/>
      <c r="M486" s="221"/>
      <c r="N486" s="222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149</v>
      </c>
      <c r="AU486" s="18" t="s">
        <v>147</v>
      </c>
    </row>
    <row r="487" s="2" customFormat="1">
      <c r="A487" s="39"/>
      <c r="B487" s="40"/>
      <c r="C487" s="41"/>
      <c r="D487" s="223" t="s">
        <v>151</v>
      </c>
      <c r="E487" s="41"/>
      <c r="F487" s="224" t="s">
        <v>823</v>
      </c>
      <c r="G487" s="41"/>
      <c r="H487" s="41"/>
      <c r="I487" s="220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151</v>
      </c>
      <c r="AU487" s="18" t="s">
        <v>147</v>
      </c>
    </row>
    <row r="488" s="2" customFormat="1" ht="16.5" customHeight="1">
      <c r="A488" s="39"/>
      <c r="B488" s="40"/>
      <c r="C488" s="205" t="s">
        <v>824</v>
      </c>
      <c r="D488" s="205" t="s">
        <v>141</v>
      </c>
      <c r="E488" s="206" t="s">
        <v>825</v>
      </c>
      <c r="F488" s="207" t="s">
        <v>826</v>
      </c>
      <c r="G488" s="208" t="s">
        <v>535</v>
      </c>
      <c r="H488" s="209">
        <v>13</v>
      </c>
      <c r="I488" s="210"/>
      <c r="J488" s="211">
        <f>ROUND(I488*H488,2)</f>
        <v>0</v>
      </c>
      <c r="K488" s="207" t="s">
        <v>19</v>
      </c>
      <c r="L488" s="45"/>
      <c r="M488" s="212" t="s">
        <v>19</v>
      </c>
      <c r="N488" s="213" t="s">
        <v>47</v>
      </c>
      <c r="O488" s="85"/>
      <c r="P488" s="214">
        <f>O488*H488</f>
        <v>0</v>
      </c>
      <c r="Q488" s="214">
        <v>0</v>
      </c>
      <c r="R488" s="214">
        <f>Q488*H488</f>
        <v>0</v>
      </c>
      <c r="S488" s="214">
        <v>0.00017000000000000001</v>
      </c>
      <c r="T488" s="215">
        <f>S488*H488</f>
        <v>0.0022100000000000002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6" t="s">
        <v>269</v>
      </c>
      <c r="AT488" s="216" t="s">
        <v>141</v>
      </c>
      <c r="AU488" s="216" t="s">
        <v>147</v>
      </c>
      <c r="AY488" s="18" t="s">
        <v>138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8" t="s">
        <v>147</v>
      </c>
      <c r="BK488" s="217">
        <f>ROUND(I488*H488,2)</f>
        <v>0</v>
      </c>
      <c r="BL488" s="18" t="s">
        <v>269</v>
      </c>
      <c r="BM488" s="216" t="s">
        <v>827</v>
      </c>
    </row>
    <row r="489" s="2" customFormat="1">
      <c r="A489" s="39"/>
      <c r="B489" s="40"/>
      <c r="C489" s="41"/>
      <c r="D489" s="218" t="s">
        <v>149</v>
      </c>
      <c r="E489" s="41"/>
      <c r="F489" s="219" t="s">
        <v>828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149</v>
      </c>
      <c r="AU489" s="18" t="s">
        <v>147</v>
      </c>
    </row>
    <row r="490" s="2" customFormat="1" ht="16.5" customHeight="1">
      <c r="A490" s="39"/>
      <c r="B490" s="40"/>
      <c r="C490" s="205" t="s">
        <v>829</v>
      </c>
      <c r="D490" s="205" t="s">
        <v>141</v>
      </c>
      <c r="E490" s="206" t="s">
        <v>830</v>
      </c>
      <c r="F490" s="207" t="s">
        <v>831</v>
      </c>
      <c r="G490" s="208" t="s">
        <v>197</v>
      </c>
      <c r="H490" s="209">
        <v>15</v>
      </c>
      <c r="I490" s="210"/>
      <c r="J490" s="211">
        <f>ROUND(I490*H490,2)</f>
        <v>0</v>
      </c>
      <c r="K490" s="207" t="s">
        <v>145</v>
      </c>
      <c r="L490" s="45"/>
      <c r="M490" s="212" t="s">
        <v>19</v>
      </c>
      <c r="N490" s="213" t="s">
        <v>47</v>
      </c>
      <c r="O490" s="85"/>
      <c r="P490" s="214">
        <f>O490*H490</f>
        <v>0</v>
      </c>
      <c r="Q490" s="214">
        <v>0</v>
      </c>
      <c r="R490" s="214">
        <f>Q490*H490</f>
        <v>0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269</v>
      </c>
      <c r="AT490" s="216" t="s">
        <v>141</v>
      </c>
      <c r="AU490" s="216" t="s">
        <v>147</v>
      </c>
      <c r="AY490" s="18" t="s">
        <v>138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147</v>
      </c>
      <c r="BK490" s="217">
        <f>ROUND(I490*H490,2)</f>
        <v>0</v>
      </c>
      <c r="BL490" s="18" t="s">
        <v>269</v>
      </c>
      <c r="BM490" s="216" t="s">
        <v>832</v>
      </c>
    </row>
    <row r="491" s="2" customFormat="1">
      <c r="A491" s="39"/>
      <c r="B491" s="40"/>
      <c r="C491" s="41"/>
      <c r="D491" s="218" t="s">
        <v>149</v>
      </c>
      <c r="E491" s="41"/>
      <c r="F491" s="219" t="s">
        <v>833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149</v>
      </c>
      <c r="AU491" s="18" t="s">
        <v>147</v>
      </c>
    </row>
    <row r="492" s="2" customFormat="1">
      <c r="A492" s="39"/>
      <c r="B492" s="40"/>
      <c r="C492" s="41"/>
      <c r="D492" s="223" t="s">
        <v>151</v>
      </c>
      <c r="E492" s="41"/>
      <c r="F492" s="224" t="s">
        <v>834</v>
      </c>
      <c r="G492" s="41"/>
      <c r="H492" s="41"/>
      <c r="I492" s="220"/>
      <c r="J492" s="41"/>
      <c r="K492" s="41"/>
      <c r="L492" s="45"/>
      <c r="M492" s="221"/>
      <c r="N492" s="222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151</v>
      </c>
      <c r="AU492" s="18" t="s">
        <v>147</v>
      </c>
    </row>
    <row r="493" s="2" customFormat="1" ht="16.5" customHeight="1">
      <c r="A493" s="39"/>
      <c r="B493" s="40"/>
      <c r="C493" s="257" t="s">
        <v>835</v>
      </c>
      <c r="D493" s="257" t="s">
        <v>250</v>
      </c>
      <c r="E493" s="258" t="s">
        <v>836</v>
      </c>
      <c r="F493" s="259" t="s">
        <v>837</v>
      </c>
      <c r="G493" s="260" t="s">
        <v>197</v>
      </c>
      <c r="H493" s="261">
        <v>15</v>
      </c>
      <c r="I493" s="262"/>
      <c r="J493" s="263">
        <f>ROUND(I493*H493,2)</f>
        <v>0</v>
      </c>
      <c r="K493" s="259" t="s">
        <v>391</v>
      </c>
      <c r="L493" s="264"/>
      <c r="M493" s="265" t="s">
        <v>19</v>
      </c>
      <c r="N493" s="266" t="s">
        <v>47</v>
      </c>
      <c r="O493" s="85"/>
      <c r="P493" s="214">
        <f>O493*H493</f>
        <v>0</v>
      </c>
      <c r="Q493" s="214">
        <v>0.00013999999999999999</v>
      </c>
      <c r="R493" s="214">
        <f>Q493*H493</f>
        <v>0.0020999999999999999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381</v>
      </c>
      <c r="AT493" s="216" t="s">
        <v>250</v>
      </c>
      <c r="AU493" s="216" t="s">
        <v>147</v>
      </c>
      <c r="AY493" s="18" t="s">
        <v>138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147</v>
      </c>
      <c r="BK493" s="217">
        <f>ROUND(I493*H493,2)</f>
        <v>0</v>
      </c>
      <c r="BL493" s="18" t="s">
        <v>269</v>
      </c>
      <c r="BM493" s="216" t="s">
        <v>838</v>
      </c>
    </row>
    <row r="494" s="2" customFormat="1">
      <c r="A494" s="39"/>
      <c r="B494" s="40"/>
      <c r="C494" s="41"/>
      <c r="D494" s="218" t="s">
        <v>149</v>
      </c>
      <c r="E494" s="41"/>
      <c r="F494" s="219" t="s">
        <v>839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149</v>
      </c>
      <c r="AU494" s="18" t="s">
        <v>147</v>
      </c>
    </row>
    <row r="495" s="2" customFormat="1" ht="16.5" customHeight="1">
      <c r="A495" s="39"/>
      <c r="B495" s="40"/>
      <c r="C495" s="205" t="s">
        <v>840</v>
      </c>
      <c r="D495" s="205" t="s">
        <v>141</v>
      </c>
      <c r="E495" s="206" t="s">
        <v>841</v>
      </c>
      <c r="F495" s="207" t="s">
        <v>842</v>
      </c>
      <c r="G495" s="208" t="s">
        <v>197</v>
      </c>
      <c r="H495" s="209">
        <v>70</v>
      </c>
      <c r="I495" s="210"/>
      <c r="J495" s="211">
        <f>ROUND(I495*H495,2)</f>
        <v>0</v>
      </c>
      <c r="K495" s="207" t="s">
        <v>145</v>
      </c>
      <c r="L495" s="45"/>
      <c r="M495" s="212" t="s">
        <v>19</v>
      </c>
      <c r="N495" s="213" t="s">
        <v>47</v>
      </c>
      <c r="O495" s="85"/>
      <c r="P495" s="214">
        <f>O495*H495</f>
        <v>0</v>
      </c>
      <c r="Q495" s="214">
        <v>0</v>
      </c>
      <c r="R495" s="214">
        <f>Q495*H495</f>
        <v>0</v>
      </c>
      <c r="S495" s="214">
        <v>0</v>
      </c>
      <c r="T495" s="21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6" t="s">
        <v>269</v>
      </c>
      <c r="AT495" s="216" t="s">
        <v>141</v>
      </c>
      <c r="AU495" s="216" t="s">
        <v>147</v>
      </c>
      <c r="AY495" s="18" t="s">
        <v>138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8" t="s">
        <v>147</v>
      </c>
      <c r="BK495" s="217">
        <f>ROUND(I495*H495,2)</f>
        <v>0</v>
      </c>
      <c r="BL495" s="18" t="s">
        <v>269</v>
      </c>
      <c r="BM495" s="216" t="s">
        <v>843</v>
      </c>
    </row>
    <row r="496" s="2" customFormat="1">
      <c r="A496" s="39"/>
      <c r="B496" s="40"/>
      <c r="C496" s="41"/>
      <c r="D496" s="218" t="s">
        <v>149</v>
      </c>
      <c r="E496" s="41"/>
      <c r="F496" s="219" t="s">
        <v>844</v>
      </c>
      <c r="G496" s="41"/>
      <c r="H496" s="41"/>
      <c r="I496" s="220"/>
      <c r="J496" s="41"/>
      <c r="K496" s="41"/>
      <c r="L496" s="45"/>
      <c r="M496" s="221"/>
      <c r="N496" s="222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149</v>
      </c>
      <c r="AU496" s="18" t="s">
        <v>147</v>
      </c>
    </row>
    <row r="497" s="2" customFormat="1">
      <c r="A497" s="39"/>
      <c r="B497" s="40"/>
      <c r="C497" s="41"/>
      <c r="D497" s="223" t="s">
        <v>151</v>
      </c>
      <c r="E497" s="41"/>
      <c r="F497" s="224" t="s">
        <v>845</v>
      </c>
      <c r="G497" s="41"/>
      <c r="H497" s="41"/>
      <c r="I497" s="220"/>
      <c r="J497" s="41"/>
      <c r="K497" s="41"/>
      <c r="L497" s="45"/>
      <c r="M497" s="221"/>
      <c r="N497" s="222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151</v>
      </c>
      <c r="AU497" s="18" t="s">
        <v>147</v>
      </c>
    </row>
    <row r="498" s="2" customFormat="1" ht="16.5" customHeight="1">
      <c r="A498" s="39"/>
      <c r="B498" s="40"/>
      <c r="C498" s="257" t="s">
        <v>846</v>
      </c>
      <c r="D498" s="257" t="s">
        <v>250</v>
      </c>
      <c r="E498" s="258" t="s">
        <v>847</v>
      </c>
      <c r="F498" s="259" t="s">
        <v>848</v>
      </c>
      <c r="G498" s="260" t="s">
        <v>197</v>
      </c>
      <c r="H498" s="261">
        <v>70</v>
      </c>
      <c r="I498" s="262"/>
      <c r="J498" s="263">
        <f>ROUND(I498*H498,2)</f>
        <v>0</v>
      </c>
      <c r="K498" s="259" t="s">
        <v>19</v>
      </c>
      <c r="L498" s="264"/>
      <c r="M498" s="265" t="s">
        <v>19</v>
      </c>
      <c r="N498" s="266" t="s">
        <v>47</v>
      </c>
      <c r="O498" s="85"/>
      <c r="P498" s="214">
        <f>O498*H498</f>
        <v>0</v>
      </c>
      <c r="Q498" s="214">
        <v>3.0000000000000001E-05</v>
      </c>
      <c r="R498" s="214">
        <f>Q498*H498</f>
        <v>0.0020999999999999999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381</v>
      </c>
      <c r="AT498" s="216" t="s">
        <v>250</v>
      </c>
      <c r="AU498" s="216" t="s">
        <v>147</v>
      </c>
      <c r="AY498" s="18" t="s">
        <v>138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147</v>
      </c>
      <c r="BK498" s="217">
        <f>ROUND(I498*H498,2)</f>
        <v>0</v>
      </c>
      <c r="BL498" s="18" t="s">
        <v>269</v>
      </c>
      <c r="BM498" s="216" t="s">
        <v>849</v>
      </c>
    </row>
    <row r="499" s="2" customFormat="1">
      <c r="A499" s="39"/>
      <c r="B499" s="40"/>
      <c r="C499" s="41"/>
      <c r="D499" s="218" t="s">
        <v>149</v>
      </c>
      <c r="E499" s="41"/>
      <c r="F499" s="219" t="s">
        <v>850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149</v>
      </c>
      <c r="AU499" s="18" t="s">
        <v>147</v>
      </c>
    </row>
    <row r="500" s="2" customFormat="1" ht="16.5" customHeight="1">
      <c r="A500" s="39"/>
      <c r="B500" s="40"/>
      <c r="C500" s="205" t="s">
        <v>851</v>
      </c>
      <c r="D500" s="205" t="s">
        <v>141</v>
      </c>
      <c r="E500" s="206" t="s">
        <v>852</v>
      </c>
      <c r="F500" s="207" t="s">
        <v>853</v>
      </c>
      <c r="G500" s="208" t="s">
        <v>189</v>
      </c>
      <c r="H500" s="209">
        <v>835</v>
      </c>
      <c r="I500" s="210"/>
      <c r="J500" s="211">
        <f>ROUND(I500*H500,2)</f>
        <v>0</v>
      </c>
      <c r="K500" s="207" t="s">
        <v>145</v>
      </c>
      <c r="L500" s="45"/>
      <c r="M500" s="212" t="s">
        <v>19</v>
      </c>
      <c r="N500" s="213" t="s">
        <v>47</v>
      </c>
      <c r="O500" s="85"/>
      <c r="P500" s="214">
        <f>O500*H500</f>
        <v>0</v>
      </c>
      <c r="Q500" s="214">
        <v>0</v>
      </c>
      <c r="R500" s="214">
        <f>Q500*H500</f>
        <v>0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269</v>
      </c>
      <c r="AT500" s="216" t="s">
        <v>141</v>
      </c>
      <c r="AU500" s="216" t="s">
        <v>147</v>
      </c>
      <c r="AY500" s="18" t="s">
        <v>138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147</v>
      </c>
      <c r="BK500" s="217">
        <f>ROUND(I500*H500,2)</f>
        <v>0</v>
      </c>
      <c r="BL500" s="18" t="s">
        <v>269</v>
      </c>
      <c r="BM500" s="216" t="s">
        <v>854</v>
      </c>
    </row>
    <row r="501" s="2" customFormat="1">
      <c r="A501" s="39"/>
      <c r="B501" s="40"/>
      <c r="C501" s="41"/>
      <c r="D501" s="218" t="s">
        <v>149</v>
      </c>
      <c r="E501" s="41"/>
      <c r="F501" s="219" t="s">
        <v>855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149</v>
      </c>
      <c r="AU501" s="18" t="s">
        <v>147</v>
      </c>
    </row>
    <row r="502" s="2" customFormat="1">
      <c r="A502" s="39"/>
      <c r="B502" s="40"/>
      <c r="C502" s="41"/>
      <c r="D502" s="223" t="s">
        <v>151</v>
      </c>
      <c r="E502" s="41"/>
      <c r="F502" s="224" t="s">
        <v>856</v>
      </c>
      <c r="G502" s="41"/>
      <c r="H502" s="41"/>
      <c r="I502" s="220"/>
      <c r="J502" s="41"/>
      <c r="K502" s="41"/>
      <c r="L502" s="45"/>
      <c r="M502" s="221"/>
      <c r="N502" s="222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151</v>
      </c>
      <c r="AU502" s="18" t="s">
        <v>147</v>
      </c>
    </row>
    <row r="503" s="14" customFormat="1">
      <c r="A503" s="14"/>
      <c r="B503" s="235"/>
      <c r="C503" s="236"/>
      <c r="D503" s="218" t="s">
        <v>153</v>
      </c>
      <c r="E503" s="237" t="s">
        <v>19</v>
      </c>
      <c r="F503" s="238" t="s">
        <v>857</v>
      </c>
      <c r="G503" s="236"/>
      <c r="H503" s="239">
        <v>835</v>
      </c>
      <c r="I503" s="240"/>
      <c r="J503" s="236"/>
      <c r="K503" s="236"/>
      <c r="L503" s="241"/>
      <c r="M503" s="242"/>
      <c r="N503" s="243"/>
      <c r="O503" s="243"/>
      <c r="P503" s="243"/>
      <c r="Q503" s="243"/>
      <c r="R503" s="243"/>
      <c r="S503" s="243"/>
      <c r="T503" s="24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5" t="s">
        <v>153</v>
      </c>
      <c r="AU503" s="245" t="s">
        <v>147</v>
      </c>
      <c r="AV503" s="14" t="s">
        <v>147</v>
      </c>
      <c r="AW503" s="14" t="s">
        <v>36</v>
      </c>
      <c r="AX503" s="14" t="s">
        <v>83</v>
      </c>
      <c r="AY503" s="245" t="s">
        <v>138</v>
      </c>
    </row>
    <row r="504" s="2" customFormat="1" ht="16.5" customHeight="1">
      <c r="A504" s="39"/>
      <c r="B504" s="40"/>
      <c r="C504" s="257" t="s">
        <v>858</v>
      </c>
      <c r="D504" s="257" t="s">
        <v>250</v>
      </c>
      <c r="E504" s="258" t="s">
        <v>859</v>
      </c>
      <c r="F504" s="259" t="s">
        <v>860</v>
      </c>
      <c r="G504" s="260" t="s">
        <v>189</v>
      </c>
      <c r="H504" s="261">
        <v>375</v>
      </c>
      <c r="I504" s="262"/>
      <c r="J504" s="263">
        <f>ROUND(I504*H504,2)</f>
        <v>0</v>
      </c>
      <c r="K504" s="259" t="s">
        <v>19</v>
      </c>
      <c r="L504" s="264"/>
      <c r="M504" s="265" t="s">
        <v>19</v>
      </c>
      <c r="N504" s="266" t="s">
        <v>47</v>
      </c>
      <c r="O504" s="85"/>
      <c r="P504" s="214">
        <f>O504*H504</f>
        <v>0</v>
      </c>
      <c r="Q504" s="214">
        <v>0.00013999999999999999</v>
      </c>
      <c r="R504" s="214">
        <f>Q504*H504</f>
        <v>0.052499999999999998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381</v>
      </c>
      <c r="AT504" s="216" t="s">
        <v>250</v>
      </c>
      <c r="AU504" s="216" t="s">
        <v>147</v>
      </c>
      <c r="AY504" s="18" t="s">
        <v>138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147</v>
      </c>
      <c r="BK504" s="217">
        <f>ROUND(I504*H504,2)</f>
        <v>0</v>
      </c>
      <c r="BL504" s="18" t="s">
        <v>269</v>
      </c>
      <c r="BM504" s="216" t="s">
        <v>861</v>
      </c>
    </row>
    <row r="505" s="2" customFormat="1">
      <c r="A505" s="39"/>
      <c r="B505" s="40"/>
      <c r="C505" s="41"/>
      <c r="D505" s="218" t="s">
        <v>149</v>
      </c>
      <c r="E505" s="41"/>
      <c r="F505" s="219" t="s">
        <v>862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149</v>
      </c>
      <c r="AU505" s="18" t="s">
        <v>147</v>
      </c>
    </row>
    <row r="506" s="2" customFormat="1" ht="16.5" customHeight="1">
      <c r="A506" s="39"/>
      <c r="B506" s="40"/>
      <c r="C506" s="257" t="s">
        <v>863</v>
      </c>
      <c r="D506" s="257" t="s">
        <v>250</v>
      </c>
      <c r="E506" s="258" t="s">
        <v>864</v>
      </c>
      <c r="F506" s="259" t="s">
        <v>860</v>
      </c>
      <c r="G506" s="260" t="s">
        <v>189</v>
      </c>
      <c r="H506" s="261">
        <v>287</v>
      </c>
      <c r="I506" s="262"/>
      <c r="J506" s="263">
        <f>ROUND(I506*H506,2)</f>
        <v>0</v>
      </c>
      <c r="K506" s="259" t="s">
        <v>19</v>
      </c>
      <c r="L506" s="264"/>
      <c r="M506" s="265" t="s">
        <v>19</v>
      </c>
      <c r="N506" s="266" t="s">
        <v>47</v>
      </c>
      <c r="O506" s="85"/>
      <c r="P506" s="214">
        <f>O506*H506</f>
        <v>0</v>
      </c>
      <c r="Q506" s="214">
        <v>0.00013999999999999999</v>
      </c>
      <c r="R506" s="214">
        <f>Q506*H506</f>
        <v>0.040179999999999994</v>
      </c>
      <c r="S506" s="214">
        <v>0</v>
      </c>
      <c r="T506" s="215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6" t="s">
        <v>381</v>
      </c>
      <c r="AT506" s="216" t="s">
        <v>250</v>
      </c>
      <c r="AU506" s="216" t="s">
        <v>147</v>
      </c>
      <c r="AY506" s="18" t="s">
        <v>138</v>
      </c>
      <c r="BE506" s="217">
        <f>IF(N506="základní",J506,0)</f>
        <v>0</v>
      </c>
      <c r="BF506" s="217">
        <f>IF(N506="snížená",J506,0)</f>
        <v>0</v>
      </c>
      <c r="BG506" s="217">
        <f>IF(N506="zákl. přenesená",J506,0)</f>
        <v>0</v>
      </c>
      <c r="BH506" s="217">
        <f>IF(N506="sníž. přenesená",J506,0)</f>
        <v>0</v>
      </c>
      <c r="BI506" s="217">
        <f>IF(N506="nulová",J506,0)</f>
        <v>0</v>
      </c>
      <c r="BJ506" s="18" t="s">
        <v>147</v>
      </c>
      <c r="BK506" s="217">
        <f>ROUND(I506*H506,2)</f>
        <v>0</v>
      </c>
      <c r="BL506" s="18" t="s">
        <v>269</v>
      </c>
      <c r="BM506" s="216" t="s">
        <v>865</v>
      </c>
    </row>
    <row r="507" s="2" customFormat="1">
      <c r="A507" s="39"/>
      <c r="B507" s="40"/>
      <c r="C507" s="41"/>
      <c r="D507" s="218" t="s">
        <v>149</v>
      </c>
      <c r="E507" s="41"/>
      <c r="F507" s="219" t="s">
        <v>866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149</v>
      </c>
      <c r="AU507" s="18" t="s">
        <v>147</v>
      </c>
    </row>
    <row r="508" s="2" customFormat="1" ht="16.5" customHeight="1">
      <c r="A508" s="39"/>
      <c r="B508" s="40"/>
      <c r="C508" s="257" t="s">
        <v>867</v>
      </c>
      <c r="D508" s="257" t="s">
        <v>250</v>
      </c>
      <c r="E508" s="258" t="s">
        <v>868</v>
      </c>
      <c r="F508" s="259" t="s">
        <v>860</v>
      </c>
      <c r="G508" s="260" t="s">
        <v>189</v>
      </c>
      <c r="H508" s="261">
        <v>100</v>
      </c>
      <c r="I508" s="262"/>
      <c r="J508" s="263">
        <f>ROUND(I508*H508,2)</f>
        <v>0</v>
      </c>
      <c r="K508" s="259" t="s">
        <v>19</v>
      </c>
      <c r="L508" s="264"/>
      <c r="M508" s="265" t="s">
        <v>19</v>
      </c>
      <c r="N508" s="266" t="s">
        <v>47</v>
      </c>
      <c r="O508" s="85"/>
      <c r="P508" s="214">
        <f>O508*H508</f>
        <v>0</v>
      </c>
      <c r="Q508" s="214">
        <v>0.00013999999999999999</v>
      </c>
      <c r="R508" s="214">
        <f>Q508*H508</f>
        <v>0.013999999999999999</v>
      </c>
      <c r="S508" s="214">
        <v>0</v>
      </c>
      <c r="T508" s="21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6" t="s">
        <v>381</v>
      </c>
      <c r="AT508" s="216" t="s">
        <v>250</v>
      </c>
      <c r="AU508" s="216" t="s">
        <v>147</v>
      </c>
      <c r="AY508" s="18" t="s">
        <v>138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8" t="s">
        <v>147</v>
      </c>
      <c r="BK508" s="217">
        <f>ROUND(I508*H508,2)</f>
        <v>0</v>
      </c>
      <c r="BL508" s="18" t="s">
        <v>269</v>
      </c>
      <c r="BM508" s="216" t="s">
        <v>869</v>
      </c>
    </row>
    <row r="509" s="2" customFormat="1">
      <c r="A509" s="39"/>
      <c r="B509" s="40"/>
      <c r="C509" s="41"/>
      <c r="D509" s="218" t="s">
        <v>149</v>
      </c>
      <c r="E509" s="41"/>
      <c r="F509" s="219" t="s">
        <v>870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149</v>
      </c>
      <c r="AU509" s="18" t="s">
        <v>147</v>
      </c>
    </row>
    <row r="510" s="2" customFormat="1" ht="16.5" customHeight="1">
      <c r="A510" s="39"/>
      <c r="B510" s="40"/>
      <c r="C510" s="257" t="s">
        <v>871</v>
      </c>
      <c r="D510" s="257" t="s">
        <v>250</v>
      </c>
      <c r="E510" s="258" t="s">
        <v>872</v>
      </c>
      <c r="F510" s="259" t="s">
        <v>860</v>
      </c>
      <c r="G510" s="260" t="s">
        <v>189</v>
      </c>
      <c r="H510" s="261">
        <v>10</v>
      </c>
      <c r="I510" s="262"/>
      <c r="J510" s="263">
        <f>ROUND(I510*H510,2)</f>
        <v>0</v>
      </c>
      <c r="K510" s="259" t="s">
        <v>19</v>
      </c>
      <c r="L510" s="264"/>
      <c r="M510" s="265" t="s">
        <v>19</v>
      </c>
      <c r="N510" s="266" t="s">
        <v>47</v>
      </c>
      <c r="O510" s="85"/>
      <c r="P510" s="214">
        <f>O510*H510</f>
        <v>0</v>
      </c>
      <c r="Q510" s="214">
        <v>0.00013999999999999999</v>
      </c>
      <c r="R510" s="214">
        <f>Q510*H510</f>
        <v>0.0013999999999999998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381</v>
      </c>
      <c r="AT510" s="216" t="s">
        <v>250</v>
      </c>
      <c r="AU510" s="216" t="s">
        <v>147</v>
      </c>
      <c r="AY510" s="18" t="s">
        <v>138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147</v>
      </c>
      <c r="BK510" s="217">
        <f>ROUND(I510*H510,2)</f>
        <v>0</v>
      </c>
      <c r="BL510" s="18" t="s">
        <v>269</v>
      </c>
      <c r="BM510" s="216" t="s">
        <v>873</v>
      </c>
    </row>
    <row r="511" s="2" customFormat="1">
      <c r="A511" s="39"/>
      <c r="B511" s="40"/>
      <c r="C511" s="41"/>
      <c r="D511" s="218" t="s">
        <v>149</v>
      </c>
      <c r="E511" s="41"/>
      <c r="F511" s="219" t="s">
        <v>874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149</v>
      </c>
      <c r="AU511" s="18" t="s">
        <v>147</v>
      </c>
    </row>
    <row r="512" s="2" customFormat="1" ht="16.5" customHeight="1">
      <c r="A512" s="39"/>
      <c r="B512" s="40"/>
      <c r="C512" s="257" t="s">
        <v>875</v>
      </c>
      <c r="D512" s="257" t="s">
        <v>250</v>
      </c>
      <c r="E512" s="258" t="s">
        <v>876</v>
      </c>
      <c r="F512" s="259" t="s">
        <v>860</v>
      </c>
      <c r="G512" s="260" t="s">
        <v>189</v>
      </c>
      <c r="H512" s="261">
        <v>63</v>
      </c>
      <c r="I512" s="262"/>
      <c r="J512" s="263">
        <f>ROUND(I512*H512,2)</f>
        <v>0</v>
      </c>
      <c r="K512" s="259" t="s">
        <v>19</v>
      </c>
      <c r="L512" s="264"/>
      <c r="M512" s="265" t="s">
        <v>19</v>
      </c>
      <c r="N512" s="266" t="s">
        <v>47</v>
      </c>
      <c r="O512" s="85"/>
      <c r="P512" s="214">
        <f>O512*H512</f>
        <v>0</v>
      </c>
      <c r="Q512" s="214">
        <v>0.00013999999999999999</v>
      </c>
      <c r="R512" s="214">
        <f>Q512*H512</f>
        <v>0.0088199999999999997</v>
      </c>
      <c r="S512" s="214">
        <v>0</v>
      </c>
      <c r="T512" s="215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16" t="s">
        <v>381</v>
      </c>
      <c r="AT512" s="216" t="s">
        <v>250</v>
      </c>
      <c r="AU512" s="216" t="s">
        <v>147</v>
      </c>
      <c r="AY512" s="18" t="s">
        <v>138</v>
      </c>
      <c r="BE512" s="217">
        <f>IF(N512="základní",J512,0)</f>
        <v>0</v>
      </c>
      <c r="BF512" s="217">
        <f>IF(N512="snížená",J512,0)</f>
        <v>0</v>
      </c>
      <c r="BG512" s="217">
        <f>IF(N512="zákl. přenesená",J512,0)</f>
        <v>0</v>
      </c>
      <c r="BH512" s="217">
        <f>IF(N512="sníž. přenesená",J512,0)</f>
        <v>0</v>
      </c>
      <c r="BI512" s="217">
        <f>IF(N512="nulová",J512,0)</f>
        <v>0</v>
      </c>
      <c r="BJ512" s="18" t="s">
        <v>147</v>
      </c>
      <c r="BK512" s="217">
        <f>ROUND(I512*H512,2)</f>
        <v>0</v>
      </c>
      <c r="BL512" s="18" t="s">
        <v>269</v>
      </c>
      <c r="BM512" s="216" t="s">
        <v>877</v>
      </c>
    </row>
    <row r="513" s="2" customFormat="1">
      <c r="A513" s="39"/>
      <c r="B513" s="40"/>
      <c r="C513" s="41"/>
      <c r="D513" s="218" t="s">
        <v>149</v>
      </c>
      <c r="E513" s="41"/>
      <c r="F513" s="219" t="s">
        <v>878</v>
      </c>
      <c r="G513" s="41"/>
      <c r="H513" s="41"/>
      <c r="I513" s="220"/>
      <c r="J513" s="41"/>
      <c r="K513" s="41"/>
      <c r="L513" s="45"/>
      <c r="M513" s="221"/>
      <c r="N513" s="222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149</v>
      </c>
      <c r="AU513" s="18" t="s">
        <v>147</v>
      </c>
    </row>
    <row r="514" s="2" customFormat="1" ht="16.5" customHeight="1">
      <c r="A514" s="39"/>
      <c r="B514" s="40"/>
      <c r="C514" s="205" t="s">
        <v>879</v>
      </c>
      <c r="D514" s="205" t="s">
        <v>141</v>
      </c>
      <c r="E514" s="206" t="s">
        <v>880</v>
      </c>
      <c r="F514" s="207" t="s">
        <v>881</v>
      </c>
      <c r="G514" s="208" t="s">
        <v>197</v>
      </c>
      <c r="H514" s="209">
        <v>5</v>
      </c>
      <c r="I514" s="210"/>
      <c r="J514" s="211">
        <f>ROUND(I514*H514,2)</f>
        <v>0</v>
      </c>
      <c r="K514" s="207" t="s">
        <v>19</v>
      </c>
      <c r="L514" s="45"/>
      <c r="M514" s="212" t="s">
        <v>19</v>
      </c>
      <c r="N514" s="213" t="s">
        <v>47</v>
      </c>
      <c r="O514" s="85"/>
      <c r="P514" s="214">
        <f>O514*H514</f>
        <v>0</v>
      </c>
      <c r="Q514" s="214">
        <v>0</v>
      </c>
      <c r="R514" s="214">
        <f>Q514*H514</f>
        <v>0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269</v>
      </c>
      <c r="AT514" s="216" t="s">
        <v>141</v>
      </c>
      <c r="AU514" s="216" t="s">
        <v>147</v>
      </c>
      <c r="AY514" s="18" t="s">
        <v>138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147</v>
      </c>
      <c r="BK514" s="217">
        <f>ROUND(I514*H514,2)</f>
        <v>0</v>
      </c>
      <c r="BL514" s="18" t="s">
        <v>269</v>
      </c>
      <c r="BM514" s="216" t="s">
        <v>882</v>
      </c>
    </row>
    <row r="515" s="2" customFormat="1">
      <c r="A515" s="39"/>
      <c r="B515" s="40"/>
      <c r="C515" s="41"/>
      <c r="D515" s="218" t="s">
        <v>149</v>
      </c>
      <c r="E515" s="41"/>
      <c r="F515" s="219" t="s">
        <v>883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149</v>
      </c>
      <c r="AU515" s="18" t="s">
        <v>147</v>
      </c>
    </row>
    <row r="516" s="2" customFormat="1" ht="16.5" customHeight="1">
      <c r="A516" s="39"/>
      <c r="B516" s="40"/>
      <c r="C516" s="205" t="s">
        <v>884</v>
      </c>
      <c r="D516" s="205" t="s">
        <v>141</v>
      </c>
      <c r="E516" s="206" t="s">
        <v>885</v>
      </c>
      <c r="F516" s="207" t="s">
        <v>886</v>
      </c>
      <c r="G516" s="208" t="s">
        <v>197</v>
      </c>
      <c r="H516" s="209">
        <v>10</v>
      </c>
      <c r="I516" s="210"/>
      <c r="J516" s="211">
        <f>ROUND(I516*H516,2)</f>
        <v>0</v>
      </c>
      <c r="K516" s="207" t="s">
        <v>145</v>
      </c>
      <c r="L516" s="45"/>
      <c r="M516" s="212" t="s">
        <v>19</v>
      </c>
      <c r="N516" s="213" t="s">
        <v>47</v>
      </c>
      <c r="O516" s="85"/>
      <c r="P516" s="214">
        <f>O516*H516</f>
        <v>0</v>
      </c>
      <c r="Q516" s="214">
        <v>0</v>
      </c>
      <c r="R516" s="214">
        <f>Q516*H516</f>
        <v>0</v>
      </c>
      <c r="S516" s="214">
        <v>0</v>
      </c>
      <c r="T516" s="21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6" t="s">
        <v>269</v>
      </c>
      <c r="AT516" s="216" t="s">
        <v>141</v>
      </c>
      <c r="AU516" s="216" t="s">
        <v>147</v>
      </c>
      <c r="AY516" s="18" t="s">
        <v>138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8" t="s">
        <v>147</v>
      </c>
      <c r="BK516" s="217">
        <f>ROUND(I516*H516,2)</f>
        <v>0</v>
      </c>
      <c r="BL516" s="18" t="s">
        <v>269</v>
      </c>
      <c r="BM516" s="216" t="s">
        <v>887</v>
      </c>
    </row>
    <row r="517" s="2" customFormat="1">
      <c r="A517" s="39"/>
      <c r="B517" s="40"/>
      <c r="C517" s="41"/>
      <c r="D517" s="218" t="s">
        <v>149</v>
      </c>
      <c r="E517" s="41"/>
      <c r="F517" s="219" t="s">
        <v>888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149</v>
      </c>
      <c r="AU517" s="18" t="s">
        <v>147</v>
      </c>
    </row>
    <row r="518" s="2" customFormat="1">
      <c r="A518" s="39"/>
      <c r="B518" s="40"/>
      <c r="C518" s="41"/>
      <c r="D518" s="223" t="s">
        <v>151</v>
      </c>
      <c r="E518" s="41"/>
      <c r="F518" s="224" t="s">
        <v>889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151</v>
      </c>
      <c r="AU518" s="18" t="s">
        <v>147</v>
      </c>
    </row>
    <row r="519" s="2" customFormat="1" ht="16.5" customHeight="1">
      <c r="A519" s="39"/>
      <c r="B519" s="40"/>
      <c r="C519" s="257" t="s">
        <v>890</v>
      </c>
      <c r="D519" s="257" t="s">
        <v>250</v>
      </c>
      <c r="E519" s="258" t="s">
        <v>891</v>
      </c>
      <c r="F519" s="259" t="s">
        <v>892</v>
      </c>
      <c r="G519" s="260" t="s">
        <v>197</v>
      </c>
      <c r="H519" s="261">
        <v>10</v>
      </c>
      <c r="I519" s="262"/>
      <c r="J519" s="263">
        <f>ROUND(I519*H519,2)</f>
        <v>0</v>
      </c>
      <c r="K519" s="259" t="s">
        <v>391</v>
      </c>
      <c r="L519" s="264"/>
      <c r="M519" s="265" t="s">
        <v>19</v>
      </c>
      <c r="N519" s="266" t="s">
        <v>47</v>
      </c>
      <c r="O519" s="85"/>
      <c r="P519" s="214">
        <f>O519*H519</f>
        <v>0</v>
      </c>
      <c r="Q519" s="214">
        <v>5.0000000000000002E-05</v>
      </c>
      <c r="R519" s="214">
        <f>Q519*H519</f>
        <v>0.00050000000000000001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381</v>
      </c>
      <c r="AT519" s="216" t="s">
        <v>250</v>
      </c>
      <c r="AU519" s="216" t="s">
        <v>147</v>
      </c>
      <c r="AY519" s="18" t="s">
        <v>138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147</v>
      </c>
      <c r="BK519" s="217">
        <f>ROUND(I519*H519,2)</f>
        <v>0</v>
      </c>
      <c r="BL519" s="18" t="s">
        <v>269</v>
      </c>
      <c r="BM519" s="216" t="s">
        <v>893</v>
      </c>
    </row>
    <row r="520" s="2" customFormat="1">
      <c r="A520" s="39"/>
      <c r="B520" s="40"/>
      <c r="C520" s="41"/>
      <c r="D520" s="218" t="s">
        <v>149</v>
      </c>
      <c r="E520" s="41"/>
      <c r="F520" s="219" t="s">
        <v>892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149</v>
      </c>
      <c r="AU520" s="18" t="s">
        <v>147</v>
      </c>
    </row>
    <row r="521" s="2" customFormat="1" ht="16.5" customHeight="1">
      <c r="A521" s="39"/>
      <c r="B521" s="40"/>
      <c r="C521" s="205" t="s">
        <v>894</v>
      </c>
      <c r="D521" s="205" t="s">
        <v>141</v>
      </c>
      <c r="E521" s="206" t="s">
        <v>895</v>
      </c>
      <c r="F521" s="207" t="s">
        <v>896</v>
      </c>
      <c r="G521" s="208" t="s">
        <v>197</v>
      </c>
      <c r="H521" s="209">
        <v>10</v>
      </c>
      <c r="I521" s="210"/>
      <c r="J521" s="211">
        <f>ROUND(I521*H521,2)</f>
        <v>0</v>
      </c>
      <c r="K521" s="207" t="s">
        <v>145</v>
      </c>
      <c r="L521" s="45"/>
      <c r="M521" s="212" t="s">
        <v>19</v>
      </c>
      <c r="N521" s="213" t="s">
        <v>47</v>
      </c>
      <c r="O521" s="85"/>
      <c r="P521" s="214">
        <f>O521*H521</f>
        <v>0</v>
      </c>
      <c r="Q521" s="214">
        <v>0</v>
      </c>
      <c r="R521" s="214">
        <f>Q521*H521</f>
        <v>0</v>
      </c>
      <c r="S521" s="214">
        <v>0</v>
      </c>
      <c r="T521" s="215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16" t="s">
        <v>269</v>
      </c>
      <c r="AT521" s="216" t="s">
        <v>141</v>
      </c>
      <c r="AU521" s="216" t="s">
        <v>147</v>
      </c>
      <c r="AY521" s="18" t="s">
        <v>138</v>
      </c>
      <c r="BE521" s="217">
        <f>IF(N521="základní",J521,0)</f>
        <v>0</v>
      </c>
      <c r="BF521" s="217">
        <f>IF(N521="snížená",J521,0)</f>
        <v>0</v>
      </c>
      <c r="BG521" s="217">
        <f>IF(N521="zákl. přenesená",J521,0)</f>
        <v>0</v>
      </c>
      <c r="BH521" s="217">
        <f>IF(N521="sníž. přenesená",J521,0)</f>
        <v>0</v>
      </c>
      <c r="BI521" s="217">
        <f>IF(N521="nulová",J521,0)</f>
        <v>0</v>
      </c>
      <c r="BJ521" s="18" t="s">
        <v>147</v>
      </c>
      <c r="BK521" s="217">
        <f>ROUND(I521*H521,2)</f>
        <v>0</v>
      </c>
      <c r="BL521" s="18" t="s">
        <v>269</v>
      </c>
      <c r="BM521" s="216" t="s">
        <v>897</v>
      </c>
    </row>
    <row r="522" s="2" customFormat="1">
      <c r="A522" s="39"/>
      <c r="B522" s="40"/>
      <c r="C522" s="41"/>
      <c r="D522" s="218" t="s">
        <v>149</v>
      </c>
      <c r="E522" s="41"/>
      <c r="F522" s="219" t="s">
        <v>898</v>
      </c>
      <c r="G522" s="41"/>
      <c r="H522" s="41"/>
      <c r="I522" s="220"/>
      <c r="J522" s="41"/>
      <c r="K522" s="41"/>
      <c r="L522" s="45"/>
      <c r="M522" s="221"/>
      <c r="N522" s="222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149</v>
      </c>
      <c r="AU522" s="18" t="s">
        <v>147</v>
      </c>
    </row>
    <row r="523" s="2" customFormat="1">
      <c r="A523" s="39"/>
      <c r="B523" s="40"/>
      <c r="C523" s="41"/>
      <c r="D523" s="223" t="s">
        <v>151</v>
      </c>
      <c r="E523" s="41"/>
      <c r="F523" s="224" t="s">
        <v>899</v>
      </c>
      <c r="G523" s="41"/>
      <c r="H523" s="41"/>
      <c r="I523" s="220"/>
      <c r="J523" s="41"/>
      <c r="K523" s="41"/>
      <c r="L523" s="45"/>
      <c r="M523" s="221"/>
      <c r="N523" s="222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151</v>
      </c>
      <c r="AU523" s="18" t="s">
        <v>147</v>
      </c>
    </row>
    <row r="524" s="2" customFormat="1" ht="16.5" customHeight="1">
      <c r="A524" s="39"/>
      <c r="B524" s="40"/>
      <c r="C524" s="257" t="s">
        <v>900</v>
      </c>
      <c r="D524" s="257" t="s">
        <v>250</v>
      </c>
      <c r="E524" s="258" t="s">
        <v>901</v>
      </c>
      <c r="F524" s="259" t="s">
        <v>902</v>
      </c>
      <c r="G524" s="260" t="s">
        <v>197</v>
      </c>
      <c r="H524" s="261">
        <v>10</v>
      </c>
      <c r="I524" s="262"/>
      <c r="J524" s="263">
        <f>ROUND(I524*H524,2)</f>
        <v>0</v>
      </c>
      <c r="K524" s="259" t="s">
        <v>19</v>
      </c>
      <c r="L524" s="264"/>
      <c r="M524" s="265" t="s">
        <v>19</v>
      </c>
      <c r="N524" s="266" t="s">
        <v>47</v>
      </c>
      <c r="O524" s="85"/>
      <c r="P524" s="214">
        <f>O524*H524</f>
        <v>0</v>
      </c>
      <c r="Q524" s="214">
        <v>5.0000000000000002E-05</v>
      </c>
      <c r="R524" s="214">
        <f>Q524*H524</f>
        <v>0.00050000000000000001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381</v>
      </c>
      <c r="AT524" s="216" t="s">
        <v>250</v>
      </c>
      <c r="AU524" s="216" t="s">
        <v>147</v>
      </c>
      <c r="AY524" s="18" t="s">
        <v>138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147</v>
      </c>
      <c r="BK524" s="217">
        <f>ROUND(I524*H524,2)</f>
        <v>0</v>
      </c>
      <c r="BL524" s="18" t="s">
        <v>269</v>
      </c>
      <c r="BM524" s="216" t="s">
        <v>903</v>
      </c>
    </row>
    <row r="525" s="2" customFormat="1">
      <c r="A525" s="39"/>
      <c r="B525" s="40"/>
      <c r="C525" s="41"/>
      <c r="D525" s="218" t="s">
        <v>149</v>
      </c>
      <c r="E525" s="41"/>
      <c r="F525" s="219" t="s">
        <v>904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149</v>
      </c>
      <c r="AU525" s="18" t="s">
        <v>147</v>
      </c>
    </row>
    <row r="526" s="2" customFormat="1" ht="16.5" customHeight="1">
      <c r="A526" s="39"/>
      <c r="B526" s="40"/>
      <c r="C526" s="205" t="s">
        <v>905</v>
      </c>
      <c r="D526" s="205" t="s">
        <v>141</v>
      </c>
      <c r="E526" s="206" t="s">
        <v>906</v>
      </c>
      <c r="F526" s="207" t="s">
        <v>907</v>
      </c>
      <c r="G526" s="208" t="s">
        <v>197</v>
      </c>
      <c r="H526" s="209">
        <v>5</v>
      </c>
      <c r="I526" s="210"/>
      <c r="J526" s="211">
        <f>ROUND(I526*H526,2)</f>
        <v>0</v>
      </c>
      <c r="K526" s="207" t="s">
        <v>145</v>
      </c>
      <c r="L526" s="45"/>
      <c r="M526" s="212" t="s">
        <v>19</v>
      </c>
      <c r="N526" s="213" t="s">
        <v>47</v>
      </c>
      <c r="O526" s="85"/>
      <c r="P526" s="214">
        <f>O526*H526</f>
        <v>0</v>
      </c>
      <c r="Q526" s="214">
        <v>0</v>
      </c>
      <c r="R526" s="214">
        <f>Q526*H526</f>
        <v>0</v>
      </c>
      <c r="S526" s="214">
        <v>0</v>
      </c>
      <c r="T526" s="21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6" t="s">
        <v>269</v>
      </c>
      <c r="AT526" s="216" t="s">
        <v>141</v>
      </c>
      <c r="AU526" s="216" t="s">
        <v>147</v>
      </c>
      <c r="AY526" s="18" t="s">
        <v>138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8" t="s">
        <v>147</v>
      </c>
      <c r="BK526" s="217">
        <f>ROUND(I526*H526,2)</f>
        <v>0</v>
      </c>
      <c r="BL526" s="18" t="s">
        <v>269</v>
      </c>
      <c r="BM526" s="216" t="s">
        <v>908</v>
      </c>
    </row>
    <row r="527" s="2" customFormat="1">
      <c r="A527" s="39"/>
      <c r="B527" s="40"/>
      <c r="C527" s="41"/>
      <c r="D527" s="218" t="s">
        <v>149</v>
      </c>
      <c r="E527" s="41"/>
      <c r="F527" s="219" t="s">
        <v>909</v>
      </c>
      <c r="G527" s="41"/>
      <c r="H527" s="41"/>
      <c r="I527" s="220"/>
      <c r="J527" s="41"/>
      <c r="K527" s="41"/>
      <c r="L527" s="45"/>
      <c r="M527" s="221"/>
      <c r="N527" s="222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149</v>
      </c>
      <c r="AU527" s="18" t="s">
        <v>147</v>
      </c>
    </row>
    <row r="528" s="2" customFormat="1">
      <c r="A528" s="39"/>
      <c r="B528" s="40"/>
      <c r="C528" s="41"/>
      <c r="D528" s="223" t="s">
        <v>151</v>
      </c>
      <c r="E528" s="41"/>
      <c r="F528" s="224" t="s">
        <v>910</v>
      </c>
      <c r="G528" s="41"/>
      <c r="H528" s="41"/>
      <c r="I528" s="220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151</v>
      </c>
      <c r="AU528" s="18" t="s">
        <v>147</v>
      </c>
    </row>
    <row r="529" s="2" customFormat="1" ht="16.5" customHeight="1">
      <c r="A529" s="39"/>
      <c r="B529" s="40"/>
      <c r="C529" s="257" t="s">
        <v>911</v>
      </c>
      <c r="D529" s="257" t="s">
        <v>250</v>
      </c>
      <c r="E529" s="258" t="s">
        <v>912</v>
      </c>
      <c r="F529" s="259" t="s">
        <v>902</v>
      </c>
      <c r="G529" s="260" t="s">
        <v>197</v>
      </c>
      <c r="H529" s="261">
        <v>5</v>
      </c>
      <c r="I529" s="262"/>
      <c r="J529" s="263">
        <f>ROUND(I529*H529,2)</f>
        <v>0</v>
      </c>
      <c r="K529" s="259" t="s">
        <v>19</v>
      </c>
      <c r="L529" s="264"/>
      <c r="M529" s="265" t="s">
        <v>19</v>
      </c>
      <c r="N529" s="266" t="s">
        <v>47</v>
      </c>
      <c r="O529" s="85"/>
      <c r="P529" s="214">
        <f>O529*H529</f>
        <v>0</v>
      </c>
      <c r="Q529" s="214">
        <v>5.0000000000000002E-05</v>
      </c>
      <c r="R529" s="214">
        <f>Q529*H529</f>
        <v>0.00025000000000000001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381</v>
      </c>
      <c r="AT529" s="216" t="s">
        <v>250</v>
      </c>
      <c r="AU529" s="216" t="s">
        <v>147</v>
      </c>
      <c r="AY529" s="18" t="s">
        <v>138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147</v>
      </c>
      <c r="BK529" s="217">
        <f>ROUND(I529*H529,2)</f>
        <v>0</v>
      </c>
      <c r="BL529" s="18" t="s">
        <v>269</v>
      </c>
      <c r="BM529" s="216" t="s">
        <v>913</v>
      </c>
    </row>
    <row r="530" s="2" customFormat="1">
      <c r="A530" s="39"/>
      <c r="B530" s="40"/>
      <c r="C530" s="41"/>
      <c r="D530" s="218" t="s">
        <v>149</v>
      </c>
      <c r="E530" s="41"/>
      <c r="F530" s="219" t="s">
        <v>914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149</v>
      </c>
      <c r="AU530" s="18" t="s">
        <v>147</v>
      </c>
    </row>
    <row r="531" s="2" customFormat="1" ht="16.5" customHeight="1">
      <c r="A531" s="39"/>
      <c r="B531" s="40"/>
      <c r="C531" s="205" t="s">
        <v>915</v>
      </c>
      <c r="D531" s="205" t="s">
        <v>141</v>
      </c>
      <c r="E531" s="206" t="s">
        <v>916</v>
      </c>
      <c r="F531" s="207" t="s">
        <v>917</v>
      </c>
      <c r="G531" s="208" t="s">
        <v>197</v>
      </c>
      <c r="H531" s="209">
        <v>25</v>
      </c>
      <c r="I531" s="210"/>
      <c r="J531" s="211">
        <f>ROUND(I531*H531,2)</f>
        <v>0</v>
      </c>
      <c r="K531" s="207" t="s">
        <v>145</v>
      </c>
      <c r="L531" s="45"/>
      <c r="M531" s="212" t="s">
        <v>19</v>
      </c>
      <c r="N531" s="213" t="s">
        <v>47</v>
      </c>
      <c r="O531" s="85"/>
      <c r="P531" s="214">
        <f>O531*H531</f>
        <v>0</v>
      </c>
      <c r="Q531" s="214">
        <v>0</v>
      </c>
      <c r="R531" s="214">
        <f>Q531*H531</f>
        <v>0</v>
      </c>
      <c r="S531" s="214">
        <v>0</v>
      </c>
      <c r="T531" s="21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6" t="s">
        <v>269</v>
      </c>
      <c r="AT531" s="216" t="s">
        <v>141</v>
      </c>
      <c r="AU531" s="216" t="s">
        <v>147</v>
      </c>
      <c r="AY531" s="18" t="s">
        <v>138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147</v>
      </c>
      <c r="BK531" s="217">
        <f>ROUND(I531*H531,2)</f>
        <v>0</v>
      </c>
      <c r="BL531" s="18" t="s">
        <v>269</v>
      </c>
      <c r="BM531" s="216" t="s">
        <v>918</v>
      </c>
    </row>
    <row r="532" s="2" customFormat="1">
      <c r="A532" s="39"/>
      <c r="B532" s="40"/>
      <c r="C532" s="41"/>
      <c r="D532" s="218" t="s">
        <v>149</v>
      </c>
      <c r="E532" s="41"/>
      <c r="F532" s="219" t="s">
        <v>919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149</v>
      </c>
      <c r="AU532" s="18" t="s">
        <v>147</v>
      </c>
    </row>
    <row r="533" s="2" customFormat="1">
      <c r="A533" s="39"/>
      <c r="B533" s="40"/>
      <c r="C533" s="41"/>
      <c r="D533" s="223" t="s">
        <v>151</v>
      </c>
      <c r="E533" s="41"/>
      <c r="F533" s="224" t="s">
        <v>920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151</v>
      </c>
      <c r="AU533" s="18" t="s">
        <v>147</v>
      </c>
    </row>
    <row r="534" s="2" customFormat="1" ht="16.5" customHeight="1">
      <c r="A534" s="39"/>
      <c r="B534" s="40"/>
      <c r="C534" s="257" t="s">
        <v>921</v>
      </c>
      <c r="D534" s="257" t="s">
        <v>250</v>
      </c>
      <c r="E534" s="258" t="s">
        <v>922</v>
      </c>
      <c r="F534" s="259" t="s">
        <v>923</v>
      </c>
      <c r="G534" s="260" t="s">
        <v>197</v>
      </c>
      <c r="H534" s="261">
        <v>25</v>
      </c>
      <c r="I534" s="262"/>
      <c r="J534" s="263">
        <f>ROUND(I534*H534,2)</f>
        <v>0</v>
      </c>
      <c r="K534" s="259" t="s">
        <v>19</v>
      </c>
      <c r="L534" s="264"/>
      <c r="M534" s="265" t="s">
        <v>19</v>
      </c>
      <c r="N534" s="266" t="s">
        <v>47</v>
      </c>
      <c r="O534" s="85"/>
      <c r="P534" s="214">
        <f>O534*H534</f>
        <v>0</v>
      </c>
      <c r="Q534" s="214">
        <v>0.00025000000000000001</v>
      </c>
      <c r="R534" s="214">
        <f>Q534*H534</f>
        <v>0.0062500000000000003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381</v>
      </c>
      <c r="AT534" s="216" t="s">
        <v>250</v>
      </c>
      <c r="AU534" s="216" t="s">
        <v>147</v>
      </c>
      <c r="AY534" s="18" t="s">
        <v>138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147</v>
      </c>
      <c r="BK534" s="217">
        <f>ROUND(I534*H534,2)</f>
        <v>0</v>
      </c>
      <c r="BL534" s="18" t="s">
        <v>269</v>
      </c>
      <c r="BM534" s="216" t="s">
        <v>924</v>
      </c>
    </row>
    <row r="535" s="2" customFormat="1">
      <c r="A535" s="39"/>
      <c r="B535" s="40"/>
      <c r="C535" s="41"/>
      <c r="D535" s="218" t="s">
        <v>149</v>
      </c>
      <c r="E535" s="41"/>
      <c r="F535" s="219" t="s">
        <v>925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149</v>
      </c>
      <c r="AU535" s="18" t="s">
        <v>147</v>
      </c>
    </row>
    <row r="536" s="2" customFormat="1" ht="16.5" customHeight="1">
      <c r="A536" s="39"/>
      <c r="B536" s="40"/>
      <c r="C536" s="205" t="s">
        <v>926</v>
      </c>
      <c r="D536" s="205" t="s">
        <v>141</v>
      </c>
      <c r="E536" s="206" t="s">
        <v>927</v>
      </c>
      <c r="F536" s="207" t="s">
        <v>928</v>
      </c>
      <c r="G536" s="208" t="s">
        <v>197</v>
      </c>
      <c r="H536" s="209">
        <v>5</v>
      </c>
      <c r="I536" s="210"/>
      <c r="J536" s="211">
        <f>ROUND(I536*H536,2)</f>
        <v>0</v>
      </c>
      <c r="K536" s="207" t="s">
        <v>145</v>
      </c>
      <c r="L536" s="45"/>
      <c r="M536" s="212" t="s">
        <v>19</v>
      </c>
      <c r="N536" s="213" t="s">
        <v>47</v>
      </c>
      <c r="O536" s="85"/>
      <c r="P536" s="214">
        <f>O536*H536</f>
        <v>0</v>
      </c>
      <c r="Q536" s="214">
        <v>0</v>
      </c>
      <c r="R536" s="214">
        <f>Q536*H536</f>
        <v>0</v>
      </c>
      <c r="S536" s="214">
        <v>0</v>
      </c>
      <c r="T536" s="21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6" t="s">
        <v>269</v>
      </c>
      <c r="AT536" s="216" t="s">
        <v>141</v>
      </c>
      <c r="AU536" s="216" t="s">
        <v>147</v>
      </c>
      <c r="AY536" s="18" t="s">
        <v>138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8" t="s">
        <v>147</v>
      </c>
      <c r="BK536" s="217">
        <f>ROUND(I536*H536,2)</f>
        <v>0</v>
      </c>
      <c r="BL536" s="18" t="s">
        <v>269</v>
      </c>
      <c r="BM536" s="216" t="s">
        <v>929</v>
      </c>
    </row>
    <row r="537" s="2" customFormat="1">
      <c r="A537" s="39"/>
      <c r="B537" s="40"/>
      <c r="C537" s="41"/>
      <c r="D537" s="218" t="s">
        <v>149</v>
      </c>
      <c r="E537" s="41"/>
      <c r="F537" s="219" t="s">
        <v>930</v>
      </c>
      <c r="G537" s="41"/>
      <c r="H537" s="41"/>
      <c r="I537" s="220"/>
      <c r="J537" s="41"/>
      <c r="K537" s="41"/>
      <c r="L537" s="45"/>
      <c r="M537" s="221"/>
      <c r="N537" s="222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149</v>
      </c>
      <c r="AU537" s="18" t="s">
        <v>147</v>
      </c>
    </row>
    <row r="538" s="2" customFormat="1">
      <c r="A538" s="39"/>
      <c r="B538" s="40"/>
      <c r="C538" s="41"/>
      <c r="D538" s="223" t="s">
        <v>151</v>
      </c>
      <c r="E538" s="41"/>
      <c r="F538" s="224" t="s">
        <v>931</v>
      </c>
      <c r="G538" s="41"/>
      <c r="H538" s="41"/>
      <c r="I538" s="220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151</v>
      </c>
      <c r="AU538" s="18" t="s">
        <v>147</v>
      </c>
    </row>
    <row r="539" s="2" customFormat="1" ht="16.5" customHeight="1">
      <c r="A539" s="39"/>
      <c r="B539" s="40"/>
      <c r="C539" s="257" t="s">
        <v>932</v>
      </c>
      <c r="D539" s="257" t="s">
        <v>250</v>
      </c>
      <c r="E539" s="258" t="s">
        <v>933</v>
      </c>
      <c r="F539" s="259" t="s">
        <v>934</v>
      </c>
      <c r="G539" s="260" t="s">
        <v>197</v>
      </c>
      <c r="H539" s="261">
        <v>5</v>
      </c>
      <c r="I539" s="262"/>
      <c r="J539" s="263">
        <f>ROUND(I539*H539,2)</f>
        <v>0</v>
      </c>
      <c r="K539" s="259" t="s">
        <v>19</v>
      </c>
      <c r="L539" s="264"/>
      <c r="M539" s="265" t="s">
        <v>19</v>
      </c>
      <c r="N539" s="266" t="s">
        <v>47</v>
      </c>
      <c r="O539" s="85"/>
      <c r="P539" s="214">
        <f>O539*H539</f>
        <v>0</v>
      </c>
      <c r="Q539" s="214">
        <v>0.00014999999999999999</v>
      </c>
      <c r="R539" s="214">
        <f>Q539*H539</f>
        <v>0.00074999999999999991</v>
      </c>
      <c r="S539" s="214">
        <v>0</v>
      </c>
      <c r="T539" s="21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6" t="s">
        <v>381</v>
      </c>
      <c r="AT539" s="216" t="s">
        <v>250</v>
      </c>
      <c r="AU539" s="216" t="s">
        <v>147</v>
      </c>
      <c r="AY539" s="18" t="s">
        <v>138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147</v>
      </c>
      <c r="BK539" s="217">
        <f>ROUND(I539*H539,2)</f>
        <v>0</v>
      </c>
      <c r="BL539" s="18" t="s">
        <v>269</v>
      </c>
      <c r="BM539" s="216" t="s">
        <v>935</v>
      </c>
    </row>
    <row r="540" s="2" customFormat="1">
      <c r="A540" s="39"/>
      <c r="B540" s="40"/>
      <c r="C540" s="41"/>
      <c r="D540" s="218" t="s">
        <v>149</v>
      </c>
      <c r="E540" s="41"/>
      <c r="F540" s="219" t="s">
        <v>936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149</v>
      </c>
      <c r="AU540" s="18" t="s">
        <v>147</v>
      </c>
    </row>
    <row r="541" s="2" customFormat="1" ht="24.15" customHeight="1">
      <c r="A541" s="39"/>
      <c r="B541" s="40"/>
      <c r="C541" s="205" t="s">
        <v>937</v>
      </c>
      <c r="D541" s="205" t="s">
        <v>141</v>
      </c>
      <c r="E541" s="206" t="s">
        <v>938</v>
      </c>
      <c r="F541" s="207" t="s">
        <v>939</v>
      </c>
      <c r="G541" s="208" t="s">
        <v>197</v>
      </c>
      <c r="H541" s="209">
        <v>10</v>
      </c>
      <c r="I541" s="210"/>
      <c r="J541" s="211">
        <f>ROUND(I541*H541,2)</f>
        <v>0</v>
      </c>
      <c r="K541" s="207" t="s">
        <v>145</v>
      </c>
      <c r="L541" s="45"/>
      <c r="M541" s="212" t="s">
        <v>19</v>
      </c>
      <c r="N541" s="213" t="s">
        <v>47</v>
      </c>
      <c r="O541" s="85"/>
      <c r="P541" s="214">
        <f>O541*H541</f>
        <v>0</v>
      </c>
      <c r="Q541" s="214">
        <v>0</v>
      </c>
      <c r="R541" s="214">
        <f>Q541*H541</f>
        <v>0</v>
      </c>
      <c r="S541" s="214">
        <v>0</v>
      </c>
      <c r="T541" s="21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6" t="s">
        <v>269</v>
      </c>
      <c r="AT541" s="216" t="s">
        <v>141</v>
      </c>
      <c r="AU541" s="216" t="s">
        <v>147</v>
      </c>
      <c r="AY541" s="18" t="s">
        <v>138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8" t="s">
        <v>147</v>
      </c>
      <c r="BK541" s="217">
        <f>ROUND(I541*H541,2)</f>
        <v>0</v>
      </c>
      <c r="BL541" s="18" t="s">
        <v>269</v>
      </c>
      <c r="BM541" s="216" t="s">
        <v>940</v>
      </c>
    </row>
    <row r="542" s="2" customFormat="1">
      <c r="A542" s="39"/>
      <c r="B542" s="40"/>
      <c r="C542" s="41"/>
      <c r="D542" s="218" t="s">
        <v>149</v>
      </c>
      <c r="E542" s="41"/>
      <c r="F542" s="219" t="s">
        <v>941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149</v>
      </c>
      <c r="AU542" s="18" t="s">
        <v>147</v>
      </c>
    </row>
    <row r="543" s="2" customFormat="1">
      <c r="A543" s="39"/>
      <c r="B543" s="40"/>
      <c r="C543" s="41"/>
      <c r="D543" s="223" t="s">
        <v>151</v>
      </c>
      <c r="E543" s="41"/>
      <c r="F543" s="224" t="s">
        <v>942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151</v>
      </c>
      <c r="AU543" s="18" t="s">
        <v>147</v>
      </c>
    </row>
    <row r="544" s="2" customFormat="1" ht="37.8" customHeight="1">
      <c r="A544" s="39"/>
      <c r="B544" s="40"/>
      <c r="C544" s="257" t="s">
        <v>943</v>
      </c>
      <c r="D544" s="257" t="s">
        <v>250</v>
      </c>
      <c r="E544" s="258" t="s">
        <v>944</v>
      </c>
      <c r="F544" s="259" t="s">
        <v>945</v>
      </c>
      <c r="G544" s="260" t="s">
        <v>197</v>
      </c>
      <c r="H544" s="261">
        <v>10</v>
      </c>
      <c r="I544" s="262"/>
      <c r="J544" s="263">
        <f>ROUND(I544*H544,2)</f>
        <v>0</v>
      </c>
      <c r="K544" s="259" t="s">
        <v>19</v>
      </c>
      <c r="L544" s="264"/>
      <c r="M544" s="265" t="s">
        <v>19</v>
      </c>
      <c r="N544" s="266" t="s">
        <v>47</v>
      </c>
      <c r="O544" s="85"/>
      <c r="P544" s="214">
        <f>O544*H544</f>
        <v>0</v>
      </c>
      <c r="Q544" s="214">
        <v>0.0040000000000000001</v>
      </c>
      <c r="R544" s="214">
        <f>Q544*H544</f>
        <v>0.040000000000000001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381</v>
      </c>
      <c r="AT544" s="216" t="s">
        <v>250</v>
      </c>
      <c r="AU544" s="216" t="s">
        <v>147</v>
      </c>
      <c r="AY544" s="18" t="s">
        <v>138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147</v>
      </c>
      <c r="BK544" s="217">
        <f>ROUND(I544*H544,2)</f>
        <v>0</v>
      </c>
      <c r="BL544" s="18" t="s">
        <v>269</v>
      </c>
      <c r="BM544" s="216" t="s">
        <v>946</v>
      </c>
    </row>
    <row r="545" s="2" customFormat="1">
      <c r="A545" s="39"/>
      <c r="B545" s="40"/>
      <c r="C545" s="41"/>
      <c r="D545" s="218" t="s">
        <v>149</v>
      </c>
      <c r="E545" s="41"/>
      <c r="F545" s="219" t="s">
        <v>945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149</v>
      </c>
      <c r="AU545" s="18" t="s">
        <v>147</v>
      </c>
    </row>
    <row r="546" s="2" customFormat="1" ht="24.15" customHeight="1">
      <c r="A546" s="39"/>
      <c r="B546" s="40"/>
      <c r="C546" s="205" t="s">
        <v>947</v>
      </c>
      <c r="D546" s="205" t="s">
        <v>141</v>
      </c>
      <c r="E546" s="206" t="s">
        <v>938</v>
      </c>
      <c r="F546" s="207" t="s">
        <v>939</v>
      </c>
      <c r="G546" s="208" t="s">
        <v>197</v>
      </c>
      <c r="H546" s="209">
        <v>5</v>
      </c>
      <c r="I546" s="210"/>
      <c r="J546" s="211">
        <f>ROUND(I546*H546,2)</f>
        <v>0</v>
      </c>
      <c r="K546" s="207" t="s">
        <v>145</v>
      </c>
      <c r="L546" s="45"/>
      <c r="M546" s="212" t="s">
        <v>19</v>
      </c>
      <c r="N546" s="213" t="s">
        <v>47</v>
      </c>
      <c r="O546" s="85"/>
      <c r="P546" s="214">
        <f>O546*H546</f>
        <v>0</v>
      </c>
      <c r="Q546" s="214">
        <v>0</v>
      </c>
      <c r="R546" s="214">
        <f>Q546*H546</f>
        <v>0</v>
      </c>
      <c r="S546" s="214">
        <v>0</v>
      </c>
      <c r="T546" s="215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16" t="s">
        <v>269</v>
      </c>
      <c r="AT546" s="216" t="s">
        <v>141</v>
      </c>
      <c r="AU546" s="216" t="s">
        <v>147</v>
      </c>
      <c r="AY546" s="18" t="s">
        <v>138</v>
      </c>
      <c r="BE546" s="217">
        <f>IF(N546="základní",J546,0)</f>
        <v>0</v>
      </c>
      <c r="BF546" s="217">
        <f>IF(N546="snížená",J546,0)</f>
        <v>0</v>
      </c>
      <c r="BG546" s="217">
        <f>IF(N546="zákl. přenesená",J546,0)</f>
        <v>0</v>
      </c>
      <c r="BH546" s="217">
        <f>IF(N546="sníž. přenesená",J546,0)</f>
        <v>0</v>
      </c>
      <c r="BI546" s="217">
        <f>IF(N546="nulová",J546,0)</f>
        <v>0</v>
      </c>
      <c r="BJ546" s="18" t="s">
        <v>147</v>
      </c>
      <c r="BK546" s="217">
        <f>ROUND(I546*H546,2)</f>
        <v>0</v>
      </c>
      <c r="BL546" s="18" t="s">
        <v>269</v>
      </c>
      <c r="BM546" s="216" t="s">
        <v>948</v>
      </c>
    </row>
    <row r="547" s="2" customFormat="1">
      <c r="A547" s="39"/>
      <c r="B547" s="40"/>
      <c r="C547" s="41"/>
      <c r="D547" s="218" t="s">
        <v>149</v>
      </c>
      <c r="E547" s="41"/>
      <c r="F547" s="219" t="s">
        <v>941</v>
      </c>
      <c r="G547" s="41"/>
      <c r="H547" s="41"/>
      <c r="I547" s="220"/>
      <c r="J547" s="41"/>
      <c r="K547" s="41"/>
      <c r="L547" s="45"/>
      <c r="M547" s="221"/>
      <c r="N547" s="222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149</v>
      </c>
      <c r="AU547" s="18" t="s">
        <v>147</v>
      </c>
    </row>
    <row r="548" s="2" customFormat="1">
      <c r="A548" s="39"/>
      <c r="B548" s="40"/>
      <c r="C548" s="41"/>
      <c r="D548" s="223" t="s">
        <v>151</v>
      </c>
      <c r="E548" s="41"/>
      <c r="F548" s="224" t="s">
        <v>942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151</v>
      </c>
      <c r="AU548" s="18" t="s">
        <v>147</v>
      </c>
    </row>
    <row r="549" s="2" customFormat="1" ht="37.8" customHeight="1">
      <c r="A549" s="39"/>
      <c r="B549" s="40"/>
      <c r="C549" s="257" t="s">
        <v>949</v>
      </c>
      <c r="D549" s="257" t="s">
        <v>250</v>
      </c>
      <c r="E549" s="258" t="s">
        <v>950</v>
      </c>
      <c r="F549" s="259" t="s">
        <v>951</v>
      </c>
      <c r="G549" s="260" t="s">
        <v>197</v>
      </c>
      <c r="H549" s="261">
        <v>5</v>
      </c>
      <c r="I549" s="262"/>
      <c r="J549" s="263">
        <f>ROUND(I549*H549,2)</f>
        <v>0</v>
      </c>
      <c r="K549" s="259" t="s">
        <v>19</v>
      </c>
      <c r="L549" s="264"/>
      <c r="M549" s="265" t="s">
        <v>19</v>
      </c>
      <c r="N549" s="266" t="s">
        <v>47</v>
      </c>
      <c r="O549" s="85"/>
      <c r="P549" s="214">
        <f>O549*H549</f>
        <v>0</v>
      </c>
      <c r="Q549" s="214">
        <v>0.0040000000000000001</v>
      </c>
      <c r="R549" s="214">
        <f>Q549*H549</f>
        <v>0.02</v>
      </c>
      <c r="S549" s="214">
        <v>0</v>
      </c>
      <c r="T549" s="215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16" t="s">
        <v>381</v>
      </c>
      <c r="AT549" s="216" t="s">
        <v>250</v>
      </c>
      <c r="AU549" s="216" t="s">
        <v>147</v>
      </c>
      <c r="AY549" s="18" t="s">
        <v>138</v>
      </c>
      <c r="BE549" s="217">
        <f>IF(N549="základní",J549,0)</f>
        <v>0</v>
      </c>
      <c r="BF549" s="217">
        <f>IF(N549="snížená",J549,0)</f>
        <v>0</v>
      </c>
      <c r="BG549" s="217">
        <f>IF(N549="zákl. přenesená",J549,0)</f>
        <v>0</v>
      </c>
      <c r="BH549" s="217">
        <f>IF(N549="sníž. přenesená",J549,0)</f>
        <v>0</v>
      </c>
      <c r="BI549" s="217">
        <f>IF(N549="nulová",J549,0)</f>
        <v>0</v>
      </c>
      <c r="BJ549" s="18" t="s">
        <v>147</v>
      </c>
      <c r="BK549" s="217">
        <f>ROUND(I549*H549,2)</f>
        <v>0</v>
      </c>
      <c r="BL549" s="18" t="s">
        <v>269</v>
      </c>
      <c r="BM549" s="216" t="s">
        <v>952</v>
      </c>
    </row>
    <row r="550" s="2" customFormat="1">
      <c r="A550" s="39"/>
      <c r="B550" s="40"/>
      <c r="C550" s="41"/>
      <c r="D550" s="218" t="s">
        <v>149</v>
      </c>
      <c r="E550" s="41"/>
      <c r="F550" s="219" t="s">
        <v>951</v>
      </c>
      <c r="G550" s="41"/>
      <c r="H550" s="41"/>
      <c r="I550" s="220"/>
      <c r="J550" s="41"/>
      <c r="K550" s="41"/>
      <c r="L550" s="45"/>
      <c r="M550" s="221"/>
      <c r="N550" s="222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149</v>
      </c>
      <c r="AU550" s="18" t="s">
        <v>147</v>
      </c>
    </row>
    <row r="551" s="2" customFormat="1" ht="16.5" customHeight="1">
      <c r="A551" s="39"/>
      <c r="B551" s="40"/>
      <c r="C551" s="205" t="s">
        <v>953</v>
      </c>
      <c r="D551" s="205" t="s">
        <v>141</v>
      </c>
      <c r="E551" s="206" t="s">
        <v>954</v>
      </c>
      <c r="F551" s="207" t="s">
        <v>955</v>
      </c>
      <c r="G551" s="208" t="s">
        <v>535</v>
      </c>
      <c r="H551" s="209">
        <v>8</v>
      </c>
      <c r="I551" s="210"/>
      <c r="J551" s="211">
        <f>ROUND(I551*H551,2)</f>
        <v>0</v>
      </c>
      <c r="K551" s="207" t="s">
        <v>19</v>
      </c>
      <c r="L551" s="45"/>
      <c r="M551" s="212" t="s">
        <v>19</v>
      </c>
      <c r="N551" s="213" t="s">
        <v>47</v>
      </c>
      <c r="O551" s="85"/>
      <c r="P551" s="214">
        <f>O551*H551</f>
        <v>0</v>
      </c>
      <c r="Q551" s="214">
        <v>0</v>
      </c>
      <c r="R551" s="214">
        <f>Q551*H551</f>
        <v>0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269</v>
      </c>
      <c r="AT551" s="216" t="s">
        <v>141</v>
      </c>
      <c r="AU551" s="216" t="s">
        <v>147</v>
      </c>
      <c r="AY551" s="18" t="s">
        <v>138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147</v>
      </c>
      <c r="BK551" s="217">
        <f>ROUND(I551*H551,2)</f>
        <v>0</v>
      </c>
      <c r="BL551" s="18" t="s">
        <v>269</v>
      </c>
      <c r="BM551" s="216" t="s">
        <v>956</v>
      </c>
    </row>
    <row r="552" s="2" customFormat="1">
      <c r="A552" s="39"/>
      <c r="B552" s="40"/>
      <c r="C552" s="41"/>
      <c r="D552" s="218" t="s">
        <v>149</v>
      </c>
      <c r="E552" s="41"/>
      <c r="F552" s="219" t="s">
        <v>957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149</v>
      </c>
      <c r="AU552" s="18" t="s">
        <v>147</v>
      </c>
    </row>
    <row r="553" s="2" customFormat="1" ht="16.5" customHeight="1">
      <c r="A553" s="39"/>
      <c r="B553" s="40"/>
      <c r="C553" s="205" t="s">
        <v>958</v>
      </c>
      <c r="D553" s="205" t="s">
        <v>141</v>
      </c>
      <c r="E553" s="206" t="s">
        <v>959</v>
      </c>
      <c r="F553" s="207" t="s">
        <v>960</v>
      </c>
      <c r="G553" s="208" t="s">
        <v>535</v>
      </c>
      <c r="H553" s="209">
        <v>20</v>
      </c>
      <c r="I553" s="210"/>
      <c r="J553" s="211">
        <f>ROUND(I553*H553,2)</f>
        <v>0</v>
      </c>
      <c r="K553" s="207" t="s">
        <v>19</v>
      </c>
      <c r="L553" s="45"/>
      <c r="M553" s="212" t="s">
        <v>19</v>
      </c>
      <c r="N553" s="213" t="s">
        <v>47</v>
      </c>
      <c r="O553" s="85"/>
      <c r="P553" s="214">
        <f>O553*H553</f>
        <v>0</v>
      </c>
      <c r="Q553" s="214">
        <v>0</v>
      </c>
      <c r="R553" s="214">
        <f>Q553*H553</f>
        <v>0</v>
      </c>
      <c r="S553" s="214">
        <v>0</v>
      </c>
      <c r="T553" s="215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16" t="s">
        <v>269</v>
      </c>
      <c r="AT553" s="216" t="s">
        <v>141</v>
      </c>
      <c r="AU553" s="216" t="s">
        <v>147</v>
      </c>
      <c r="AY553" s="18" t="s">
        <v>138</v>
      </c>
      <c r="BE553" s="217">
        <f>IF(N553="základní",J553,0)</f>
        <v>0</v>
      </c>
      <c r="BF553" s="217">
        <f>IF(N553="snížená",J553,0)</f>
        <v>0</v>
      </c>
      <c r="BG553" s="217">
        <f>IF(N553="zákl. přenesená",J553,0)</f>
        <v>0</v>
      </c>
      <c r="BH553" s="217">
        <f>IF(N553="sníž. přenesená",J553,0)</f>
        <v>0</v>
      </c>
      <c r="BI553" s="217">
        <f>IF(N553="nulová",J553,0)</f>
        <v>0</v>
      </c>
      <c r="BJ553" s="18" t="s">
        <v>147</v>
      </c>
      <c r="BK553" s="217">
        <f>ROUND(I553*H553,2)</f>
        <v>0</v>
      </c>
      <c r="BL553" s="18" t="s">
        <v>269</v>
      </c>
      <c r="BM553" s="216" t="s">
        <v>961</v>
      </c>
    </row>
    <row r="554" s="2" customFormat="1">
      <c r="A554" s="39"/>
      <c r="B554" s="40"/>
      <c r="C554" s="41"/>
      <c r="D554" s="218" t="s">
        <v>149</v>
      </c>
      <c r="E554" s="41"/>
      <c r="F554" s="219" t="s">
        <v>960</v>
      </c>
      <c r="G554" s="41"/>
      <c r="H554" s="41"/>
      <c r="I554" s="220"/>
      <c r="J554" s="41"/>
      <c r="K554" s="41"/>
      <c r="L554" s="45"/>
      <c r="M554" s="221"/>
      <c r="N554" s="222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149</v>
      </c>
      <c r="AU554" s="18" t="s">
        <v>147</v>
      </c>
    </row>
    <row r="555" s="2" customFormat="1" ht="16.5" customHeight="1">
      <c r="A555" s="39"/>
      <c r="B555" s="40"/>
      <c r="C555" s="205" t="s">
        <v>962</v>
      </c>
      <c r="D555" s="205" t="s">
        <v>141</v>
      </c>
      <c r="E555" s="206" t="s">
        <v>963</v>
      </c>
      <c r="F555" s="207" t="s">
        <v>964</v>
      </c>
      <c r="G555" s="208" t="s">
        <v>272</v>
      </c>
      <c r="H555" s="209">
        <v>0.19600000000000001</v>
      </c>
      <c r="I555" s="210"/>
      <c r="J555" s="211">
        <f>ROUND(I555*H555,2)</f>
        <v>0</v>
      </c>
      <c r="K555" s="207" t="s">
        <v>145</v>
      </c>
      <c r="L555" s="45"/>
      <c r="M555" s="212" t="s">
        <v>19</v>
      </c>
      <c r="N555" s="213" t="s">
        <v>47</v>
      </c>
      <c r="O555" s="85"/>
      <c r="P555" s="214">
        <f>O555*H555</f>
        <v>0</v>
      </c>
      <c r="Q555" s="214">
        <v>0</v>
      </c>
      <c r="R555" s="214">
        <f>Q555*H555</f>
        <v>0</v>
      </c>
      <c r="S555" s="214">
        <v>0</v>
      </c>
      <c r="T555" s="215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16" t="s">
        <v>269</v>
      </c>
      <c r="AT555" s="216" t="s">
        <v>141</v>
      </c>
      <c r="AU555" s="216" t="s">
        <v>147</v>
      </c>
      <c r="AY555" s="18" t="s">
        <v>138</v>
      </c>
      <c r="BE555" s="217">
        <f>IF(N555="základní",J555,0)</f>
        <v>0</v>
      </c>
      <c r="BF555" s="217">
        <f>IF(N555="snížená",J555,0)</f>
        <v>0</v>
      </c>
      <c r="BG555" s="217">
        <f>IF(N555="zákl. přenesená",J555,0)</f>
        <v>0</v>
      </c>
      <c r="BH555" s="217">
        <f>IF(N555="sníž. přenesená",J555,0)</f>
        <v>0</v>
      </c>
      <c r="BI555" s="217">
        <f>IF(N555="nulová",J555,0)</f>
        <v>0</v>
      </c>
      <c r="BJ555" s="18" t="s">
        <v>147</v>
      </c>
      <c r="BK555" s="217">
        <f>ROUND(I555*H555,2)</f>
        <v>0</v>
      </c>
      <c r="BL555" s="18" t="s">
        <v>269</v>
      </c>
      <c r="BM555" s="216" t="s">
        <v>965</v>
      </c>
    </row>
    <row r="556" s="2" customFormat="1">
      <c r="A556" s="39"/>
      <c r="B556" s="40"/>
      <c r="C556" s="41"/>
      <c r="D556" s="218" t="s">
        <v>149</v>
      </c>
      <c r="E556" s="41"/>
      <c r="F556" s="219" t="s">
        <v>966</v>
      </c>
      <c r="G556" s="41"/>
      <c r="H556" s="41"/>
      <c r="I556" s="220"/>
      <c r="J556" s="41"/>
      <c r="K556" s="41"/>
      <c r="L556" s="45"/>
      <c r="M556" s="221"/>
      <c r="N556" s="222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149</v>
      </c>
      <c r="AU556" s="18" t="s">
        <v>147</v>
      </c>
    </row>
    <row r="557" s="2" customFormat="1">
      <c r="A557" s="39"/>
      <c r="B557" s="40"/>
      <c r="C557" s="41"/>
      <c r="D557" s="223" t="s">
        <v>151</v>
      </c>
      <c r="E557" s="41"/>
      <c r="F557" s="224" t="s">
        <v>967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151</v>
      </c>
      <c r="AU557" s="18" t="s">
        <v>147</v>
      </c>
    </row>
    <row r="558" s="12" customFormat="1" ht="22.8" customHeight="1">
      <c r="A558" s="12"/>
      <c r="B558" s="189"/>
      <c r="C558" s="190"/>
      <c r="D558" s="191" t="s">
        <v>74</v>
      </c>
      <c r="E558" s="203" t="s">
        <v>968</v>
      </c>
      <c r="F558" s="203" t="s">
        <v>969</v>
      </c>
      <c r="G558" s="190"/>
      <c r="H558" s="190"/>
      <c r="I558" s="193"/>
      <c r="J558" s="204">
        <f>BK558</f>
        <v>0</v>
      </c>
      <c r="K558" s="190"/>
      <c r="L558" s="195"/>
      <c r="M558" s="196"/>
      <c r="N558" s="197"/>
      <c r="O558" s="197"/>
      <c r="P558" s="198">
        <f>SUM(P559:P588)</f>
        <v>0</v>
      </c>
      <c r="Q558" s="197"/>
      <c r="R558" s="198">
        <f>SUM(R559:R588)</f>
        <v>0.0094499999999999966</v>
      </c>
      <c r="S558" s="197"/>
      <c r="T558" s="199">
        <f>SUM(T559:T588)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00" t="s">
        <v>147</v>
      </c>
      <c r="AT558" s="201" t="s">
        <v>74</v>
      </c>
      <c r="AU558" s="201" t="s">
        <v>83</v>
      </c>
      <c r="AY558" s="200" t="s">
        <v>138</v>
      </c>
      <c r="BK558" s="202">
        <f>SUM(BK559:BK588)</f>
        <v>0</v>
      </c>
    </row>
    <row r="559" s="2" customFormat="1" ht="16.5" customHeight="1">
      <c r="A559" s="39"/>
      <c r="B559" s="40"/>
      <c r="C559" s="205" t="s">
        <v>970</v>
      </c>
      <c r="D559" s="205" t="s">
        <v>141</v>
      </c>
      <c r="E559" s="206" t="s">
        <v>971</v>
      </c>
      <c r="F559" s="207" t="s">
        <v>972</v>
      </c>
      <c r="G559" s="208" t="s">
        <v>189</v>
      </c>
      <c r="H559" s="209">
        <v>130</v>
      </c>
      <c r="I559" s="210"/>
      <c r="J559" s="211">
        <f>ROUND(I559*H559,2)</f>
        <v>0</v>
      </c>
      <c r="K559" s="207" t="s">
        <v>19</v>
      </c>
      <c r="L559" s="45"/>
      <c r="M559" s="212" t="s">
        <v>19</v>
      </c>
      <c r="N559" s="213" t="s">
        <v>47</v>
      </c>
      <c r="O559" s="85"/>
      <c r="P559" s="214">
        <f>O559*H559</f>
        <v>0</v>
      </c>
      <c r="Q559" s="214">
        <v>0</v>
      </c>
      <c r="R559" s="214">
        <f>Q559*H559</f>
        <v>0</v>
      </c>
      <c r="S559" s="214">
        <v>0</v>
      </c>
      <c r="T559" s="215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16" t="s">
        <v>582</v>
      </c>
      <c r="AT559" s="216" t="s">
        <v>141</v>
      </c>
      <c r="AU559" s="216" t="s">
        <v>147</v>
      </c>
      <c r="AY559" s="18" t="s">
        <v>138</v>
      </c>
      <c r="BE559" s="217">
        <f>IF(N559="základní",J559,0)</f>
        <v>0</v>
      </c>
      <c r="BF559" s="217">
        <f>IF(N559="snížená",J559,0)</f>
        <v>0</v>
      </c>
      <c r="BG559" s="217">
        <f>IF(N559="zákl. přenesená",J559,0)</f>
        <v>0</v>
      </c>
      <c r="BH559" s="217">
        <f>IF(N559="sníž. přenesená",J559,0)</f>
        <v>0</v>
      </c>
      <c r="BI559" s="217">
        <f>IF(N559="nulová",J559,0)</f>
        <v>0</v>
      </c>
      <c r="BJ559" s="18" t="s">
        <v>147</v>
      </c>
      <c r="BK559" s="217">
        <f>ROUND(I559*H559,2)</f>
        <v>0</v>
      </c>
      <c r="BL559" s="18" t="s">
        <v>582</v>
      </c>
      <c r="BM559" s="216" t="s">
        <v>973</v>
      </c>
    </row>
    <row r="560" s="2" customFormat="1">
      <c r="A560" s="39"/>
      <c r="B560" s="40"/>
      <c r="C560" s="41"/>
      <c r="D560" s="218" t="s">
        <v>149</v>
      </c>
      <c r="E560" s="41"/>
      <c r="F560" s="219" t="s">
        <v>972</v>
      </c>
      <c r="G560" s="41"/>
      <c r="H560" s="41"/>
      <c r="I560" s="220"/>
      <c r="J560" s="41"/>
      <c r="K560" s="41"/>
      <c r="L560" s="45"/>
      <c r="M560" s="221"/>
      <c r="N560" s="222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149</v>
      </c>
      <c r="AU560" s="18" t="s">
        <v>147</v>
      </c>
    </row>
    <row r="561" s="14" customFormat="1">
      <c r="A561" s="14"/>
      <c r="B561" s="235"/>
      <c r="C561" s="236"/>
      <c r="D561" s="218" t="s">
        <v>153</v>
      </c>
      <c r="E561" s="237" t="s">
        <v>19</v>
      </c>
      <c r="F561" s="238" t="s">
        <v>974</v>
      </c>
      <c r="G561" s="236"/>
      <c r="H561" s="239">
        <v>130</v>
      </c>
      <c r="I561" s="240"/>
      <c r="J561" s="236"/>
      <c r="K561" s="236"/>
      <c r="L561" s="241"/>
      <c r="M561" s="242"/>
      <c r="N561" s="243"/>
      <c r="O561" s="243"/>
      <c r="P561" s="243"/>
      <c r="Q561" s="243"/>
      <c r="R561" s="243"/>
      <c r="S561" s="243"/>
      <c r="T561" s="24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5" t="s">
        <v>153</v>
      </c>
      <c r="AU561" s="245" t="s">
        <v>147</v>
      </c>
      <c r="AV561" s="14" t="s">
        <v>147</v>
      </c>
      <c r="AW561" s="14" t="s">
        <v>36</v>
      </c>
      <c r="AX561" s="14" t="s">
        <v>83</v>
      </c>
      <c r="AY561" s="245" t="s">
        <v>138</v>
      </c>
    </row>
    <row r="562" s="2" customFormat="1" ht="16.5" customHeight="1">
      <c r="A562" s="39"/>
      <c r="B562" s="40"/>
      <c r="C562" s="205" t="s">
        <v>975</v>
      </c>
      <c r="D562" s="205" t="s">
        <v>141</v>
      </c>
      <c r="E562" s="206" t="s">
        <v>976</v>
      </c>
      <c r="F562" s="207" t="s">
        <v>977</v>
      </c>
      <c r="G562" s="208" t="s">
        <v>189</v>
      </c>
      <c r="H562" s="209">
        <v>50</v>
      </c>
      <c r="I562" s="210"/>
      <c r="J562" s="211">
        <f>ROUND(I562*H562,2)</f>
        <v>0</v>
      </c>
      <c r="K562" s="207" t="s">
        <v>19</v>
      </c>
      <c r="L562" s="45"/>
      <c r="M562" s="212" t="s">
        <v>19</v>
      </c>
      <c r="N562" s="213" t="s">
        <v>47</v>
      </c>
      <c r="O562" s="85"/>
      <c r="P562" s="214">
        <f>O562*H562</f>
        <v>0</v>
      </c>
      <c r="Q562" s="214">
        <v>6.9999999999999994E-05</v>
      </c>
      <c r="R562" s="214">
        <f>Q562*H562</f>
        <v>0.0034999999999999996</v>
      </c>
      <c r="S562" s="214">
        <v>0</v>
      </c>
      <c r="T562" s="21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6" t="s">
        <v>582</v>
      </c>
      <c r="AT562" s="216" t="s">
        <v>141</v>
      </c>
      <c r="AU562" s="216" t="s">
        <v>147</v>
      </c>
      <c r="AY562" s="18" t="s">
        <v>138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8" t="s">
        <v>147</v>
      </c>
      <c r="BK562" s="217">
        <f>ROUND(I562*H562,2)</f>
        <v>0</v>
      </c>
      <c r="BL562" s="18" t="s">
        <v>582</v>
      </c>
      <c r="BM562" s="216" t="s">
        <v>978</v>
      </c>
    </row>
    <row r="563" s="2" customFormat="1">
      <c r="A563" s="39"/>
      <c r="B563" s="40"/>
      <c r="C563" s="41"/>
      <c r="D563" s="218" t="s">
        <v>149</v>
      </c>
      <c r="E563" s="41"/>
      <c r="F563" s="219" t="s">
        <v>977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149</v>
      </c>
      <c r="AU563" s="18" t="s">
        <v>147</v>
      </c>
    </row>
    <row r="564" s="14" customFormat="1">
      <c r="A564" s="14"/>
      <c r="B564" s="235"/>
      <c r="C564" s="236"/>
      <c r="D564" s="218" t="s">
        <v>153</v>
      </c>
      <c r="E564" s="237" t="s">
        <v>19</v>
      </c>
      <c r="F564" s="238" t="s">
        <v>979</v>
      </c>
      <c r="G564" s="236"/>
      <c r="H564" s="239">
        <v>50</v>
      </c>
      <c r="I564" s="240"/>
      <c r="J564" s="236"/>
      <c r="K564" s="236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153</v>
      </c>
      <c r="AU564" s="245" t="s">
        <v>147</v>
      </c>
      <c r="AV564" s="14" t="s">
        <v>147</v>
      </c>
      <c r="AW564" s="14" t="s">
        <v>36</v>
      </c>
      <c r="AX564" s="14" t="s">
        <v>83</v>
      </c>
      <c r="AY564" s="245" t="s">
        <v>138</v>
      </c>
    </row>
    <row r="565" s="2" customFormat="1" ht="16.5" customHeight="1">
      <c r="A565" s="39"/>
      <c r="B565" s="40"/>
      <c r="C565" s="205" t="s">
        <v>980</v>
      </c>
      <c r="D565" s="205" t="s">
        <v>141</v>
      </c>
      <c r="E565" s="206" t="s">
        <v>981</v>
      </c>
      <c r="F565" s="207" t="s">
        <v>982</v>
      </c>
      <c r="G565" s="208" t="s">
        <v>197</v>
      </c>
      <c r="H565" s="209">
        <v>50</v>
      </c>
      <c r="I565" s="210"/>
      <c r="J565" s="211">
        <f>ROUND(I565*H565,2)</f>
        <v>0</v>
      </c>
      <c r="K565" s="207" t="s">
        <v>19</v>
      </c>
      <c r="L565" s="45"/>
      <c r="M565" s="212" t="s">
        <v>19</v>
      </c>
      <c r="N565" s="213" t="s">
        <v>47</v>
      </c>
      <c r="O565" s="85"/>
      <c r="P565" s="214">
        <f>O565*H565</f>
        <v>0</v>
      </c>
      <c r="Q565" s="214">
        <v>6.9999999999999994E-05</v>
      </c>
      <c r="R565" s="214">
        <f>Q565*H565</f>
        <v>0.0034999999999999996</v>
      </c>
      <c r="S565" s="214">
        <v>0</v>
      </c>
      <c r="T565" s="215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16" t="s">
        <v>582</v>
      </c>
      <c r="AT565" s="216" t="s">
        <v>141</v>
      </c>
      <c r="AU565" s="216" t="s">
        <v>147</v>
      </c>
      <c r="AY565" s="18" t="s">
        <v>138</v>
      </c>
      <c r="BE565" s="217">
        <f>IF(N565="základní",J565,0)</f>
        <v>0</v>
      </c>
      <c r="BF565" s="217">
        <f>IF(N565="snížená",J565,0)</f>
        <v>0</v>
      </c>
      <c r="BG565" s="217">
        <f>IF(N565="zákl. přenesená",J565,0)</f>
        <v>0</v>
      </c>
      <c r="BH565" s="217">
        <f>IF(N565="sníž. přenesená",J565,0)</f>
        <v>0</v>
      </c>
      <c r="BI565" s="217">
        <f>IF(N565="nulová",J565,0)</f>
        <v>0</v>
      </c>
      <c r="BJ565" s="18" t="s">
        <v>147</v>
      </c>
      <c r="BK565" s="217">
        <f>ROUND(I565*H565,2)</f>
        <v>0</v>
      </c>
      <c r="BL565" s="18" t="s">
        <v>582</v>
      </c>
      <c r="BM565" s="216" t="s">
        <v>983</v>
      </c>
    </row>
    <row r="566" s="2" customFormat="1">
      <c r="A566" s="39"/>
      <c r="B566" s="40"/>
      <c r="C566" s="41"/>
      <c r="D566" s="218" t="s">
        <v>149</v>
      </c>
      <c r="E566" s="41"/>
      <c r="F566" s="219" t="s">
        <v>982</v>
      </c>
      <c r="G566" s="41"/>
      <c r="H566" s="41"/>
      <c r="I566" s="220"/>
      <c r="J566" s="41"/>
      <c r="K566" s="41"/>
      <c r="L566" s="45"/>
      <c r="M566" s="221"/>
      <c r="N566" s="222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149</v>
      </c>
      <c r="AU566" s="18" t="s">
        <v>147</v>
      </c>
    </row>
    <row r="567" s="14" customFormat="1">
      <c r="A567" s="14"/>
      <c r="B567" s="235"/>
      <c r="C567" s="236"/>
      <c r="D567" s="218" t="s">
        <v>153</v>
      </c>
      <c r="E567" s="237" t="s">
        <v>19</v>
      </c>
      <c r="F567" s="238" t="s">
        <v>979</v>
      </c>
      <c r="G567" s="236"/>
      <c r="H567" s="239">
        <v>50</v>
      </c>
      <c r="I567" s="240"/>
      <c r="J567" s="236"/>
      <c r="K567" s="236"/>
      <c r="L567" s="241"/>
      <c r="M567" s="242"/>
      <c r="N567" s="243"/>
      <c r="O567" s="243"/>
      <c r="P567" s="243"/>
      <c r="Q567" s="243"/>
      <c r="R567" s="243"/>
      <c r="S567" s="243"/>
      <c r="T567" s="24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5" t="s">
        <v>153</v>
      </c>
      <c r="AU567" s="245" t="s">
        <v>147</v>
      </c>
      <c r="AV567" s="14" t="s">
        <v>147</v>
      </c>
      <c r="AW567" s="14" t="s">
        <v>36</v>
      </c>
      <c r="AX567" s="14" t="s">
        <v>83</v>
      </c>
      <c r="AY567" s="245" t="s">
        <v>138</v>
      </c>
    </row>
    <row r="568" s="2" customFormat="1" ht="16.5" customHeight="1">
      <c r="A568" s="39"/>
      <c r="B568" s="40"/>
      <c r="C568" s="205" t="s">
        <v>984</v>
      </c>
      <c r="D568" s="205" t="s">
        <v>141</v>
      </c>
      <c r="E568" s="206" t="s">
        <v>985</v>
      </c>
      <c r="F568" s="207" t="s">
        <v>986</v>
      </c>
      <c r="G568" s="208" t="s">
        <v>197</v>
      </c>
      <c r="H568" s="209">
        <v>5</v>
      </c>
      <c r="I568" s="210"/>
      <c r="J568" s="211">
        <f>ROUND(I568*H568,2)</f>
        <v>0</v>
      </c>
      <c r="K568" s="207" t="s">
        <v>19</v>
      </c>
      <c r="L568" s="45"/>
      <c r="M568" s="212" t="s">
        <v>19</v>
      </c>
      <c r="N568" s="213" t="s">
        <v>47</v>
      </c>
      <c r="O568" s="85"/>
      <c r="P568" s="214">
        <f>O568*H568</f>
        <v>0</v>
      </c>
      <c r="Q568" s="214">
        <v>6.9999999999999994E-05</v>
      </c>
      <c r="R568" s="214">
        <f>Q568*H568</f>
        <v>0.00034999999999999994</v>
      </c>
      <c r="S568" s="214">
        <v>0</v>
      </c>
      <c r="T568" s="215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6" t="s">
        <v>582</v>
      </c>
      <c r="AT568" s="216" t="s">
        <v>141</v>
      </c>
      <c r="AU568" s="216" t="s">
        <v>147</v>
      </c>
      <c r="AY568" s="18" t="s">
        <v>138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8" t="s">
        <v>147</v>
      </c>
      <c r="BK568" s="217">
        <f>ROUND(I568*H568,2)</f>
        <v>0</v>
      </c>
      <c r="BL568" s="18" t="s">
        <v>582</v>
      </c>
      <c r="BM568" s="216" t="s">
        <v>987</v>
      </c>
    </row>
    <row r="569" s="2" customFormat="1">
      <c r="A569" s="39"/>
      <c r="B569" s="40"/>
      <c r="C569" s="41"/>
      <c r="D569" s="218" t="s">
        <v>149</v>
      </c>
      <c r="E569" s="41"/>
      <c r="F569" s="219" t="s">
        <v>986</v>
      </c>
      <c r="G569" s="41"/>
      <c r="H569" s="41"/>
      <c r="I569" s="220"/>
      <c r="J569" s="41"/>
      <c r="K569" s="41"/>
      <c r="L569" s="45"/>
      <c r="M569" s="221"/>
      <c r="N569" s="222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149</v>
      </c>
      <c r="AU569" s="18" t="s">
        <v>147</v>
      </c>
    </row>
    <row r="570" s="14" customFormat="1">
      <c r="A570" s="14"/>
      <c r="B570" s="235"/>
      <c r="C570" s="236"/>
      <c r="D570" s="218" t="s">
        <v>153</v>
      </c>
      <c r="E570" s="237" t="s">
        <v>19</v>
      </c>
      <c r="F570" s="238" t="s">
        <v>988</v>
      </c>
      <c r="G570" s="236"/>
      <c r="H570" s="239">
        <v>5</v>
      </c>
      <c r="I570" s="240"/>
      <c r="J570" s="236"/>
      <c r="K570" s="236"/>
      <c r="L570" s="241"/>
      <c r="M570" s="242"/>
      <c r="N570" s="243"/>
      <c r="O570" s="243"/>
      <c r="P570" s="243"/>
      <c r="Q570" s="243"/>
      <c r="R570" s="243"/>
      <c r="S570" s="243"/>
      <c r="T570" s="24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5" t="s">
        <v>153</v>
      </c>
      <c r="AU570" s="245" t="s">
        <v>147</v>
      </c>
      <c r="AV570" s="14" t="s">
        <v>147</v>
      </c>
      <c r="AW570" s="14" t="s">
        <v>36</v>
      </c>
      <c r="AX570" s="14" t="s">
        <v>83</v>
      </c>
      <c r="AY570" s="245" t="s">
        <v>138</v>
      </c>
    </row>
    <row r="571" s="2" customFormat="1" ht="16.5" customHeight="1">
      <c r="A571" s="39"/>
      <c r="B571" s="40"/>
      <c r="C571" s="205" t="s">
        <v>989</v>
      </c>
      <c r="D571" s="205" t="s">
        <v>141</v>
      </c>
      <c r="E571" s="206" t="s">
        <v>990</v>
      </c>
      <c r="F571" s="207" t="s">
        <v>991</v>
      </c>
      <c r="G571" s="208" t="s">
        <v>197</v>
      </c>
      <c r="H571" s="209">
        <v>5</v>
      </c>
      <c r="I571" s="210"/>
      <c r="J571" s="211">
        <f>ROUND(I571*H571,2)</f>
        <v>0</v>
      </c>
      <c r="K571" s="207" t="s">
        <v>19</v>
      </c>
      <c r="L571" s="45"/>
      <c r="M571" s="212" t="s">
        <v>19</v>
      </c>
      <c r="N571" s="213" t="s">
        <v>47</v>
      </c>
      <c r="O571" s="85"/>
      <c r="P571" s="214">
        <f>O571*H571</f>
        <v>0</v>
      </c>
      <c r="Q571" s="214">
        <v>6.9999999999999994E-05</v>
      </c>
      <c r="R571" s="214">
        <f>Q571*H571</f>
        <v>0.00034999999999999994</v>
      </c>
      <c r="S571" s="214">
        <v>0</v>
      </c>
      <c r="T571" s="215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16" t="s">
        <v>582</v>
      </c>
      <c r="AT571" s="216" t="s">
        <v>141</v>
      </c>
      <c r="AU571" s="216" t="s">
        <v>147</v>
      </c>
      <c r="AY571" s="18" t="s">
        <v>138</v>
      </c>
      <c r="BE571" s="217">
        <f>IF(N571="základní",J571,0)</f>
        <v>0</v>
      </c>
      <c r="BF571" s="217">
        <f>IF(N571="snížená",J571,0)</f>
        <v>0</v>
      </c>
      <c r="BG571" s="217">
        <f>IF(N571="zákl. přenesená",J571,0)</f>
        <v>0</v>
      </c>
      <c r="BH571" s="217">
        <f>IF(N571="sníž. přenesená",J571,0)</f>
        <v>0</v>
      </c>
      <c r="BI571" s="217">
        <f>IF(N571="nulová",J571,0)</f>
        <v>0</v>
      </c>
      <c r="BJ571" s="18" t="s">
        <v>147</v>
      </c>
      <c r="BK571" s="217">
        <f>ROUND(I571*H571,2)</f>
        <v>0</v>
      </c>
      <c r="BL571" s="18" t="s">
        <v>582</v>
      </c>
      <c r="BM571" s="216" t="s">
        <v>992</v>
      </c>
    </row>
    <row r="572" s="2" customFormat="1">
      <c r="A572" s="39"/>
      <c r="B572" s="40"/>
      <c r="C572" s="41"/>
      <c r="D572" s="218" t="s">
        <v>149</v>
      </c>
      <c r="E572" s="41"/>
      <c r="F572" s="219" t="s">
        <v>991</v>
      </c>
      <c r="G572" s="41"/>
      <c r="H572" s="41"/>
      <c r="I572" s="220"/>
      <c r="J572" s="41"/>
      <c r="K572" s="41"/>
      <c r="L572" s="45"/>
      <c r="M572" s="221"/>
      <c r="N572" s="222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149</v>
      </c>
      <c r="AU572" s="18" t="s">
        <v>147</v>
      </c>
    </row>
    <row r="573" s="14" customFormat="1">
      <c r="A573" s="14"/>
      <c r="B573" s="235"/>
      <c r="C573" s="236"/>
      <c r="D573" s="218" t="s">
        <v>153</v>
      </c>
      <c r="E573" s="237" t="s">
        <v>19</v>
      </c>
      <c r="F573" s="238" t="s">
        <v>988</v>
      </c>
      <c r="G573" s="236"/>
      <c r="H573" s="239">
        <v>5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5" t="s">
        <v>153</v>
      </c>
      <c r="AU573" s="245" t="s">
        <v>147</v>
      </c>
      <c r="AV573" s="14" t="s">
        <v>147</v>
      </c>
      <c r="AW573" s="14" t="s">
        <v>36</v>
      </c>
      <c r="AX573" s="14" t="s">
        <v>83</v>
      </c>
      <c r="AY573" s="245" t="s">
        <v>138</v>
      </c>
    </row>
    <row r="574" s="2" customFormat="1" ht="16.5" customHeight="1">
      <c r="A574" s="39"/>
      <c r="B574" s="40"/>
      <c r="C574" s="205" t="s">
        <v>993</v>
      </c>
      <c r="D574" s="205" t="s">
        <v>141</v>
      </c>
      <c r="E574" s="206" t="s">
        <v>994</v>
      </c>
      <c r="F574" s="207" t="s">
        <v>995</v>
      </c>
      <c r="G574" s="208" t="s">
        <v>197</v>
      </c>
      <c r="H574" s="209">
        <v>5</v>
      </c>
      <c r="I574" s="210"/>
      <c r="J574" s="211">
        <f>ROUND(I574*H574,2)</f>
        <v>0</v>
      </c>
      <c r="K574" s="207" t="s">
        <v>19</v>
      </c>
      <c r="L574" s="45"/>
      <c r="M574" s="212" t="s">
        <v>19</v>
      </c>
      <c r="N574" s="213" t="s">
        <v>47</v>
      </c>
      <c r="O574" s="85"/>
      <c r="P574" s="214">
        <f>O574*H574</f>
        <v>0</v>
      </c>
      <c r="Q574" s="214">
        <v>6.9999999999999994E-05</v>
      </c>
      <c r="R574" s="214">
        <f>Q574*H574</f>
        <v>0.00034999999999999994</v>
      </c>
      <c r="S574" s="214">
        <v>0</v>
      </c>
      <c r="T574" s="21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6" t="s">
        <v>582</v>
      </c>
      <c r="AT574" s="216" t="s">
        <v>141</v>
      </c>
      <c r="AU574" s="216" t="s">
        <v>147</v>
      </c>
      <c r="AY574" s="18" t="s">
        <v>138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8" t="s">
        <v>147</v>
      </c>
      <c r="BK574" s="217">
        <f>ROUND(I574*H574,2)</f>
        <v>0</v>
      </c>
      <c r="BL574" s="18" t="s">
        <v>582</v>
      </c>
      <c r="BM574" s="216" t="s">
        <v>996</v>
      </c>
    </row>
    <row r="575" s="2" customFormat="1">
      <c r="A575" s="39"/>
      <c r="B575" s="40"/>
      <c r="C575" s="41"/>
      <c r="D575" s="218" t="s">
        <v>149</v>
      </c>
      <c r="E575" s="41"/>
      <c r="F575" s="219" t="s">
        <v>995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149</v>
      </c>
      <c r="AU575" s="18" t="s">
        <v>147</v>
      </c>
    </row>
    <row r="576" s="14" customFormat="1">
      <c r="A576" s="14"/>
      <c r="B576" s="235"/>
      <c r="C576" s="236"/>
      <c r="D576" s="218" t="s">
        <v>153</v>
      </c>
      <c r="E576" s="237" t="s">
        <v>19</v>
      </c>
      <c r="F576" s="238" t="s">
        <v>988</v>
      </c>
      <c r="G576" s="236"/>
      <c r="H576" s="239">
        <v>5</v>
      </c>
      <c r="I576" s="240"/>
      <c r="J576" s="236"/>
      <c r="K576" s="236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153</v>
      </c>
      <c r="AU576" s="245" t="s">
        <v>147</v>
      </c>
      <c r="AV576" s="14" t="s">
        <v>147</v>
      </c>
      <c r="AW576" s="14" t="s">
        <v>36</v>
      </c>
      <c r="AX576" s="14" t="s">
        <v>83</v>
      </c>
      <c r="AY576" s="245" t="s">
        <v>138</v>
      </c>
    </row>
    <row r="577" s="2" customFormat="1" ht="16.5" customHeight="1">
      <c r="A577" s="39"/>
      <c r="B577" s="40"/>
      <c r="C577" s="205" t="s">
        <v>997</v>
      </c>
      <c r="D577" s="205" t="s">
        <v>141</v>
      </c>
      <c r="E577" s="206" t="s">
        <v>998</v>
      </c>
      <c r="F577" s="207" t="s">
        <v>999</v>
      </c>
      <c r="G577" s="208" t="s">
        <v>197</v>
      </c>
      <c r="H577" s="209">
        <v>5</v>
      </c>
      <c r="I577" s="210"/>
      <c r="J577" s="211">
        <f>ROUND(I577*H577,2)</f>
        <v>0</v>
      </c>
      <c r="K577" s="207" t="s">
        <v>19</v>
      </c>
      <c r="L577" s="45"/>
      <c r="M577" s="212" t="s">
        <v>19</v>
      </c>
      <c r="N577" s="213" t="s">
        <v>47</v>
      </c>
      <c r="O577" s="85"/>
      <c r="P577" s="214">
        <f>O577*H577</f>
        <v>0</v>
      </c>
      <c r="Q577" s="214">
        <v>6.9999999999999994E-05</v>
      </c>
      <c r="R577" s="214">
        <f>Q577*H577</f>
        <v>0.00034999999999999994</v>
      </c>
      <c r="S577" s="214">
        <v>0</v>
      </c>
      <c r="T577" s="215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16" t="s">
        <v>582</v>
      </c>
      <c r="AT577" s="216" t="s">
        <v>141</v>
      </c>
      <c r="AU577" s="216" t="s">
        <v>147</v>
      </c>
      <c r="AY577" s="18" t="s">
        <v>138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8" t="s">
        <v>147</v>
      </c>
      <c r="BK577" s="217">
        <f>ROUND(I577*H577,2)</f>
        <v>0</v>
      </c>
      <c r="BL577" s="18" t="s">
        <v>582</v>
      </c>
      <c r="BM577" s="216" t="s">
        <v>1000</v>
      </c>
    </row>
    <row r="578" s="2" customFormat="1">
      <c r="A578" s="39"/>
      <c r="B578" s="40"/>
      <c r="C578" s="41"/>
      <c r="D578" s="218" t="s">
        <v>149</v>
      </c>
      <c r="E578" s="41"/>
      <c r="F578" s="219" t="s">
        <v>999</v>
      </c>
      <c r="G578" s="41"/>
      <c r="H578" s="41"/>
      <c r="I578" s="220"/>
      <c r="J578" s="41"/>
      <c r="K578" s="41"/>
      <c r="L578" s="45"/>
      <c r="M578" s="221"/>
      <c r="N578" s="222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149</v>
      </c>
      <c r="AU578" s="18" t="s">
        <v>147</v>
      </c>
    </row>
    <row r="579" s="14" customFormat="1">
      <c r="A579" s="14"/>
      <c r="B579" s="235"/>
      <c r="C579" s="236"/>
      <c r="D579" s="218" t="s">
        <v>153</v>
      </c>
      <c r="E579" s="237" t="s">
        <v>19</v>
      </c>
      <c r="F579" s="238" t="s">
        <v>988</v>
      </c>
      <c r="G579" s="236"/>
      <c r="H579" s="239">
        <v>5</v>
      </c>
      <c r="I579" s="240"/>
      <c r="J579" s="236"/>
      <c r="K579" s="236"/>
      <c r="L579" s="241"/>
      <c r="M579" s="242"/>
      <c r="N579" s="243"/>
      <c r="O579" s="243"/>
      <c r="P579" s="243"/>
      <c r="Q579" s="243"/>
      <c r="R579" s="243"/>
      <c r="S579" s="243"/>
      <c r="T579" s="24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5" t="s">
        <v>153</v>
      </c>
      <c r="AU579" s="245" t="s">
        <v>147</v>
      </c>
      <c r="AV579" s="14" t="s">
        <v>147</v>
      </c>
      <c r="AW579" s="14" t="s">
        <v>36</v>
      </c>
      <c r="AX579" s="14" t="s">
        <v>83</v>
      </c>
      <c r="AY579" s="245" t="s">
        <v>138</v>
      </c>
    </row>
    <row r="580" s="2" customFormat="1" ht="16.5" customHeight="1">
      <c r="A580" s="39"/>
      <c r="B580" s="40"/>
      <c r="C580" s="205" t="s">
        <v>1001</v>
      </c>
      <c r="D580" s="205" t="s">
        <v>141</v>
      </c>
      <c r="E580" s="206" t="s">
        <v>1002</v>
      </c>
      <c r="F580" s="207" t="s">
        <v>1003</v>
      </c>
      <c r="G580" s="208" t="s">
        <v>197</v>
      </c>
      <c r="H580" s="209">
        <v>5</v>
      </c>
      <c r="I580" s="210"/>
      <c r="J580" s="211">
        <f>ROUND(I580*H580,2)</f>
        <v>0</v>
      </c>
      <c r="K580" s="207" t="s">
        <v>19</v>
      </c>
      <c r="L580" s="45"/>
      <c r="M580" s="212" t="s">
        <v>19</v>
      </c>
      <c r="N580" s="213" t="s">
        <v>47</v>
      </c>
      <c r="O580" s="85"/>
      <c r="P580" s="214">
        <f>O580*H580</f>
        <v>0</v>
      </c>
      <c r="Q580" s="214">
        <v>6.9999999999999994E-05</v>
      </c>
      <c r="R580" s="214">
        <f>Q580*H580</f>
        <v>0.00034999999999999994</v>
      </c>
      <c r="S580" s="214">
        <v>0</v>
      </c>
      <c r="T580" s="215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16" t="s">
        <v>582</v>
      </c>
      <c r="AT580" s="216" t="s">
        <v>141</v>
      </c>
      <c r="AU580" s="216" t="s">
        <v>147</v>
      </c>
      <c r="AY580" s="18" t="s">
        <v>138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8" t="s">
        <v>147</v>
      </c>
      <c r="BK580" s="217">
        <f>ROUND(I580*H580,2)</f>
        <v>0</v>
      </c>
      <c r="BL580" s="18" t="s">
        <v>582</v>
      </c>
      <c r="BM580" s="216" t="s">
        <v>1004</v>
      </c>
    </row>
    <row r="581" s="2" customFormat="1">
      <c r="A581" s="39"/>
      <c r="B581" s="40"/>
      <c r="C581" s="41"/>
      <c r="D581" s="218" t="s">
        <v>149</v>
      </c>
      <c r="E581" s="41"/>
      <c r="F581" s="219" t="s">
        <v>1003</v>
      </c>
      <c r="G581" s="41"/>
      <c r="H581" s="41"/>
      <c r="I581" s="220"/>
      <c r="J581" s="41"/>
      <c r="K581" s="41"/>
      <c r="L581" s="45"/>
      <c r="M581" s="221"/>
      <c r="N581" s="222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149</v>
      </c>
      <c r="AU581" s="18" t="s">
        <v>147</v>
      </c>
    </row>
    <row r="582" s="14" customFormat="1">
      <c r="A582" s="14"/>
      <c r="B582" s="235"/>
      <c r="C582" s="236"/>
      <c r="D582" s="218" t="s">
        <v>153</v>
      </c>
      <c r="E582" s="237" t="s">
        <v>19</v>
      </c>
      <c r="F582" s="238" t="s">
        <v>988</v>
      </c>
      <c r="G582" s="236"/>
      <c r="H582" s="239">
        <v>5</v>
      </c>
      <c r="I582" s="240"/>
      <c r="J582" s="236"/>
      <c r="K582" s="236"/>
      <c r="L582" s="241"/>
      <c r="M582" s="242"/>
      <c r="N582" s="243"/>
      <c r="O582" s="243"/>
      <c r="P582" s="243"/>
      <c r="Q582" s="243"/>
      <c r="R582" s="243"/>
      <c r="S582" s="243"/>
      <c r="T582" s="24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5" t="s">
        <v>153</v>
      </c>
      <c r="AU582" s="245" t="s">
        <v>147</v>
      </c>
      <c r="AV582" s="14" t="s">
        <v>147</v>
      </c>
      <c r="AW582" s="14" t="s">
        <v>36</v>
      </c>
      <c r="AX582" s="14" t="s">
        <v>83</v>
      </c>
      <c r="AY582" s="245" t="s">
        <v>138</v>
      </c>
    </row>
    <row r="583" s="2" customFormat="1" ht="16.5" customHeight="1">
      <c r="A583" s="39"/>
      <c r="B583" s="40"/>
      <c r="C583" s="205" t="s">
        <v>1005</v>
      </c>
      <c r="D583" s="205" t="s">
        <v>141</v>
      </c>
      <c r="E583" s="206" t="s">
        <v>1006</v>
      </c>
      <c r="F583" s="207" t="s">
        <v>1007</v>
      </c>
      <c r="G583" s="208" t="s">
        <v>197</v>
      </c>
      <c r="H583" s="209">
        <v>5</v>
      </c>
      <c r="I583" s="210"/>
      <c r="J583" s="211">
        <f>ROUND(I583*H583,2)</f>
        <v>0</v>
      </c>
      <c r="K583" s="207" t="s">
        <v>19</v>
      </c>
      <c r="L583" s="45"/>
      <c r="M583" s="212" t="s">
        <v>19</v>
      </c>
      <c r="N583" s="213" t="s">
        <v>47</v>
      </c>
      <c r="O583" s="85"/>
      <c r="P583" s="214">
        <f>O583*H583</f>
        <v>0</v>
      </c>
      <c r="Q583" s="214">
        <v>6.9999999999999994E-05</v>
      </c>
      <c r="R583" s="214">
        <f>Q583*H583</f>
        <v>0.00034999999999999994</v>
      </c>
      <c r="S583" s="214">
        <v>0</v>
      </c>
      <c r="T583" s="215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16" t="s">
        <v>582</v>
      </c>
      <c r="AT583" s="216" t="s">
        <v>141</v>
      </c>
      <c r="AU583" s="216" t="s">
        <v>147</v>
      </c>
      <c r="AY583" s="18" t="s">
        <v>138</v>
      </c>
      <c r="BE583" s="217">
        <f>IF(N583="základní",J583,0)</f>
        <v>0</v>
      </c>
      <c r="BF583" s="217">
        <f>IF(N583="snížená",J583,0)</f>
        <v>0</v>
      </c>
      <c r="BG583" s="217">
        <f>IF(N583="zákl. přenesená",J583,0)</f>
        <v>0</v>
      </c>
      <c r="BH583" s="217">
        <f>IF(N583="sníž. přenesená",J583,0)</f>
        <v>0</v>
      </c>
      <c r="BI583" s="217">
        <f>IF(N583="nulová",J583,0)</f>
        <v>0</v>
      </c>
      <c r="BJ583" s="18" t="s">
        <v>147</v>
      </c>
      <c r="BK583" s="217">
        <f>ROUND(I583*H583,2)</f>
        <v>0</v>
      </c>
      <c r="BL583" s="18" t="s">
        <v>582</v>
      </c>
      <c r="BM583" s="216" t="s">
        <v>1008</v>
      </c>
    </row>
    <row r="584" s="2" customFormat="1">
      <c r="A584" s="39"/>
      <c r="B584" s="40"/>
      <c r="C584" s="41"/>
      <c r="D584" s="218" t="s">
        <v>149</v>
      </c>
      <c r="E584" s="41"/>
      <c r="F584" s="219" t="s">
        <v>1007</v>
      </c>
      <c r="G584" s="41"/>
      <c r="H584" s="41"/>
      <c r="I584" s="220"/>
      <c r="J584" s="41"/>
      <c r="K584" s="41"/>
      <c r="L584" s="45"/>
      <c r="M584" s="221"/>
      <c r="N584" s="222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149</v>
      </c>
      <c r="AU584" s="18" t="s">
        <v>147</v>
      </c>
    </row>
    <row r="585" s="14" customFormat="1">
      <c r="A585" s="14"/>
      <c r="B585" s="235"/>
      <c r="C585" s="236"/>
      <c r="D585" s="218" t="s">
        <v>153</v>
      </c>
      <c r="E585" s="237" t="s">
        <v>19</v>
      </c>
      <c r="F585" s="238" t="s">
        <v>988</v>
      </c>
      <c r="G585" s="236"/>
      <c r="H585" s="239">
        <v>5</v>
      </c>
      <c r="I585" s="240"/>
      <c r="J585" s="236"/>
      <c r="K585" s="236"/>
      <c r="L585" s="241"/>
      <c r="M585" s="242"/>
      <c r="N585" s="243"/>
      <c r="O585" s="243"/>
      <c r="P585" s="243"/>
      <c r="Q585" s="243"/>
      <c r="R585" s="243"/>
      <c r="S585" s="243"/>
      <c r="T585" s="24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5" t="s">
        <v>153</v>
      </c>
      <c r="AU585" s="245" t="s">
        <v>147</v>
      </c>
      <c r="AV585" s="14" t="s">
        <v>147</v>
      </c>
      <c r="AW585" s="14" t="s">
        <v>36</v>
      </c>
      <c r="AX585" s="14" t="s">
        <v>83</v>
      </c>
      <c r="AY585" s="245" t="s">
        <v>138</v>
      </c>
    </row>
    <row r="586" s="2" customFormat="1" ht="16.5" customHeight="1">
      <c r="A586" s="39"/>
      <c r="B586" s="40"/>
      <c r="C586" s="205" t="s">
        <v>1009</v>
      </c>
      <c r="D586" s="205" t="s">
        <v>141</v>
      </c>
      <c r="E586" s="206" t="s">
        <v>1010</v>
      </c>
      <c r="F586" s="207" t="s">
        <v>1011</v>
      </c>
      <c r="G586" s="208" t="s">
        <v>535</v>
      </c>
      <c r="H586" s="209">
        <v>5</v>
      </c>
      <c r="I586" s="210"/>
      <c r="J586" s="211">
        <f>ROUND(I586*H586,2)</f>
        <v>0</v>
      </c>
      <c r="K586" s="207" t="s">
        <v>19</v>
      </c>
      <c r="L586" s="45"/>
      <c r="M586" s="212" t="s">
        <v>19</v>
      </c>
      <c r="N586" s="213" t="s">
        <v>47</v>
      </c>
      <c r="O586" s="85"/>
      <c r="P586" s="214">
        <f>O586*H586</f>
        <v>0</v>
      </c>
      <c r="Q586" s="214">
        <v>6.9999999999999994E-05</v>
      </c>
      <c r="R586" s="214">
        <f>Q586*H586</f>
        <v>0.00034999999999999994</v>
      </c>
      <c r="S586" s="214">
        <v>0</v>
      </c>
      <c r="T586" s="215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16" t="s">
        <v>582</v>
      </c>
      <c r="AT586" s="216" t="s">
        <v>141</v>
      </c>
      <c r="AU586" s="216" t="s">
        <v>147</v>
      </c>
      <c r="AY586" s="18" t="s">
        <v>138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8" t="s">
        <v>147</v>
      </c>
      <c r="BK586" s="217">
        <f>ROUND(I586*H586,2)</f>
        <v>0</v>
      </c>
      <c r="BL586" s="18" t="s">
        <v>582</v>
      </c>
      <c r="BM586" s="216" t="s">
        <v>1012</v>
      </c>
    </row>
    <row r="587" s="2" customFormat="1">
      <c r="A587" s="39"/>
      <c r="B587" s="40"/>
      <c r="C587" s="41"/>
      <c r="D587" s="218" t="s">
        <v>149</v>
      </c>
      <c r="E587" s="41"/>
      <c r="F587" s="219" t="s">
        <v>1011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149</v>
      </c>
      <c r="AU587" s="18" t="s">
        <v>147</v>
      </c>
    </row>
    <row r="588" s="14" customFormat="1">
      <c r="A588" s="14"/>
      <c r="B588" s="235"/>
      <c r="C588" s="236"/>
      <c r="D588" s="218" t="s">
        <v>153</v>
      </c>
      <c r="E588" s="237" t="s">
        <v>19</v>
      </c>
      <c r="F588" s="238" t="s">
        <v>988</v>
      </c>
      <c r="G588" s="236"/>
      <c r="H588" s="239">
        <v>5</v>
      </c>
      <c r="I588" s="240"/>
      <c r="J588" s="236"/>
      <c r="K588" s="236"/>
      <c r="L588" s="241"/>
      <c r="M588" s="242"/>
      <c r="N588" s="243"/>
      <c r="O588" s="243"/>
      <c r="P588" s="243"/>
      <c r="Q588" s="243"/>
      <c r="R588" s="243"/>
      <c r="S588" s="243"/>
      <c r="T588" s="24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5" t="s">
        <v>153</v>
      </c>
      <c r="AU588" s="245" t="s">
        <v>147</v>
      </c>
      <c r="AV588" s="14" t="s">
        <v>147</v>
      </c>
      <c r="AW588" s="14" t="s">
        <v>36</v>
      </c>
      <c r="AX588" s="14" t="s">
        <v>83</v>
      </c>
      <c r="AY588" s="245" t="s">
        <v>138</v>
      </c>
    </row>
    <row r="589" s="12" customFormat="1" ht="22.8" customHeight="1">
      <c r="A589" s="12"/>
      <c r="B589" s="189"/>
      <c r="C589" s="190"/>
      <c r="D589" s="191" t="s">
        <v>74</v>
      </c>
      <c r="E589" s="203" t="s">
        <v>1013</v>
      </c>
      <c r="F589" s="203" t="s">
        <v>1014</v>
      </c>
      <c r="G589" s="190"/>
      <c r="H589" s="190"/>
      <c r="I589" s="193"/>
      <c r="J589" s="204">
        <f>BK589</f>
        <v>0</v>
      </c>
      <c r="K589" s="190"/>
      <c r="L589" s="195"/>
      <c r="M589" s="196"/>
      <c r="N589" s="197"/>
      <c r="O589" s="197"/>
      <c r="P589" s="198">
        <f>SUM(P590:P629)</f>
        <v>0</v>
      </c>
      <c r="Q589" s="197"/>
      <c r="R589" s="198">
        <f>SUM(R590:R629)</f>
        <v>0.26680799999999999</v>
      </c>
      <c r="S589" s="197"/>
      <c r="T589" s="199">
        <f>SUM(T590:T629)</f>
        <v>0.67420000000000002</v>
      </c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00" t="s">
        <v>147</v>
      </c>
      <c r="AT589" s="201" t="s">
        <v>74</v>
      </c>
      <c r="AU589" s="201" t="s">
        <v>83</v>
      </c>
      <c r="AY589" s="200" t="s">
        <v>138</v>
      </c>
      <c r="BK589" s="202">
        <f>SUM(BK590:BK629)</f>
        <v>0</v>
      </c>
    </row>
    <row r="590" s="2" customFormat="1" ht="16.5" customHeight="1">
      <c r="A590" s="39"/>
      <c r="B590" s="40"/>
      <c r="C590" s="205" t="s">
        <v>1015</v>
      </c>
      <c r="D590" s="205" t="s">
        <v>141</v>
      </c>
      <c r="E590" s="206" t="s">
        <v>1016</v>
      </c>
      <c r="F590" s="207" t="s">
        <v>1017</v>
      </c>
      <c r="G590" s="208" t="s">
        <v>197</v>
      </c>
      <c r="H590" s="209">
        <v>5</v>
      </c>
      <c r="I590" s="210"/>
      <c r="J590" s="211">
        <f>ROUND(I590*H590,2)</f>
        <v>0</v>
      </c>
      <c r="K590" s="207" t="s">
        <v>145</v>
      </c>
      <c r="L590" s="45"/>
      <c r="M590" s="212" t="s">
        <v>19</v>
      </c>
      <c r="N590" s="213" t="s">
        <v>47</v>
      </c>
      <c r="O590" s="85"/>
      <c r="P590" s="214">
        <f>O590*H590</f>
        <v>0</v>
      </c>
      <c r="Q590" s="214">
        <v>0</v>
      </c>
      <c r="R590" s="214">
        <f>Q590*H590</f>
        <v>0</v>
      </c>
      <c r="S590" s="214">
        <v>0.002</v>
      </c>
      <c r="T590" s="215">
        <f>S590*H590</f>
        <v>0.01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6" t="s">
        <v>269</v>
      </c>
      <c r="AT590" s="216" t="s">
        <v>141</v>
      </c>
      <c r="AU590" s="216" t="s">
        <v>147</v>
      </c>
      <c r="AY590" s="18" t="s">
        <v>138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147</v>
      </c>
      <c r="BK590" s="217">
        <f>ROUND(I590*H590,2)</f>
        <v>0</v>
      </c>
      <c r="BL590" s="18" t="s">
        <v>269</v>
      </c>
      <c r="BM590" s="216" t="s">
        <v>1018</v>
      </c>
    </row>
    <row r="591" s="2" customFormat="1">
      <c r="A591" s="39"/>
      <c r="B591" s="40"/>
      <c r="C591" s="41"/>
      <c r="D591" s="218" t="s">
        <v>149</v>
      </c>
      <c r="E591" s="41"/>
      <c r="F591" s="219" t="s">
        <v>1019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149</v>
      </c>
      <c r="AU591" s="18" t="s">
        <v>147</v>
      </c>
    </row>
    <row r="592" s="2" customFormat="1">
      <c r="A592" s="39"/>
      <c r="B592" s="40"/>
      <c r="C592" s="41"/>
      <c r="D592" s="223" t="s">
        <v>151</v>
      </c>
      <c r="E592" s="41"/>
      <c r="F592" s="224" t="s">
        <v>1020</v>
      </c>
      <c r="G592" s="41"/>
      <c r="H592" s="41"/>
      <c r="I592" s="220"/>
      <c r="J592" s="41"/>
      <c r="K592" s="41"/>
      <c r="L592" s="45"/>
      <c r="M592" s="221"/>
      <c r="N592" s="222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151</v>
      </c>
      <c r="AU592" s="18" t="s">
        <v>147</v>
      </c>
    </row>
    <row r="593" s="2" customFormat="1" ht="16.5" customHeight="1">
      <c r="A593" s="39"/>
      <c r="B593" s="40"/>
      <c r="C593" s="205" t="s">
        <v>1021</v>
      </c>
      <c r="D593" s="205" t="s">
        <v>141</v>
      </c>
      <c r="E593" s="206" t="s">
        <v>1022</v>
      </c>
      <c r="F593" s="207" t="s">
        <v>1023</v>
      </c>
      <c r="G593" s="208" t="s">
        <v>197</v>
      </c>
      <c r="H593" s="209">
        <v>5</v>
      </c>
      <c r="I593" s="210"/>
      <c r="J593" s="211">
        <f>ROUND(I593*H593,2)</f>
        <v>0</v>
      </c>
      <c r="K593" s="207" t="s">
        <v>145</v>
      </c>
      <c r="L593" s="45"/>
      <c r="M593" s="212" t="s">
        <v>19</v>
      </c>
      <c r="N593" s="213" t="s">
        <v>47</v>
      </c>
      <c r="O593" s="85"/>
      <c r="P593" s="214">
        <f>O593*H593</f>
        <v>0</v>
      </c>
      <c r="Q593" s="214">
        <v>0</v>
      </c>
      <c r="R593" s="214">
        <f>Q593*H593</f>
        <v>0</v>
      </c>
      <c r="S593" s="214">
        <v>0</v>
      </c>
      <c r="T593" s="215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6" t="s">
        <v>269</v>
      </c>
      <c r="AT593" s="216" t="s">
        <v>141</v>
      </c>
      <c r="AU593" s="216" t="s">
        <v>147</v>
      </c>
      <c r="AY593" s="18" t="s">
        <v>138</v>
      </c>
      <c r="BE593" s="217">
        <f>IF(N593="základní",J593,0)</f>
        <v>0</v>
      </c>
      <c r="BF593" s="217">
        <f>IF(N593="snížená",J593,0)</f>
        <v>0</v>
      </c>
      <c r="BG593" s="217">
        <f>IF(N593="zákl. přenesená",J593,0)</f>
        <v>0</v>
      </c>
      <c r="BH593" s="217">
        <f>IF(N593="sníž. přenesená",J593,0)</f>
        <v>0</v>
      </c>
      <c r="BI593" s="217">
        <f>IF(N593="nulová",J593,0)</f>
        <v>0</v>
      </c>
      <c r="BJ593" s="18" t="s">
        <v>147</v>
      </c>
      <c r="BK593" s="217">
        <f>ROUND(I593*H593,2)</f>
        <v>0</v>
      </c>
      <c r="BL593" s="18" t="s">
        <v>269</v>
      </c>
      <c r="BM593" s="216" t="s">
        <v>1024</v>
      </c>
    </row>
    <row r="594" s="2" customFormat="1">
      <c r="A594" s="39"/>
      <c r="B594" s="40"/>
      <c r="C594" s="41"/>
      <c r="D594" s="218" t="s">
        <v>149</v>
      </c>
      <c r="E594" s="41"/>
      <c r="F594" s="219" t="s">
        <v>1025</v>
      </c>
      <c r="G594" s="41"/>
      <c r="H594" s="41"/>
      <c r="I594" s="220"/>
      <c r="J594" s="41"/>
      <c r="K594" s="41"/>
      <c r="L594" s="45"/>
      <c r="M594" s="221"/>
      <c r="N594" s="222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149</v>
      </c>
      <c r="AU594" s="18" t="s">
        <v>147</v>
      </c>
    </row>
    <row r="595" s="2" customFormat="1">
      <c r="A595" s="39"/>
      <c r="B595" s="40"/>
      <c r="C595" s="41"/>
      <c r="D595" s="223" t="s">
        <v>151</v>
      </c>
      <c r="E595" s="41"/>
      <c r="F595" s="224" t="s">
        <v>1026</v>
      </c>
      <c r="G595" s="41"/>
      <c r="H595" s="41"/>
      <c r="I595" s="220"/>
      <c r="J595" s="41"/>
      <c r="K595" s="41"/>
      <c r="L595" s="45"/>
      <c r="M595" s="221"/>
      <c r="N595" s="222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151</v>
      </c>
      <c r="AU595" s="18" t="s">
        <v>147</v>
      </c>
    </row>
    <row r="596" s="2" customFormat="1" ht="16.5" customHeight="1">
      <c r="A596" s="39"/>
      <c r="B596" s="40"/>
      <c r="C596" s="257" t="s">
        <v>1027</v>
      </c>
      <c r="D596" s="257" t="s">
        <v>250</v>
      </c>
      <c r="E596" s="258" t="s">
        <v>1028</v>
      </c>
      <c r="F596" s="259" t="s">
        <v>1029</v>
      </c>
      <c r="G596" s="260" t="s">
        <v>197</v>
      </c>
      <c r="H596" s="261">
        <v>5</v>
      </c>
      <c r="I596" s="262"/>
      <c r="J596" s="263">
        <f>ROUND(I596*H596,2)</f>
        <v>0</v>
      </c>
      <c r="K596" s="259" t="s">
        <v>19</v>
      </c>
      <c r="L596" s="264"/>
      <c r="M596" s="265" t="s">
        <v>19</v>
      </c>
      <c r="N596" s="266" t="s">
        <v>47</v>
      </c>
      <c r="O596" s="85"/>
      <c r="P596" s="214">
        <f>O596*H596</f>
        <v>0</v>
      </c>
      <c r="Q596" s="214">
        <v>0.02</v>
      </c>
      <c r="R596" s="214">
        <f>Q596*H596</f>
        <v>0.10000000000000001</v>
      </c>
      <c r="S596" s="214">
        <v>0</v>
      </c>
      <c r="T596" s="21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6" t="s">
        <v>381</v>
      </c>
      <c r="AT596" s="216" t="s">
        <v>250</v>
      </c>
      <c r="AU596" s="216" t="s">
        <v>147</v>
      </c>
      <c r="AY596" s="18" t="s">
        <v>138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147</v>
      </c>
      <c r="BK596" s="217">
        <f>ROUND(I596*H596,2)</f>
        <v>0</v>
      </c>
      <c r="BL596" s="18" t="s">
        <v>269</v>
      </c>
      <c r="BM596" s="216" t="s">
        <v>1030</v>
      </c>
    </row>
    <row r="597" s="2" customFormat="1">
      <c r="A597" s="39"/>
      <c r="B597" s="40"/>
      <c r="C597" s="41"/>
      <c r="D597" s="218" t="s">
        <v>149</v>
      </c>
      <c r="E597" s="41"/>
      <c r="F597" s="219" t="s">
        <v>1029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149</v>
      </c>
      <c r="AU597" s="18" t="s">
        <v>147</v>
      </c>
    </row>
    <row r="598" s="2" customFormat="1" ht="16.5" customHeight="1">
      <c r="A598" s="39"/>
      <c r="B598" s="40"/>
      <c r="C598" s="205" t="s">
        <v>1031</v>
      </c>
      <c r="D598" s="205" t="s">
        <v>141</v>
      </c>
      <c r="E598" s="206" t="s">
        <v>1032</v>
      </c>
      <c r="F598" s="207" t="s">
        <v>1033</v>
      </c>
      <c r="G598" s="208" t="s">
        <v>197</v>
      </c>
      <c r="H598" s="209">
        <v>10</v>
      </c>
      <c r="I598" s="210"/>
      <c r="J598" s="211">
        <f>ROUND(I598*H598,2)</f>
        <v>0</v>
      </c>
      <c r="K598" s="207" t="s">
        <v>19</v>
      </c>
      <c r="L598" s="45"/>
      <c r="M598" s="212" t="s">
        <v>19</v>
      </c>
      <c r="N598" s="213" t="s">
        <v>47</v>
      </c>
      <c r="O598" s="85"/>
      <c r="P598" s="214">
        <f>O598*H598</f>
        <v>0</v>
      </c>
      <c r="Q598" s="214">
        <v>0</v>
      </c>
      <c r="R598" s="214">
        <f>Q598*H598</f>
        <v>0</v>
      </c>
      <c r="S598" s="214">
        <v>0</v>
      </c>
      <c r="T598" s="215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16" t="s">
        <v>269</v>
      </c>
      <c r="AT598" s="216" t="s">
        <v>141</v>
      </c>
      <c r="AU598" s="216" t="s">
        <v>147</v>
      </c>
      <c r="AY598" s="18" t="s">
        <v>138</v>
      </c>
      <c r="BE598" s="217">
        <f>IF(N598="základní",J598,0)</f>
        <v>0</v>
      </c>
      <c r="BF598" s="217">
        <f>IF(N598="snížená",J598,0)</f>
        <v>0</v>
      </c>
      <c r="BG598" s="217">
        <f>IF(N598="zákl. přenesená",J598,0)</f>
        <v>0</v>
      </c>
      <c r="BH598" s="217">
        <f>IF(N598="sníž. přenesená",J598,0)</f>
        <v>0</v>
      </c>
      <c r="BI598" s="217">
        <f>IF(N598="nulová",J598,0)</f>
        <v>0</v>
      </c>
      <c r="BJ598" s="18" t="s">
        <v>147</v>
      </c>
      <c r="BK598" s="217">
        <f>ROUND(I598*H598,2)</f>
        <v>0</v>
      </c>
      <c r="BL598" s="18" t="s">
        <v>269</v>
      </c>
      <c r="BM598" s="216" t="s">
        <v>1034</v>
      </c>
    </row>
    <row r="599" s="2" customFormat="1">
      <c r="A599" s="39"/>
      <c r="B599" s="40"/>
      <c r="C599" s="41"/>
      <c r="D599" s="218" t="s">
        <v>149</v>
      </c>
      <c r="E599" s="41"/>
      <c r="F599" s="219" t="s">
        <v>1033</v>
      </c>
      <c r="G599" s="41"/>
      <c r="H599" s="41"/>
      <c r="I599" s="220"/>
      <c r="J599" s="41"/>
      <c r="K599" s="41"/>
      <c r="L599" s="45"/>
      <c r="M599" s="221"/>
      <c r="N599" s="222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149</v>
      </c>
      <c r="AU599" s="18" t="s">
        <v>147</v>
      </c>
    </row>
    <row r="600" s="2" customFormat="1" ht="16.5" customHeight="1">
      <c r="A600" s="39"/>
      <c r="B600" s="40"/>
      <c r="C600" s="205" t="s">
        <v>1035</v>
      </c>
      <c r="D600" s="205" t="s">
        <v>141</v>
      </c>
      <c r="E600" s="206" t="s">
        <v>1036</v>
      </c>
      <c r="F600" s="207" t="s">
        <v>1037</v>
      </c>
      <c r="G600" s="208" t="s">
        <v>197</v>
      </c>
      <c r="H600" s="209">
        <v>5</v>
      </c>
      <c r="I600" s="210"/>
      <c r="J600" s="211">
        <f>ROUND(I600*H600,2)</f>
        <v>0</v>
      </c>
      <c r="K600" s="207" t="s">
        <v>19</v>
      </c>
      <c r="L600" s="45"/>
      <c r="M600" s="212" t="s">
        <v>19</v>
      </c>
      <c r="N600" s="213" t="s">
        <v>47</v>
      </c>
      <c r="O600" s="85"/>
      <c r="P600" s="214">
        <f>O600*H600</f>
        <v>0</v>
      </c>
      <c r="Q600" s="214">
        <v>0</v>
      </c>
      <c r="R600" s="214">
        <f>Q600*H600</f>
        <v>0</v>
      </c>
      <c r="S600" s="214">
        <v>0</v>
      </c>
      <c r="T600" s="215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16" t="s">
        <v>269</v>
      </c>
      <c r="AT600" s="216" t="s">
        <v>141</v>
      </c>
      <c r="AU600" s="216" t="s">
        <v>147</v>
      </c>
      <c r="AY600" s="18" t="s">
        <v>138</v>
      </c>
      <c r="BE600" s="217">
        <f>IF(N600="základní",J600,0)</f>
        <v>0</v>
      </c>
      <c r="BF600" s="217">
        <f>IF(N600="snížená",J600,0)</f>
        <v>0</v>
      </c>
      <c r="BG600" s="217">
        <f>IF(N600="zákl. přenesená",J600,0)</f>
        <v>0</v>
      </c>
      <c r="BH600" s="217">
        <f>IF(N600="sníž. přenesená",J600,0)</f>
        <v>0</v>
      </c>
      <c r="BI600" s="217">
        <f>IF(N600="nulová",J600,0)</f>
        <v>0</v>
      </c>
      <c r="BJ600" s="18" t="s">
        <v>147</v>
      </c>
      <c r="BK600" s="217">
        <f>ROUND(I600*H600,2)</f>
        <v>0</v>
      </c>
      <c r="BL600" s="18" t="s">
        <v>269</v>
      </c>
      <c r="BM600" s="216" t="s">
        <v>1038</v>
      </c>
    </row>
    <row r="601" s="2" customFormat="1">
      <c r="A601" s="39"/>
      <c r="B601" s="40"/>
      <c r="C601" s="41"/>
      <c r="D601" s="218" t="s">
        <v>149</v>
      </c>
      <c r="E601" s="41"/>
      <c r="F601" s="219" t="s">
        <v>1037</v>
      </c>
      <c r="G601" s="41"/>
      <c r="H601" s="41"/>
      <c r="I601" s="220"/>
      <c r="J601" s="41"/>
      <c r="K601" s="41"/>
      <c r="L601" s="45"/>
      <c r="M601" s="221"/>
      <c r="N601" s="222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149</v>
      </c>
      <c r="AU601" s="18" t="s">
        <v>147</v>
      </c>
    </row>
    <row r="602" s="2" customFormat="1" ht="16.5" customHeight="1">
      <c r="A602" s="39"/>
      <c r="B602" s="40"/>
      <c r="C602" s="205" t="s">
        <v>1039</v>
      </c>
      <c r="D602" s="205" t="s">
        <v>141</v>
      </c>
      <c r="E602" s="206" t="s">
        <v>1040</v>
      </c>
      <c r="F602" s="207" t="s">
        <v>1041</v>
      </c>
      <c r="G602" s="208" t="s">
        <v>197</v>
      </c>
      <c r="H602" s="209">
        <v>10</v>
      </c>
      <c r="I602" s="210"/>
      <c r="J602" s="211">
        <f>ROUND(I602*H602,2)</f>
        <v>0</v>
      </c>
      <c r="K602" s="207" t="s">
        <v>19</v>
      </c>
      <c r="L602" s="45"/>
      <c r="M602" s="212" t="s">
        <v>19</v>
      </c>
      <c r="N602" s="213" t="s">
        <v>47</v>
      </c>
      <c r="O602" s="85"/>
      <c r="P602" s="214">
        <f>O602*H602</f>
        <v>0</v>
      </c>
      <c r="Q602" s="214">
        <v>0</v>
      </c>
      <c r="R602" s="214">
        <f>Q602*H602</f>
        <v>0</v>
      </c>
      <c r="S602" s="214">
        <v>0</v>
      </c>
      <c r="T602" s="215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6" t="s">
        <v>269</v>
      </c>
      <c r="AT602" s="216" t="s">
        <v>141</v>
      </c>
      <c r="AU602" s="216" t="s">
        <v>147</v>
      </c>
      <c r="AY602" s="18" t="s">
        <v>138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8" t="s">
        <v>147</v>
      </c>
      <c r="BK602" s="217">
        <f>ROUND(I602*H602,2)</f>
        <v>0</v>
      </c>
      <c r="BL602" s="18" t="s">
        <v>269</v>
      </c>
      <c r="BM602" s="216" t="s">
        <v>1042</v>
      </c>
    </row>
    <row r="603" s="2" customFormat="1">
      <c r="A603" s="39"/>
      <c r="B603" s="40"/>
      <c r="C603" s="41"/>
      <c r="D603" s="218" t="s">
        <v>149</v>
      </c>
      <c r="E603" s="41"/>
      <c r="F603" s="219" t="s">
        <v>1041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149</v>
      </c>
      <c r="AU603" s="18" t="s">
        <v>147</v>
      </c>
    </row>
    <row r="604" s="2" customFormat="1" ht="16.5" customHeight="1">
      <c r="A604" s="39"/>
      <c r="B604" s="40"/>
      <c r="C604" s="205" t="s">
        <v>1043</v>
      </c>
      <c r="D604" s="205" t="s">
        <v>141</v>
      </c>
      <c r="E604" s="206" t="s">
        <v>1044</v>
      </c>
      <c r="F604" s="207" t="s">
        <v>1045</v>
      </c>
      <c r="G604" s="208" t="s">
        <v>197</v>
      </c>
      <c r="H604" s="209">
        <v>1</v>
      </c>
      <c r="I604" s="210"/>
      <c r="J604" s="211">
        <f>ROUND(I604*H604,2)</f>
        <v>0</v>
      </c>
      <c r="K604" s="207" t="s">
        <v>19</v>
      </c>
      <c r="L604" s="45"/>
      <c r="M604" s="212" t="s">
        <v>19</v>
      </c>
      <c r="N604" s="213" t="s">
        <v>47</v>
      </c>
      <c r="O604" s="85"/>
      <c r="P604" s="214">
        <f>O604*H604</f>
        <v>0</v>
      </c>
      <c r="Q604" s="214">
        <v>0</v>
      </c>
      <c r="R604" s="214">
        <f>Q604*H604</f>
        <v>0</v>
      </c>
      <c r="S604" s="214">
        <v>0</v>
      </c>
      <c r="T604" s="215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16" t="s">
        <v>269</v>
      </c>
      <c r="AT604" s="216" t="s">
        <v>141</v>
      </c>
      <c r="AU604" s="216" t="s">
        <v>147</v>
      </c>
      <c r="AY604" s="18" t="s">
        <v>138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8" t="s">
        <v>147</v>
      </c>
      <c r="BK604" s="217">
        <f>ROUND(I604*H604,2)</f>
        <v>0</v>
      </c>
      <c r="BL604" s="18" t="s">
        <v>269</v>
      </c>
      <c r="BM604" s="216" t="s">
        <v>1046</v>
      </c>
    </row>
    <row r="605" s="2" customFormat="1">
      <c r="A605" s="39"/>
      <c r="B605" s="40"/>
      <c r="C605" s="41"/>
      <c r="D605" s="218" t="s">
        <v>149</v>
      </c>
      <c r="E605" s="41"/>
      <c r="F605" s="219" t="s">
        <v>1045</v>
      </c>
      <c r="G605" s="41"/>
      <c r="H605" s="41"/>
      <c r="I605" s="220"/>
      <c r="J605" s="41"/>
      <c r="K605" s="41"/>
      <c r="L605" s="45"/>
      <c r="M605" s="221"/>
      <c r="N605" s="222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149</v>
      </c>
      <c r="AU605" s="18" t="s">
        <v>147</v>
      </c>
    </row>
    <row r="606" s="2" customFormat="1" ht="16.5" customHeight="1">
      <c r="A606" s="39"/>
      <c r="B606" s="40"/>
      <c r="C606" s="205" t="s">
        <v>1047</v>
      </c>
      <c r="D606" s="205" t="s">
        <v>141</v>
      </c>
      <c r="E606" s="206" t="s">
        <v>1048</v>
      </c>
      <c r="F606" s="207" t="s">
        <v>1049</v>
      </c>
      <c r="G606" s="208" t="s">
        <v>197</v>
      </c>
      <c r="H606" s="209">
        <v>5</v>
      </c>
      <c r="I606" s="210"/>
      <c r="J606" s="211">
        <f>ROUND(I606*H606,2)</f>
        <v>0</v>
      </c>
      <c r="K606" s="207" t="s">
        <v>19</v>
      </c>
      <c r="L606" s="45"/>
      <c r="M606" s="212" t="s">
        <v>19</v>
      </c>
      <c r="N606" s="213" t="s">
        <v>47</v>
      </c>
      <c r="O606" s="85"/>
      <c r="P606" s="214">
        <f>O606*H606</f>
        <v>0</v>
      </c>
      <c r="Q606" s="214">
        <v>0</v>
      </c>
      <c r="R606" s="214">
        <f>Q606*H606</f>
        <v>0</v>
      </c>
      <c r="S606" s="214">
        <v>0</v>
      </c>
      <c r="T606" s="215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6" t="s">
        <v>269</v>
      </c>
      <c r="AT606" s="216" t="s">
        <v>141</v>
      </c>
      <c r="AU606" s="216" t="s">
        <v>147</v>
      </c>
      <c r="AY606" s="18" t="s">
        <v>138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8" t="s">
        <v>147</v>
      </c>
      <c r="BK606" s="217">
        <f>ROUND(I606*H606,2)</f>
        <v>0</v>
      </c>
      <c r="BL606" s="18" t="s">
        <v>269</v>
      </c>
      <c r="BM606" s="216" t="s">
        <v>1050</v>
      </c>
    </row>
    <row r="607" s="2" customFormat="1">
      <c r="A607" s="39"/>
      <c r="B607" s="40"/>
      <c r="C607" s="41"/>
      <c r="D607" s="218" t="s">
        <v>149</v>
      </c>
      <c r="E607" s="41"/>
      <c r="F607" s="219" t="s">
        <v>1049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149</v>
      </c>
      <c r="AU607" s="18" t="s">
        <v>147</v>
      </c>
    </row>
    <row r="608" s="2" customFormat="1" ht="16.5" customHeight="1">
      <c r="A608" s="39"/>
      <c r="B608" s="40"/>
      <c r="C608" s="205" t="s">
        <v>1051</v>
      </c>
      <c r="D608" s="205" t="s">
        <v>141</v>
      </c>
      <c r="E608" s="206" t="s">
        <v>1052</v>
      </c>
      <c r="F608" s="207" t="s">
        <v>1053</v>
      </c>
      <c r="G608" s="208" t="s">
        <v>197</v>
      </c>
      <c r="H608" s="209">
        <v>5</v>
      </c>
      <c r="I608" s="210"/>
      <c r="J608" s="211">
        <f>ROUND(I608*H608,2)</f>
        <v>0</v>
      </c>
      <c r="K608" s="207" t="s">
        <v>19</v>
      </c>
      <c r="L608" s="45"/>
      <c r="M608" s="212" t="s">
        <v>19</v>
      </c>
      <c r="N608" s="213" t="s">
        <v>47</v>
      </c>
      <c r="O608" s="85"/>
      <c r="P608" s="214">
        <f>O608*H608</f>
        <v>0</v>
      </c>
      <c r="Q608" s="214">
        <v>0</v>
      </c>
      <c r="R608" s="214">
        <f>Q608*H608</f>
        <v>0</v>
      </c>
      <c r="S608" s="214">
        <v>0</v>
      </c>
      <c r="T608" s="215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16" t="s">
        <v>269</v>
      </c>
      <c r="AT608" s="216" t="s">
        <v>141</v>
      </c>
      <c r="AU608" s="216" t="s">
        <v>147</v>
      </c>
      <c r="AY608" s="18" t="s">
        <v>138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8" t="s">
        <v>147</v>
      </c>
      <c r="BK608" s="217">
        <f>ROUND(I608*H608,2)</f>
        <v>0</v>
      </c>
      <c r="BL608" s="18" t="s">
        <v>269</v>
      </c>
      <c r="BM608" s="216" t="s">
        <v>1054</v>
      </c>
    </row>
    <row r="609" s="2" customFormat="1">
      <c r="A609" s="39"/>
      <c r="B609" s="40"/>
      <c r="C609" s="41"/>
      <c r="D609" s="218" t="s">
        <v>149</v>
      </c>
      <c r="E609" s="41"/>
      <c r="F609" s="219" t="s">
        <v>1053</v>
      </c>
      <c r="G609" s="41"/>
      <c r="H609" s="41"/>
      <c r="I609" s="220"/>
      <c r="J609" s="41"/>
      <c r="K609" s="41"/>
      <c r="L609" s="45"/>
      <c r="M609" s="221"/>
      <c r="N609" s="222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149</v>
      </c>
      <c r="AU609" s="18" t="s">
        <v>147</v>
      </c>
    </row>
    <row r="610" s="2" customFormat="1" ht="16.5" customHeight="1">
      <c r="A610" s="39"/>
      <c r="B610" s="40"/>
      <c r="C610" s="205" t="s">
        <v>1055</v>
      </c>
      <c r="D610" s="205" t="s">
        <v>141</v>
      </c>
      <c r="E610" s="206" t="s">
        <v>1056</v>
      </c>
      <c r="F610" s="207" t="s">
        <v>1057</v>
      </c>
      <c r="G610" s="208" t="s">
        <v>197</v>
      </c>
      <c r="H610" s="209">
        <v>1</v>
      </c>
      <c r="I610" s="210"/>
      <c r="J610" s="211">
        <f>ROUND(I610*H610,2)</f>
        <v>0</v>
      </c>
      <c r="K610" s="207" t="s">
        <v>19</v>
      </c>
      <c r="L610" s="45"/>
      <c r="M610" s="212" t="s">
        <v>19</v>
      </c>
      <c r="N610" s="213" t="s">
        <v>47</v>
      </c>
      <c r="O610" s="85"/>
      <c r="P610" s="214">
        <f>O610*H610</f>
        <v>0</v>
      </c>
      <c r="Q610" s="214">
        <v>0</v>
      </c>
      <c r="R610" s="214">
        <f>Q610*H610</f>
        <v>0</v>
      </c>
      <c r="S610" s="214">
        <v>0</v>
      </c>
      <c r="T610" s="215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16" t="s">
        <v>269</v>
      </c>
      <c r="AT610" s="216" t="s">
        <v>141</v>
      </c>
      <c r="AU610" s="216" t="s">
        <v>147</v>
      </c>
      <c r="AY610" s="18" t="s">
        <v>138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8" t="s">
        <v>147</v>
      </c>
      <c r="BK610" s="217">
        <f>ROUND(I610*H610,2)</f>
        <v>0</v>
      </c>
      <c r="BL610" s="18" t="s">
        <v>269</v>
      </c>
      <c r="BM610" s="216" t="s">
        <v>1058</v>
      </c>
    </row>
    <row r="611" s="2" customFormat="1">
      <c r="A611" s="39"/>
      <c r="B611" s="40"/>
      <c r="C611" s="41"/>
      <c r="D611" s="218" t="s">
        <v>149</v>
      </c>
      <c r="E611" s="41"/>
      <c r="F611" s="219" t="s">
        <v>1057</v>
      </c>
      <c r="G611" s="41"/>
      <c r="H611" s="41"/>
      <c r="I611" s="220"/>
      <c r="J611" s="41"/>
      <c r="K611" s="41"/>
      <c r="L611" s="45"/>
      <c r="M611" s="221"/>
      <c r="N611" s="222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149</v>
      </c>
      <c r="AU611" s="18" t="s">
        <v>147</v>
      </c>
    </row>
    <row r="612" s="2" customFormat="1" ht="21.75" customHeight="1">
      <c r="A612" s="39"/>
      <c r="B612" s="40"/>
      <c r="C612" s="205" t="s">
        <v>1059</v>
      </c>
      <c r="D612" s="205" t="s">
        <v>141</v>
      </c>
      <c r="E612" s="206" t="s">
        <v>1060</v>
      </c>
      <c r="F612" s="207" t="s">
        <v>1061</v>
      </c>
      <c r="G612" s="208" t="s">
        <v>189</v>
      </c>
      <c r="H612" s="209">
        <v>8</v>
      </c>
      <c r="I612" s="210"/>
      <c r="J612" s="211">
        <f>ROUND(I612*H612,2)</f>
        <v>0</v>
      </c>
      <c r="K612" s="207" t="s">
        <v>145</v>
      </c>
      <c r="L612" s="45"/>
      <c r="M612" s="212" t="s">
        <v>19</v>
      </c>
      <c r="N612" s="213" t="s">
        <v>47</v>
      </c>
      <c r="O612" s="85"/>
      <c r="P612" s="214">
        <f>O612*H612</f>
        <v>0</v>
      </c>
      <c r="Q612" s="214">
        <v>0.001665</v>
      </c>
      <c r="R612" s="214">
        <f>Q612*H612</f>
        <v>0.01332</v>
      </c>
      <c r="S612" s="214">
        <v>0</v>
      </c>
      <c r="T612" s="215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16" t="s">
        <v>146</v>
      </c>
      <c r="AT612" s="216" t="s">
        <v>141</v>
      </c>
      <c r="AU612" s="216" t="s">
        <v>147</v>
      </c>
      <c r="AY612" s="18" t="s">
        <v>138</v>
      </c>
      <c r="BE612" s="217">
        <f>IF(N612="základní",J612,0)</f>
        <v>0</v>
      </c>
      <c r="BF612" s="217">
        <f>IF(N612="snížená",J612,0)</f>
        <v>0</v>
      </c>
      <c r="BG612" s="217">
        <f>IF(N612="zákl. přenesená",J612,0)</f>
        <v>0</v>
      </c>
      <c r="BH612" s="217">
        <f>IF(N612="sníž. přenesená",J612,0)</f>
        <v>0</v>
      </c>
      <c r="BI612" s="217">
        <f>IF(N612="nulová",J612,0)</f>
        <v>0</v>
      </c>
      <c r="BJ612" s="18" t="s">
        <v>147</v>
      </c>
      <c r="BK612" s="217">
        <f>ROUND(I612*H612,2)</f>
        <v>0</v>
      </c>
      <c r="BL612" s="18" t="s">
        <v>146</v>
      </c>
      <c r="BM612" s="216" t="s">
        <v>1062</v>
      </c>
    </row>
    <row r="613" s="2" customFormat="1">
      <c r="A613" s="39"/>
      <c r="B613" s="40"/>
      <c r="C613" s="41"/>
      <c r="D613" s="218" t="s">
        <v>149</v>
      </c>
      <c r="E613" s="41"/>
      <c r="F613" s="219" t="s">
        <v>1063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149</v>
      </c>
      <c r="AU613" s="18" t="s">
        <v>147</v>
      </c>
    </row>
    <row r="614" s="2" customFormat="1">
      <c r="A614" s="39"/>
      <c r="B614" s="40"/>
      <c r="C614" s="41"/>
      <c r="D614" s="223" t="s">
        <v>151</v>
      </c>
      <c r="E614" s="41"/>
      <c r="F614" s="224" t="s">
        <v>1064</v>
      </c>
      <c r="G614" s="41"/>
      <c r="H614" s="41"/>
      <c r="I614" s="220"/>
      <c r="J614" s="41"/>
      <c r="K614" s="41"/>
      <c r="L614" s="45"/>
      <c r="M614" s="221"/>
      <c r="N614" s="222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151</v>
      </c>
      <c r="AU614" s="18" t="s">
        <v>147</v>
      </c>
    </row>
    <row r="615" s="2" customFormat="1" ht="24.15" customHeight="1">
      <c r="A615" s="39"/>
      <c r="B615" s="40"/>
      <c r="C615" s="205" t="s">
        <v>1065</v>
      </c>
      <c r="D615" s="205" t="s">
        <v>141</v>
      </c>
      <c r="E615" s="206" t="s">
        <v>1066</v>
      </c>
      <c r="F615" s="207" t="s">
        <v>1067</v>
      </c>
      <c r="G615" s="208" t="s">
        <v>189</v>
      </c>
      <c r="H615" s="209">
        <v>16</v>
      </c>
      <c r="I615" s="210"/>
      <c r="J615" s="211">
        <f>ROUND(I615*H615,2)</f>
        <v>0</v>
      </c>
      <c r="K615" s="207" t="s">
        <v>145</v>
      </c>
      <c r="L615" s="45"/>
      <c r="M615" s="212" t="s">
        <v>19</v>
      </c>
      <c r="N615" s="213" t="s">
        <v>47</v>
      </c>
      <c r="O615" s="85"/>
      <c r="P615" s="214">
        <f>O615*H615</f>
        <v>0</v>
      </c>
      <c r="Q615" s="214">
        <v>0.0034429999999999999</v>
      </c>
      <c r="R615" s="214">
        <f>Q615*H615</f>
        <v>0.055087999999999998</v>
      </c>
      <c r="S615" s="214">
        <v>0</v>
      </c>
      <c r="T615" s="215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16" t="s">
        <v>269</v>
      </c>
      <c r="AT615" s="216" t="s">
        <v>141</v>
      </c>
      <c r="AU615" s="216" t="s">
        <v>147</v>
      </c>
      <c r="AY615" s="18" t="s">
        <v>138</v>
      </c>
      <c r="BE615" s="217">
        <f>IF(N615="základní",J615,0)</f>
        <v>0</v>
      </c>
      <c r="BF615" s="217">
        <f>IF(N615="snížená",J615,0)</f>
        <v>0</v>
      </c>
      <c r="BG615" s="217">
        <f>IF(N615="zákl. přenesená",J615,0)</f>
        <v>0</v>
      </c>
      <c r="BH615" s="217">
        <f>IF(N615="sníž. přenesená",J615,0)</f>
        <v>0</v>
      </c>
      <c r="BI615" s="217">
        <f>IF(N615="nulová",J615,0)</f>
        <v>0</v>
      </c>
      <c r="BJ615" s="18" t="s">
        <v>147</v>
      </c>
      <c r="BK615" s="217">
        <f>ROUND(I615*H615,2)</f>
        <v>0</v>
      </c>
      <c r="BL615" s="18" t="s">
        <v>269</v>
      </c>
      <c r="BM615" s="216" t="s">
        <v>1068</v>
      </c>
    </row>
    <row r="616" s="2" customFormat="1">
      <c r="A616" s="39"/>
      <c r="B616" s="40"/>
      <c r="C616" s="41"/>
      <c r="D616" s="218" t="s">
        <v>149</v>
      </c>
      <c r="E616" s="41"/>
      <c r="F616" s="219" t="s">
        <v>1069</v>
      </c>
      <c r="G616" s="41"/>
      <c r="H616" s="41"/>
      <c r="I616" s="220"/>
      <c r="J616" s="41"/>
      <c r="K616" s="41"/>
      <c r="L616" s="45"/>
      <c r="M616" s="221"/>
      <c r="N616" s="222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149</v>
      </c>
      <c r="AU616" s="18" t="s">
        <v>147</v>
      </c>
    </row>
    <row r="617" s="2" customFormat="1">
      <c r="A617" s="39"/>
      <c r="B617" s="40"/>
      <c r="C617" s="41"/>
      <c r="D617" s="223" t="s">
        <v>151</v>
      </c>
      <c r="E617" s="41"/>
      <c r="F617" s="224" t="s">
        <v>1070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151</v>
      </c>
      <c r="AU617" s="18" t="s">
        <v>147</v>
      </c>
    </row>
    <row r="618" s="2" customFormat="1" ht="16.5" customHeight="1">
      <c r="A618" s="39"/>
      <c r="B618" s="40"/>
      <c r="C618" s="205" t="s">
        <v>1071</v>
      </c>
      <c r="D618" s="205" t="s">
        <v>141</v>
      </c>
      <c r="E618" s="206" t="s">
        <v>1072</v>
      </c>
      <c r="F618" s="207" t="s">
        <v>1073</v>
      </c>
      <c r="G618" s="208" t="s">
        <v>189</v>
      </c>
      <c r="H618" s="209">
        <v>20</v>
      </c>
      <c r="I618" s="210"/>
      <c r="J618" s="211">
        <f>ROUND(I618*H618,2)</f>
        <v>0</v>
      </c>
      <c r="K618" s="207" t="s">
        <v>19</v>
      </c>
      <c r="L618" s="45"/>
      <c r="M618" s="212" t="s">
        <v>19</v>
      </c>
      <c r="N618" s="213" t="s">
        <v>47</v>
      </c>
      <c r="O618" s="85"/>
      <c r="P618" s="214">
        <f>O618*H618</f>
        <v>0</v>
      </c>
      <c r="Q618" s="214">
        <v>0</v>
      </c>
      <c r="R618" s="214">
        <f>Q618*H618</f>
        <v>0</v>
      </c>
      <c r="S618" s="214">
        <v>0.0082100000000000003</v>
      </c>
      <c r="T618" s="215">
        <f>S618*H618</f>
        <v>0.16420000000000001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16" t="s">
        <v>269</v>
      </c>
      <c r="AT618" s="216" t="s">
        <v>141</v>
      </c>
      <c r="AU618" s="216" t="s">
        <v>147</v>
      </c>
      <c r="AY618" s="18" t="s">
        <v>138</v>
      </c>
      <c r="BE618" s="217">
        <f>IF(N618="základní",J618,0)</f>
        <v>0</v>
      </c>
      <c r="BF618" s="217">
        <f>IF(N618="snížená",J618,0)</f>
        <v>0</v>
      </c>
      <c r="BG618" s="217">
        <f>IF(N618="zákl. přenesená",J618,0)</f>
        <v>0</v>
      </c>
      <c r="BH618" s="217">
        <f>IF(N618="sníž. přenesená",J618,0)</f>
        <v>0</v>
      </c>
      <c r="BI618" s="217">
        <f>IF(N618="nulová",J618,0)</f>
        <v>0</v>
      </c>
      <c r="BJ618" s="18" t="s">
        <v>147</v>
      </c>
      <c r="BK618" s="217">
        <f>ROUND(I618*H618,2)</f>
        <v>0</v>
      </c>
      <c r="BL618" s="18" t="s">
        <v>269</v>
      </c>
      <c r="BM618" s="216" t="s">
        <v>1074</v>
      </c>
    </row>
    <row r="619" s="2" customFormat="1">
      <c r="A619" s="39"/>
      <c r="B619" s="40"/>
      <c r="C619" s="41"/>
      <c r="D619" s="218" t="s">
        <v>149</v>
      </c>
      <c r="E619" s="41"/>
      <c r="F619" s="219" t="s">
        <v>1075</v>
      </c>
      <c r="G619" s="41"/>
      <c r="H619" s="41"/>
      <c r="I619" s="220"/>
      <c r="J619" s="41"/>
      <c r="K619" s="41"/>
      <c r="L619" s="45"/>
      <c r="M619" s="221"/>
      <c r="N619" s="222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149</v>
      </c>
      <c r="AU619" s="18" t="s">
        <v>147</v>
      </c>
    </row>
    <row r="620" s="2" customFormat="1" ht="16.5" customHeight="1">
      <c r="A620" s="39"/>
      <c r="B620" s="40"/>
      <c r="C620" s="205" t="s">
        <v>1076</v>
      </c>
      <c r="D620" s="205" t="s">
        <v>141</v>
      </c>
      <c r="E620" s="206" t="s">
        <v>1077</v>
      </c>
      <c r="F620" s="207" t="s">
        <v>1078</v>
      </c>
      <c r="G620" s="208" t="s">
        <v>189</v>
      </c>
      <c r="H620" s="209">
        <v>40</v>
      </c>
      <c r="I620" s="210"/>
      <c r="J620" s="211">
        <f>ROUND(I620*H620,2)</f>
        <v>0</v>
      </c>
      <c r="K620" s="207" t="s">
        <v>145</v>
      </c>
      <c r="L620" s="45"/>
      <c r="M620" s="212" t="s">
        <v>19</v>
      </c>
      <c r="N620" s="213" t="s">
        <v>47</v>
      </c>
      <c r="O620" s="85"/>
      <c r="P620" s="214">
        <f>O620*H620</f>
        <v>0</v>
      </c>
      <c r="Q620" s="214">
        <v>0</v>
      </c>
      <c r="R620" s="214">
        <f>Q620*H620</f>
        <v>0</v>
      </c>
      <c r="S620" s="214">
        <v>0</v>
      </c>
      <c r="T620" s="215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16" t="s">
        <v>269</v>
      </c>
      <c r="AT620" s="216" t="s">
        <v>141</v>
      </c>
      <c r="AU620" s="216" t="s">
        <v>147</v>
      </c>
      <c r="AY620" s="18" t="s">
        <v>138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8" t="s">
        <v>147</v>
      </c>
      <c r="BK620" s="217">
        <f>ROUND(I620*H620,2)</f>
        <v>0</v>
      </c>
      <c r="BL620" s="18" t="s">
        <v>269</v>
      </c>
      <c r="BM620" s="216" t="s">
        <v>1079</v>
      </c>
    </row>
    <row r="621" s="2" customFormat="1">
      <c r="A621" s="39"/>
      <c r="B621" s="40"/>
      <c r="C621" s="41"/>
      <c r="D621" s="218" t="s">
        <v>149</v>
      </c>
      <c r="E621" s="41"/>
      <c r="F621" s="219" t="s">
        <v>1080</v>
      </c>
      <c r="G621" s="41"/>
      <c r="H621" s="41"/>
      <c r="I621" s="220"/>
      <c r="J621" s="41"/>
      <c r="K621" s="41"/>
      <c r="L621" s="45"/>
      <c r="M621" s="221"/>
      <c r="N621" s="222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149</v>
      </c>
      <c r="AU621" s="18" t="s">
        <v>147</v>
      </c>
    </row>
    <row r="622" s="2" customFormat="1">
      <c r="A622" s="39"/>
      <c r="B622" s="40"/>
      <c r="C622" s="41"/>
      <c r="D622" s="223" t="s">
        <v>151</v>
      </c>
      <c r="E622" s="41"/>
      <c r="F622" s="224" t="s">
        <v>1081</v>
      </c>
      <c r="G622" s="41"/>
      <c r="H622" s="41"/>
      <c r="I622" s="220"/>
      <c r="J622" s="41"/>
      <c r="K622" s="41"/>
      <c r="L622" s="45"/>
      <c r="M622" s="221"/>
      <c r="N622" s="222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151</v>
      </c>
      <c r="AU622" s="18" t="s">
        <v>147</v>
      </c>
    </row>
    <row r="623" s="2" customFormat="1" ht="24.15" customHeight="1">
      <c r="A623" s="39"/>
      <c r="B623" s="40"/>
      <c r="C623" s="257" t="s">
        <v>1082</v>
      </c>
      <c r="D623" s="257" t="s">
        <v>250</v>
      </c>
      <c r="E623" s="258" t="s">
        <v>1083</v>
      </c>
      <c r="F623" s="259" t="s">
        <v>1084</v>
      </c>
      <c r="G623" s="260" t="s">
        <v>189</v>
      </c>
      <c r="H623" s="261">
        <v>40</v>
      </c>
      <c r="I623" s="262"/>
      <c r="J623" s="263">
        <f>ROUND(I623*H623,2)</f>
        <v>0</v>
      </c>
      <c r="K623" s="259" t="s">
        <v>19</v>
      </c>
      <c r="L623" s="264"/>
      <c r="M623" s="265" t="s">
        <v>19</v>
      </c>
      <c r="N623" s="266" t="s">
        <v>47</v>
      </c>
      <c r="O623" s="85"/>
      <c r="P623" s="214">
        <f>O623*H623</f>
        <v>0</v>
      </c>
      <c r="Q623" s="214">
        <v>0.0024599999999999999</v>
      </c>
      <c r="R623" s="214">
        <f>Q623*H623</f>
        <v>0.098400000000000001</v>
      </c>
      <c r="S623" s="214">
        <v>0</v>
      </c>
      <c r="T623" s="215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16" t="s">
        <v>381</v>
      </c>
      <c r="AT623" s="216" t="s">
        <v>250</v>
      </c>
      <c r="AU623" s="216" t="s">
        <v>147</v>
      </c>
      <c r="AY623" s="18" t="s">
        <v>138</v>
      </c>
      <c r="BE623" s="217">
        <f>IF(N623="základní",J623,0)</f>
        <v>0</v>
      </c>
      <c r="BF623" s="217">
        <f>IF(N623="snížená",J623,0)</f>
        <v>0</v>
      </c>
      <c r="BG623" s="217">
        <f>IF(N623="zákl. přenesená",J623,0)</f>
        <v>0</v>
      </c>
      <c r="BH623" s="217">
        <f>IF(N623="sníž. přenesená",J623,0)</f>
        <v>0</v>
      </c>
      <c r="BI623" s="217">
        <f>IF(N623="nulová",J623,0)</f>
        <v>0</v>
      </c>
      <c r="BJ623" s="18" t="s">
        <v>147</v>
      </c>
      <c r="BK623" s="217">
        <f>ROUND(I623*H623,2)</f>
        <v>0</v>
      </c>
      <c r="BL623" s="18" t="s">
        <v>269</v>
      </c>
      <c r="BM623" s="216" t="s">
        <v>1085</v>
      </c>
    </row>
    <row r="624" s="2" customFormat="1">
      <c r="A624" s="39"/>
      <c r="B624" s="40"/>
      <c r="C624" s="41"/>
      <c r="D624" s="218" t="s">
        <v>149</v>
      </c>
      <c r="E624" s="41"/>
      <c r="F624" s="219" t="s">
        <v>1084</v>
      </c>
      <c r="G624" s="41"/>
      <c r="H624" s="41"/>
      <c r="I624" s="220"/>
      <c r="J624" s="41"/>
      <c r="K624" s="41"/>
      <c r="L624" s="45"/>
      <c r="M624" s="221"/>
      <c r="N624" s="222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149</v>
      </c>
      <c r="AU624" s="18" t="s">
        <v>147</v>
      </c>
    </row>
    <row r="625" s="2" customFormat="1" ht="21.75" customHeight="1">
      <c r="A625" s="39"/>
      <c r="B625" s="40"/>
      <c r="C625" s="205" t="s">
        <v>1086</v>
      </c>
      <c r="D625" s="205" t="s">
        <v>141</v>
      </c>
      <c r="E625" s="206" t="s">
        <v>1087</v>
      </c>
      <c r="F625" s="207" t="s">
        <v>1088</v>
      </c>
      <c r="G625" s="208" t="s">
        <v>197</v>
      </c>
      <c r="H625" s="209">
        <v>2</v>
      </c>
      <c r="I625" s="210"/>
      <c r="J625" s="211">
        <f>ROUND(I625*H625,2)</f>
        <v>0</v>
      </c>
      <c r="K625" s="207" t="s">
        <v>19</v>
      </c>
      <c r="L625" s="45"/>
      <c r="M625" s="212" t="s">
        <v>19</v>
      </c>
      <c r="N625" s="213" t="s">
        <v>47</v>
      </c>
      <c r="O625" s="85"/>
      <c r="P625" s="214">
        <f>O625*H625</f>
        <v>0</v>
      </c>
      <c r="Q625" s="214">
        <v>0</v>
      </c>
      <c r="R625" s="214">
        <f>Q625*H625</f>
        <v>0</v>
      </c>
      <c r="S625" s="214">
        <v>0.25</v>
      </c>
      <c r="T625" s="215">
        <f>S625*H625</f>
        <v>0.5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16" t="s">
        <v>269</v>
      </c>
      <c r="AT625" s="216" t="s">
        <v>141</v>
      </c>
      <c r="AU625" s="216" t="s">
        <v>147</v>
      </c>
      <c r="AY625" s="18" t="s">
        <v>138</v>
      </c>
      <c r="BE625" s="217">
        <f>IF(N625="základní",J625,0)</f>
        <v>0</v>
      </c>
      <c r="BF625" s="217">
        <f>IF(N625="snížená",J625,0)</f>
        <v>0</v>
      </c>
      <c r="BG625" s="217">
        <f>IF(N625="zákl. přenesená",J625,0)</f>
        <v>0</v>
      </c>
      <c r="BH625" s="217">
        <f>IF(N625="sníž. přenesená",J625,0)</f>
        <v>0</v>
      </c>
      <c r="BI625" s="217">
        <f>IF(N625="nulová",J625,0)</f>
        <v>0</v>
      </c>
      <c r="BJ625" s="18" t="s">
        <v>147</v>
      </c>
      <c r="BK625" s="217">
        <f>ROUND(I625*H625,2)</f>
        <v>0</v>
      </c>
      <c r="BL625" s="18" t="s">
        <v>269</v>
      </c>
      <c r="BM625" s="216" t="s">
        <v>1089</v>
      </c>
    </row>
    <row r="626" s="2" customFormat="1">
      <c r="A626" s="39"/>
      <c r="B626" s="40"/>
      <c r="C626" s="41"/>
      <c r="D626" s="218" t="s">
        <v>149</v>
      </c>
      <c r="E626" s="41"/>
      <c r="F626" s="219" t="s">
        <v>1090</v>
      </c>
      <c r="G626" s="41"/>
      <c r="H626" s="41"/>
      <c r="I626" s="220"/>
      <c r="J626" s="41"/>
      <c r="K626" s="41"/>
      <c r="L626" s="45"/>
      <c r="M626" s="221"/>
      <c r="N626" s="222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149</v>
      </c>
      <c r="AU626" s="18" t="s">
        <v>147</v>
      </c>
    </row>
    <row r="627" s="2" customFormat="1" ht="16.5" customHeight="1">
      <c r="A627" s="39"/>
      <c r="B627" s="40"/>
      <c r="C627" s="205" t="s">
        <v>1091</v>
      </c>
      <c r="D627" s="205" t="s">
        <v>141</v>
      </c>
      <c r="E627" s="206" t="s">
        <v>1092</v>
      </c>
      <c r="F627" s="207" t="s">
        <v>1093</v>
      </c>
      <c r="G627" s="208" t="s">
        <v>272</v>
      </c>
      <c r="H627" s="209">
        <v>0.253</v>
      </c>
      <c r="I627" s="210"/>
      <c r="J627" s="211">
        <f>ROUND(I627*H627,2)</f>
        <v>0</v>
      </c>
      <c r="K627" s="207" t="s">
        <v>145</v>
      </c>
      <c r="L627" s="45"/>
      <c r="M627" s="212" t="s">
        <v>19</v>
      </c>
      <c r="N627" s="213" t="s">
        <v>47</v>
      </c>
      <c r="O627" s="85"/>
      <c r="P627" s="214">
        <f>O627*H627</f>
        <v>0</v>
      </c>
      <c r="Q627" s="214">
        <v>0</v>
      </c>
      <c r="R627" s="214">
        <f>Q627*H627</f>
        <v>0</v>
      </c>
      <c r="S627" s="214">
        <v>0</v>
      </c>
      <c r="T627" s="21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6" t="s">
        <v>269</v>
      </c>
      <c r="AT627" s="216" t="s">
        <v>141</v>
      </c>
      <c r="AU627" s="216" t="s">
        <v>147</v>
      </c>
      <c r="AY627" s="18" t="s">
        <v>138</v>
      </c>
      <c r="BE627" s="217">
        <f>IF(N627="základní",J627,0)</f>
        <v>0</v>
      </c>
      <c r="BF627" s="217">
        <f>IF(N627="snížená",J627,0)</f>
        <v>0</v>
      </c>
      <c r="BG627" s="217">
        <f>IF(N627="zákl. přenesená",J627,0)</f>
        <v>0</v>
      </c>
      <c r="BH627" s="217">
        <f>IF(N627="sníž. přenesená",J627,0)</f>
        <v>0</v>
      </c>
      <c r="BI627" s="217">
        <f>IF(N627="nulová",J627,0)</f>
        <v>0</v>
      </c>
      <c r="BJ627" s="18" t="s">
        <v>147</v>
      </c>
      <c r="BK627" s="217">
        <f>ROUND(I627*H627,2)</f>
        <v>0</v>
      </c>
      <c r="BL627" s="18" t="s">
        <v>269</v>
      </c>
      <c r="BM627" s="216" t="s">
        <v>1094</v>
      </c>
    </row>
    <row r="628" s="2" customFormat="1">
      <c r="A628" s="39"/>
      <c r="B628" s="40"/>
      <c r="C628" s="41"/>
      <c r="D628" s="218" t="s">
        <v>149</v>
      </c>
      <c r="E628" s="41"/>
      <c r="F628" s="219" t="s">
        <v>1095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149</v>
      </c>
      <c r="AU628" s="18" t="s">
        <v>147</v>
      </c>
    </row>
    <row r="629" s="2" customFormat="1">
      <c r="A629" s="39"/>
      <c r="B629" s="40"/>
      <c r="C629" s="41"/>
      <c r="D629" s="223" t="s">
        <v>151</v>
      </c>
      <c r="E629" s="41"/>
      <c r="F629" s="224" t="s">
        <v>1096</v>
      </c>
      <c r="G629" s="41"/>
      <c r="H629" s="41"/>
      <c r="I629" s="220"/>
      <c r="J629" s="41"/>
      <c r="K629" s="41"/>
      <c r="L629" s="45"/>
      <c r="M629" s="221"/>
      <c r="N629" s="222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151</v>
      </c>
      <c r="AU629" s="18" t="s">
        <v>147</v>
      </c>
    </row>
    <row r="630" s="12" customFormat="1" ht="22.8" customHeight="1">
      <c r="A630" s="12"/>
      <c r="B630" s="189"/>
      <c r="C630" s="190"/>
      <c r="D630" s="191" t="s">
        <v>74</v>
      </c>
      <c r="E630" s="203" t="s">
        <v>1097</v>
      </c>
      <c r="F630" s="203" t="s">
        <v>1098</v>
      </c>
      <c r="G630" s="190"/>
      <c r="H630" s="190"/>
      <c r="I630" s="193"/>
      <c r="J630" s="204">
        <f>BK630</f>
        <v>0</v>
      </c>
      <c r="K630" s="190"/>
      <c r="L630" s="195"/>
      <c r="M630" s="196"/>
      <c r="N630" s="197"/>
      <c r="O630" s="197"/>
      <c r="P630" s="198">
        <f>SUM(P631:P643)</f>
        <v>0</v>
      </c>
      <c r="Q630" s="197"/>
      <c r="R630" s="198">
        <f>SUM(R631:R643)</f>
        <v>0.51656000400000002</v>
      </c>
      <c r="S630" s="197"/>
      <c r="T630" s="199">
        <f>SUM(T631:T643)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00" t="s">
        <v>147</v>
      </c>
      <c r="AT630" s="201" t="s">
        <v>74</v>
      </c>
      <c r="AU630" s="201" t="s">
        <v>83</v>
      </c>
      <c r="AY630" s="200" t="s">
        <v>138</v>
      </c>
      <c r="BK630" s="202">
        <f>SUM(BK631:BK643)</f>
        <v>0</v>
      </c>
    </row>
    <row r="631" s="2" customFormat="1" ht="16.5" customHeight="1">
      <c r="A631" s="39"/>
      <c r="B631" s="40"/>
      <c r="C631" s="205" t="s">
        <v>1099</v>
      </c>
      <c r="D631" s="205" t="s">
        <v>141</v>
      </c>
      <c r="E631" s="206" t="s">
        <v>1100</v>
      </c>
      <c r="F631" s="207" t="s">
        <v>1101</v>
      </c>
      <c r="G631" s="208" t="s">
        <v>144</v>
      </c>
      <c r="H631" s="209">
        <v>39.450000000000003</v>
      </c>
      <c r="I631" s="210"/>
      <c r="J631" s="211">
        <f>ROUND(I631*H631,2)</f>
        <v>0</v>
      </c>
      <c r="K631" s="207" t="s">
        <v>145</v>
      </c>
      <c r="L631" s="45"/>
      <c r="M631" s="212" t="s">
        <v>19</v>
      </c>
      <c r="N631" s="213" t="s">
        <v>47</v>
      </c>
      <c r="O631" s="85"/>
      <c r="P631" s="214">
        <f>O631*H631</f>
        <v>0</v>
      </c>
      <c r="Q631" s="214">
        <v>0.012588719999999999</v>
      </c>
      <c r="R631" s="214">
        <f>Q631*H631</f>
        <v>0.49662500400000004</v>
      </c>
      <c r="S631" s="214">
        <v>0</v>
      </c>
      <c r="T631" s="215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16" t="s">
        <v>269</v>
      </c>
      <c r="AT631" s="216" t="s">
        <v>141</v>
      </c>
      <c r="AU631" s="216" t="s">
        <v>147</v>
      </c>
      <c r="AY631" s="18" t="s">
        <v>138</v>
      </c>
      <c r="BE631" s="217">
        <f>IF(N631="základní",J631,0)</f>
        <v>0</v>
      </c>
      <c r="BF631" s="217">
        <f>IF(N631="snížená",J631,0)</f>
        <v>0</v>
      </c>
      <c r="BG631" s="217">
        <f>IF(N631="zákl. přenesená",J631,0)</f>
        <v>0</v>
      </c>
      <c r="BH631" s="217">
        <f>IF(N631="sníž. přenesená",J631,0)</f>
        <v>0</v>
      </c>
      <c r="BI631" s="217">
        <f>IF(N631="nulová",J631,0)</f>
        <v>0</v>
      </c>
      <c r="BJ631" s="18" t="s">
        <v>147</v>
      </c>
      <c r="BK631" s="217">
        <f>ROUND(I631*H631,2)</f>
        <v>0</v>
      </c>
      <c r="BL631" s="18" t="s">
        <v>269</v>
      </c>
      <c r="BM631" s="216" t="s">
        <v>1102</v>
      </c>
    </row>
    <row r="632" s="2" customFormat="1">
      <c r="A632" s="39"/>
      <c r="B632" s="40"/>
      <c r="C632" s="41"/>
      <c r="D632" s="218" t="s">
        <v>149</v>
      </c>
      <c r="E632" s="41"/>
      <c r="F632" s="219" t="s">
        <v>1103</v>
      </c>
      <c r="G632" s="41"/>
      <c r="H632" s="41"/>
      <c r="I632" s="220"/>
      <c r="J632" s="41"/>
      <c r="K632" s="41"/>
      <c r="L632" s="45"/>
      <c r="M632" s="221"/>
      <c r="N632" s="222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149</v>
      </c>
      <c r="AU632" s="18" t="s">
        <v>147</v>
      </c>
    </row>
    <row r="633" s="2" customFormat="1">
      <c r="A633" s="39"/>
      <c r="B633" s="40"/>
      <c r="C633" s="41"/>
      <c r="D633" s="223" t="s">
        <v>151</v>
      </c>
      <c r="E633" s="41"/>
      <c r="F633" s="224" t="s">
        <v>1104</v>
      </c>
      <c r="G633" s="41"/>
      <c r="H633" s="41"/>
      <c r="I633" s="220"/>
      <c r="J633" s="41"/>
      <c r="K633" s="41"/>
      <c r="L633" s="45"/>
      <c r="M633" s="221"/>
      <c r="N633" s="222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151</v>
      </c>
      <c r="AU633" s="18" t="s">
        <v>147</v>
      </c>
    </row>
    <row r="634" s="14" customFormat="1">
      <c r="A634" s="14"/>
      <c r="B634" s="235"/>
      <c r="C634" s="236"/>
      <c r="D634" s="218" t="s">
        <v>153</v>
      </c>
      <c r="E634" s="237" t="s">
        <v>19</v>
      </c>
      <c r="F634" s="238" t="s">
        <v>437</v>
      </c>
      <c r="G634" s="236"/>
      <c r="H634" s="239">
        <v>39.450000000000003</v>
      </c>
      <c r="I634" s="240"/>
      <c r="J634" s="236"/>
      <c r="K634" s="236"/>
      <c r="L634" s="241"/>
      <c r="M634" s="242"/>
      <c r="N634" s="243"/>
      <c r="O634" s="243"/>
      <c r="P634" s="243"/>
      <c r="Q634" s="243"/>
      <c r="R634" s="243"/>
      <c r="S634" s="243"/>
      <c r="T634" s="244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5" t="s">
        <v>153</v>
      </c>
      <c r="AU634" s="245" t="s">
        <v>147</v>
      </c>
      <c r="AV634" s="14" t="s">
        <v>147</v>
      </c>
      <c r="AW634" s="14" t="s">
        <v>36</v>
      </c>
      <c r="AX634" s="14" t="s">
        <v>83</v>
      </c>
      <c r="AY634" s="245" t="s">
        <v>138</v>
      </c>
    </row>
    <row r="635" s="2" customFormat="1" ht="16.5" customHeight="1">
      <c r="A635" s="39"/>
      <c r="B635" s="40"/>
      <c r="C635" s="205" t="s">
        <v>1105</v>
      </c>
      <c r="D635" s="205" t="s">
        <v>141</v>
      </c>
      <c r="E635" s="206" t="s">
        <v>1106</v>
      </c>
      <c r="F635" s="207" t="s">
        <v>1107</v>
      </c>
      <c r="G635" s="208" t="s">
        <v>189</v>
      </c>
      <c r="H635" s="209">
        <v>61.5</v>
      </c>
      <c r="I635" s="210"/>
      <c r="J635" s="211">
        <f>ROUND(I635*H635,2)</f>
        <v>0</v>
      </c>
      <c r="K635" s="207" t="s">
        <v>391</v>
      </c>
      <c r="L635" s="45"/>
      <c r="M635" s="212" t="s">
        <v>19</v>
      </c>
      <c r="N635" s="213" t="s">
        <v>47</v>
      </c>
      <c r="O635" s="85"/>
      <c r="P635" s="214">
        <f>O635*H635</f>
        <v>0</v>
      </c>
      <c r="Q635" s="214">
        <v>0.00025999999999999998</v>
      </c>
      <c r="R635" s="214">
        <f>Q635*H635</f>
        <v>0.015989999999999997</v>
      </c>
      <c r="S635" s="214">
        <v>0</v>
      </c>
      <c r="T635" s="215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16" t="s">
        <v>269</v>
      </c>
      <c r="AT635" s="216" t="s">
        <v>141</v>
      </c>
      <c r="AU635" s="216" t="s">
        <v>147</v>
      </c>
      <c r="AY635" s="18" t="s">
        <v>138</v>
      </c>
      <c r="BE635" s="217">
        <f>IF(N635="základní",J635,0)</f>
        <v>0</v>
      </c>
      <c r="BF635" s="217">
        <f>IF(N635="snížená",J635,0)</f>
        <v>0</v>
      </c>
      <c r="BG635" s="217">
        <f>IF(N635="zákl. přenesená",J635,0)</f>
        <v>0</v>
      </c>
      <c r="BH635" s="217">
        <f>IF(N635="sníž. přenesená",J635,0)</f>
        <v>0</v>
      </c>
      <c r="BI635" s="217">
        <f>IF(N635="nulová",J635,0)</f>
        <v>0</v>
      </c>
      <c r="BJ635" s="18" t="s">
        <v>147</v>
      </c>
      <c r="BK635" s="217">
        <f>ROUND(I635*H635,2)</f>
        <v>0</v>
      </c>
      <c r="BL635" s="18" t="s">
        <v>269</v>
      </c>
      <c r="BM635" s="216" t="s">
        <v>1108</v>
      </c>
    </row>
    <row r="636" s="2" customFormat="1">
      <c r="A636" s="39"/>
      <c r="B636" s="40"/>
      <c r="C636" s="41"/>
      <c r="D636" s="218" t="s">
        <v>149</v>
      </c>
      <c r="E636" s="41"/>
      <c r="F636" s="219" t="s">
        <v>1109</v>
      </c>
      <c r="G636" s="41"/>
      <c r="H636" s="41"/>
      <c r="I636" s="220"/>
      <c r="J636" s="41"/>
      <c r="K636" s="41"/>
      <c r="L636" s="45"/>
      <c r="M636" s="221"/>
      <c r="N636" s="222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149</v>
      </c>
      <c r="AU636" s="18" t="s">
        <v>147</v>
      </c>
    </row>
    <row r="637" s="14" customFormat="1">
      <c r="A637" s="14"/>
      <c r="B637" s="235"/>
      <c r="C637" s="236"/>
      <c r="D637" s="218" t="s">
        <v>153</v>
      </c>
      <c r="E637" s="237" t="s">
        <v>19</v>
      </c>
      <c r="F637" s="238" t="s">
        <v>1110</v>
      </c>
      <c r="G637" s="236"/>
      <c r="H637" s="239">
        <v>61.5</v>
      </c>
      <c r="I637" s="240"/>
      <c r="J637" s="236"/>
      <c r="K637" s="236"/>
      <c r="L637" s="241"/>
      <c r="M637" s="242"/>
      <c r="N637" s="243"/>
      <c r="O637" s="243"/>
      <c r="P637" s="243"/>
      <c r="Q637" s="243"/>
      <c r="R637" s="243"/>
      <c r="S637" s="243"/>
      <c r="T637" s="24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5" t="s">
        <v>153</v>
      </c>
      <c r="AU637" s="245" t="s">
        <v>147</v>
      </c>
      <c r="AV637" s="14" t="s">
        <v>147</v>
      </c>
      <c r="AW637" s="14" t="s">
        <v>36</v>
      </c>
      <c r="AX637" s="14" t="s">
        <v>83</v>
      </c>
      <c r="AY637" s="245" t="s">
        <v>138</v>
      </c>
    </row>
    <row r="638" s="2" customFormat="1" ht="16.5" customHeight="1">
      <c r="A638" s="39"/>
      <c r="B638" s="40"/>
      <c r="C638" s="205" t="s">
        <v>1111</v>
      </c>
      <c r="D638" s="205" t="s">
        <v>141</v>
      </c>
      <c r="E638" s="206" t="s">
        <v>1112</v>
      </c>
      <c r="F638" s="207" t="s">
        <v>1113</v>
      </c>
      <c r="G638" s="208" t="s">
        <v>144</v>
      </c>
      <c r="H638" s="209">
        <v>39.450000000000003</v>
      </c>
      <c r="I638" s="210"/>
      <c r="J638" s="211">
        <f>ROUND(I638*H638,2)</f>
        <v>0</v>
      </c>
      <c r="K638" s="207" t="s">
        <v>145</v>
      </c>
      <c r="L638" s="45"/>
      <c r="M638" s="212" t="s">
        <v>19</v>
      </c>
      <c r="N638" s="213" t="s">
        <v>47</v>
      </c>
      <c r="O638" s="85"/>
      <c r="P638" s="214">
        <f>O638*H638</f>
        <v>0</v>
      </c>
      <c r="Q638" s="214">
        <v>0.00010000000000000001</v>
      </c>
      <c r="R638" s="214">
        <f>Q638*H638</f>
        <v>0.0039450000000000006</v>
      </c>
      <c r="S638" s="214">
        <v>0</v>
      </c>
      <c r="T638" s="215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16" t="s">
        <v>269</v>
      </c>
      <c r="AT638" s="216" t="s">
        <v>141</v>
      </c>
      <c r="AU638" s="216" t="s">
        <v>147</v>
      </c>
      <c r="AY638" s="18" t="s">
        <v>138</v>
      </c>
      <c r="BE638" s="217">
        <f>IF(N638="základní",J638,0)</f>
        <v>0</v>
      </c>
      <c r="BF638" s="217">
        <f>IF(N638="snížená",J638,0)</f>
        <v>0</v>
      </c>
      <c r="BG638" s="217">
        <f>IF(N638="zákl. přenesená",J638,0)</f>
        <v>0</v>
      </c>
      <c r="BH638" s="217">
        <f>IF(N638="sníž. přenesená",J638,0)</f>
        <v>0</v>
      </c>
      <c r="BI638" s="217">
        <f>IF(N638="nulová",J638,0)</f>
        <v>0</v>
      </c>
      <c r="BJ638" s="18" t="s">
        <v>147</v>
      </c>
      <c r="BK638" s="217">
        <f>ROUND(I638*H638,2)</f>
        <v>0</v>
      </c>
      <c r="BL638" s="18" t="s">
        <v>269</v>
      </c>
      <c r="BM638" s="216" t="s">
        <v>1114</v>
      </c>
    </row>
    <row r="639" s="2" customFormat="1">
      <c r="A639" s="39"/>
      <c r="B639" s="40"/>
      <c r="C639" s="41"/>
      <c r="D639" s="218" t="s">
        <v>149</v>
      </c>
      <c r="E639" s="41"/>
      <c r="F639" s="219" t="s">
        <v>1115</v>
      </c>
      <c r="G639" s="41"/>
      <c r="H639" s="41"/>
      <c r="I639" s="220"/>
      <c r="J639" s="41"/>
      <c r="K639" s="41"/>
      <c r="L639" s="45"/>
      <c r="M639" s="221"/>
      <c r="N639" s="222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149</v>
      </c>
      <c r="AU639" s="18" t="s">
        <v>147</v>
      </c>
    </row>
    <row r="640" s="2" customFormat="1">
      <c r="A640" s="39"/>
      <c r="B640" s="40"/>
      <c r="C640" s="41"/>
      <c r="D640" s="223" t="s">
        <v>151</v>
      </c>
      <c r="E640" s="41"/>
      <c r="F640" s="224" t="s">
        <v>1116</v>
      </c>
      <c r="G640" s="41"/>
      <c r="H640" s="41"/>
      <c r="I640" s="220"/>
      <c r="J640" s="41"/>
      <c r="K640" s="41"/>
      <c r="L640" s="45"/>
      <c r="M640" s="221"/>
      <c r="N640" s="222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151</v>
      </c>
      <c r="AU640" s="18" t="s">
        <v>147</v>
      </c>
    </row>
    <row r="641" s="2" customFormat="1" ht="16.5" customHeight="1">
      <c r="A641" s="39"/>
      <c r="B641" s="40"/>
      <c r="C641" s="205" t="s">
        <v>1117</v>
      </c>
      <c r="D641" s="205" t="s">
        <v>141</v>
      </c>
      <c r="E641" s="206" t="s">
        <v>1118</v>
      </c>
      <c r="F641" s="207" t="s">
        <v>1119</v>
      </c>
      <c r="G641" s="208" t="s">
        <v>272</v>
      </c>
      <c r="H641" s="209">
        <v>0.51700000000000002</v>
      </c>
      <c r="I641" s="210"/>
      <c r="J641" s="211">
        <f>ROUND(I641*H641,2)</f>
        <v>0</v>
      </c>
      <c r="K641" s="207" t="s">
        <v>145</v>
      </c>
      <c r="L641" s="45"/>
      <c r="M641" s="212" t="s">
        <v>19</v>
      </c>
      <c r="N641" s="213" t="s">
        <v>47</v>
      </c>
      <c r="O641" s="85"/>
      <c r="P641" s="214">
        <f>O641*H641</f>
        <v>0</v>
      </c>
      <c r="Q641" s="214">
        <v>0</v>
      </c>
      <c r="R641" s="214">
        <f>Q641*H641</f>
        <v>0</v>
      </c>
      <c r="S641" s="214">
        <v>0</v>
      </c>
      <c r="T641" s="21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6" t="s">
        <v>269</v>
      </c>
      <c r="AT641" s="216" t="s">
        <v>141</v>
      </c>
      <c r="AU641" s="216" t="s">
        <v>147</v>
      </c>
      <c r="AY641" s="18" t="s">
        <v>138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8" t="s">
        <v>147</v>
      </c>
      <c r="BK641" s="217">
        <f>ROUND(I641*H641,2)</f>
        <v>0</v>
      </c>
      <c r="BL641" s="18" t="s">
        <v>269</v>
      </c>
      <c r="BM641" s="216" t="s">
        <v>1120</v>
      </c>
    </row>
    <row r="642" s="2" customFormat="1">
      <c r="A642" s="39"/>
      <c r="B642" s="40"/>
      <c r="C642" s="41"/>
      <c r="D642" s="218" t="s">
        <v>149</v>
      </c>
      <c r="E642" s="41"/>
      <c r="F642" s="219" t="s">
        <v>1121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149</v>
      </c>
      <c r="AU642" s="18" t="s">
        <v>147</v>
      </c>
    </row>
    <row r="643" s="2" customFormat="1">
      <c r="A643" s="39"/>
      <c r="B643" s="40"/>
      <c r="C643" s="41"/>
      <c r="D643" s="223" t="s">
        <v>151</v>
      </c>
      <c r="E643" s="41"/>
      <c r="F643" s="224" t="s">
        <v>1122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151</v>
      </c>
      <c r="AU643" s="18" t="s">
        <v>147</v>
      </c>
    </row>
    <row r="644" s="12" customFormat="1" ht="22.8" customHeight="1">
      <c r="A644" s="12"/>
      <c r="B644" s="189"/>
      <c r="C644" s="190"/>
      <c r="D644" s="191" t="s">
        <v>74</v>
      </c>
      <c r="E644" s="203" t="s">
        <v>1123</v>
      </c>
      <c r="F644" s="203" t="s">
        <v>1124</v>
      </c>
      <c r="G644" s="190"/>
      <c r="H644" s="190"/>
      <c r="I644" s="193"/>
      <c r="J644" s="204">
        <f>BK644</f>
        <v>0</v>
      </c>
      <c r="K644" s="190"/>
      <c r="L644" s="195"/>
      <c r="M644" s="196"/>
      <c r="N644" s="197"/>
      <c r="O644" s="197"/>
      <c r="P644" s="198">
        <f>SUM(P645:P687)</f>
        <v>0</v>
      </c>
      <c r="Q644" s="197"/>
      <c r="R644" s="198">
        <f>SUM(R645:R687)</f>
        <v>0.56736406250000004</v>
      </c>
      <c r="S644" s="197"/>
      <c r="T644" s="199">
        <f>SUM(T645:T687)</f>
        <v>0.59831120000000004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200" t="s">
        <v>147</v>
      </c>
      <c r="AT644" s="201" t="s">
        <v>74</v>
      </c>
      <c r="AU644" s="201" t="s">
        <v>83</v>
      </c>
      <c r="AY644" s="200" t="s">
        <v>138</v>
      </c>
      <c r="BK644" s="202">
        <f>SUM(BK645:BK687)</f>
        <v>0</v>
      </c>
    </row>
    <row r="645" s="2" customFormat="1" ht="16.5" customHeight="1">
      <c r="A645" s="39"/>
      <c r="B645" s="40"/>
      <c r="C645" s="205" t="s">
        <v>1125</v>
      </c>
      <c r="D645" s="205" t="s">
        <v>141</v>
      </c>
      <c r="E645" s="206" t="s">
        <v>1126</v>
      </c>
      <c r="F645" s="207" t="s">
        <v>1127</v>
      </c>
      <c r="G645" s="208" t="s">
        <v>144</v>
      </c>
      <c r="H645" s="209">
        <v>2.4399999999999999</v>
      </c>
      <c r="I645" s="210"/>
      <c r="J645" s="211">
        <f>ROUND(I645*H645,2)</f>
        <v>0</v>
      </c>
      <c r="K645" s="207" t="s">
        <v>145</v>
      </c>
      <c r="L645" s="45"/>
      <c r="M645" s="212" t="s">
        <v>19</v>
      </c>
      <c r="N645" s="213" t="s">
        <v>47</v>
      </c>
      <c r="O645" s="85"/>
      <c r="P645" s="214">
        <f>O645*H645</f>
        <v>0</v>
      </c>
      <c r="Q645" s="214">
        <v>0</v>
      </c>
      <c r="R645" s="214">
        <f>Q645*H645</f>
        <v>0</v>
      </c>
      <c r="S645" s="214">
        <v>0.01098</v>
      </c>
      <c r="T645" s="215">
        <f>S645*H645</f>
        <v>0.026791200000000001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16" t="s">
        <v>269</v>
      </c>
      <c r="AT645" s="216" t="s">
        <v>141</v>
      </c>
      <c r="AU645" s="216" t="s">
        <v>147</v>
      </c>
      <c r="AY645" s="18" t="s">
        <v>138</v>
      </c>
      <c r="BE645" s="217">
        <f>IF(N645="základní",J645,0)</f>
        <v>0</v>
      </c>
      <c r="BF645" s="217">
        <f>IF(N645="snížená",J645,0)</f>
        <v>0</v>
      </c>
      <c r="BG645" s="217">
        <f>IF(N645="zákl. přenesená",J645,0)</f>
        <v>0</v>
      </c>
      <c r="BH645" s="217">
        <f>IF(N645="sníž. přenesená",J645,0)</f>
        <v>0</v>
      </c>
      <c r="BI645" s="217">
        <f>IF(N645="nulová",J645,0)</f>
        <v>0</v>
      </c>
      <c r="BJ645" s="18" t="s">
        <v>147</v>
      </c>
      <c r="BK645" s="217">
        <f>ROUND(I645*H645,2)</f>
        <v>0</v>
      </c>
      <c r="BL645" s="18" t="s">
        <v>269</v>
      </c>
      <c r="BM645" s="216" t="s">
        <v>1128</v>
      </c>
    </row>
    <row r="646" s="2" customFormat="1">
      <c r="A646" s="39"/>
      <c r="B646" s="40"/>
      <c r="C646" s="41"/>
      <c r="D646" s="218" t="s">
        <v>149</v>
      </c>
      <c r="E646" s="41"/>
      <c r="F646" s="219" t="s">
        <v>1129</v>
      </c>
      <c r="G646" s="41"/>
      <c r="H646" s="41"/>
      <c r="I646" s="220"/>
      <c r="J646" s="41"/>
      <c r="K646" s="41"/>
      <c r="L646" s="45"/>
      <c r="M646" s="221"/>
      <c r="N646" s="222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149</v>
      </c>
      <c r="AU646" s="18" t="s">
        <v>147</v>
      </c>
    </row>
    <row r="647" s="2" customFormat="1">
      <c r="A647" s="39"/>
      <c r="B647" s="40"/>
      <c r="C647" s="41"/>
      <c r="D647" s="223" t="s">
        <v>151</v>
      </c>
      <c r="E647" s="41"/>
      <c r="F647" s="224" t="s">
        <v>1130</v>
      </c>
      <c r="G647" s="41"/>
      <c r="H647" s="41"/>
      <c r="I647" s="220"/>
      <c r="J647" s="41"/>
      <c r="K647" s="41"/>
      <c r="L647" s="45"/>
      <c r="M647" s="221"/>
      <c r="N647" s="222"/>
      <c r="O647" s="85"/>
      <c r="P647" s="85"/>
      <c r="Q647" s="85"/>
      <c r="R647" s="85"/>
      <c r="S647" s="85"/>
      <c r="T647" s="86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151</v>
      </c>
      <c r="AU647" s="18" t="s">
        <v>147</v>
      </c>
    </row>
    <row r="648" s="13" customFormat="1">
      <c r="A648" s="13"/>
      <c r="B648" s="225"/>
      <c r="C648" s="226"/>
      <c r="D648" s="218" t="s">
        <v>153</v>
      </c>
      <c r="E648" s="227" t="s">
        <v>19</v>
      </c>
      <c r="F648" s="228" t="s">
        <v>1131</v>
      </c>
      <c r="G648" s="226"/>
      <c r="H648" s="227" t="s">
        <v>19</v>
      </c>
      <c r="I648" s="229"/>
      <c r="J648" s="226"/>
      <c r="K648" s="226"/>
      <c r="L648" s="230"/>
      <c r="M648" s="231"/>
      <c r="N648" s="232"/>
      <c r="O648" s="232"/>
      <c r="P648" s="232"/>
      <c r="Q648" s="232"/>
      <c r="R648" s="232"/>
      <c r="S648" s="232"/>
      <c r="T648" s="23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4" t="s">
        <v>153</v>
      </c>
      <c r="AU648" s="234" t="s">
        <v>147</v>
      </c>
      <c r="AV648" s="13" t="s">
        <v>83</v>
      </c>
      <c r="AW648" s="13" t="s">
        <v>36</v>
      </c>
      <c r="AX648" s="13" t="s">
        <v>75</v>
      </c>
      <c r="AY648" s="234" t="s">
        <v>138</v>
      </c>
    </row>
    <row r="649" s="14" customFormat="1">
      <c r="A649" s="14"/>
      <c r="B649" s="235"/>
      <c r="C649" s="236"/>
      <c r="D649" s="218" t="s">
        <v>153</v>
      </c>
      <c r="E649" s="237" t="s">
        <v>19</v>
      </c>
      <c r="F649" s="238" t="s">
        <v>1132</v>
      </c>
      <c r="G649" s="236"/>
      <c r="H649" s="239">
        <v>2.4399999999999999</v>
      </c>
      <c r="I649" s="240"/>
      <c r="J649" s="236"/>
      <c r="K649" s="236"/>
      <c r="L649" s="241"/>
      <c r="M649" s="242"/>
      <c r="N649" s="243"/>
      <c r="O649" s="243"/>
      <c r="P649" s="243"/>
      <c r="Q649" s="243"/>
      <c r="R649" s="243"/>
      <c r="S649" s="243"/>
      <c r="T649" s="24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5" t="s">
        <v>153</v>
      </c>
      <c r="AU649" s="245" t="s">
        <v>147</v>
      </c>
      <c r="AV649" s="14" t="s">
        <v>147</v>
      </c>
      <c r="AW649" s="14" t="s">
        <v>36</v>
      </c>
      <c r="AX649" s="14" t="s">
        <v>83</v>
      </c>
      <c r="AY649" s="245" t="s">
        <v>138</v>
      </c>
    </row>
    <row r="650" s="2" customFormat="1" ht="16.5" customHeight="1">
      <c r="A650" s="39"/>
      <c r="B650" s="40"/>
      <c r="C650" s="205" t="s">
        <v>1133</v>
      </c>
      <c r="D650" s="205" t="s">
        <v>141</v>
      </c>
      <c r="E650" s="206" t="s">
        <v>1134</v>
      </c>
      <c r="F650" s="207" t="s">
        <v>1135</v>
      </c>
      <c r="G650" s="208" t="s">
        <v>144</v>
      </c>
      <c r="H650" s="209">
        <v>2.4399999999999999</v>
      </c>
      <c r="I650" s="210"/>
      <c r="J650" s="211">
        <f>ROUND(I650*H650,2)</f>
        <v>0</v>
      </c>
      <c r="K650" s="207" t="s">
        <v>145</v>
      </c>
      <c r="L650" s="45"/>
      <c r="M650" s="212" t="s">
        <v>19</v>
      </c>
      <c r="N650" s="213" t="s">
        <v>47</v>
      </c>
      <c r="O650" s="85"/>
      <c r="P650" s="214">
        <f>O650*H650</f>
        <v>0</v>
      </c>
      <c r="Q650" s="214">
        <v>0</v>
      </c>
      <c r="R650" s="214">
        <f>Q650*H650</f>
        <v>0</v>
      </c>
      <c r="S650" s="214">
        <v>0.0080000000000000002</v>
      </c>
      <c r="T650" s="215">
        <f>S650*H650</f>
        <v>0.019519999999999999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16" t="s">
        <v>269</v>
      </c>
      <c r="AT650" s="216" t="s">
        <v>141</v>
      </c>
      <c r="AU650" s="216" t="s">
        <v>147</v>
      </c>
      <c r="AY650" s="18" t="s">
        <v>138</v>
      </c>
      <c r="BE650" s="217">
        <f>IF(N650="základní",J650,0)</f>
        <v>0</v>
      </c>
      <c r="BF650" s="217">
        <f>IF(N650="snížená",J650,0)</f>
        <v>0</v>
      </c>
      <c r="BG650" s="217">
        <f>IF(N650="zákl. přenesená",J650,0)</f>
        <v>0</v>
      </c>
      <c r="BH650" s="217">
        <f>IF(N650="sníž. přenesená",J650,0)</f>
        <v>0</v>
      </c>
      <c r="BI650" s="217">
        <f>IF(N650="nulová",J650,0)</f>
        <v>0</v>
      </c>
      <c r="BJ650" s="18" t="s">
        <v>147</v>
      </c>
      <c r="BK650" s="217">
        <f>ROUND(I650*H650,2)</f>
        <v>0</v>
      </c>
      <c r="BL650" s="18" t="s">
        <v>269</v>
      </c>
      <c r="BM650" s="216" t="s">
        <v>1136</v>
      </c>
    </row>
    <row r="651" s="2" customFormat="1">
      <c r="A651" s="39"/>
      <c r="B651" s="40"/>
      <c r="C651" s="41"/>
      <c r="D651" s="218" t="s">
        <v>149</v>
      </c>
      <c r="E651" s="41"/>
      <c r="F651" s="219" t="s">
        <v>1137</v>
      </c>
      <c r="G651" s="41"/>
      <c r="H651" s="41"/>
      <c r="I651" s="220"/>
      <c r="J651" s="41"/>
      <c r="K651" s="41"/>
      <c r="L651" s="45"/>
      <c r="M651" s="221"/>
      <c r="N651" s="222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149</v>
      </c>
      <c r="AU651" s="18" t="s">
        <v>147</v>
      </c>
    </row>
    <row r="652" s="2" customFormat="1">
      <c r="A652" s="39"/>
      <c r="B652" s="40"/>
      <c r="C652" s="41"/>
      <c r="D652" s="223" t="s">
        <v>151</v>
      </c>
      <c r="E652" s="41"/>
      <c r="F652" s="224" t="s">
        <v>1138</v>
      </c>
      <c r="G652" s="41"/>
      <c r="H652" s="41"/>
      <c r="I652" s="220"/>
      <c r="J652" s="41"/>
      <c r="K652" s="41"/>
      <c r="L652" s="45"/>
      <c r="M652" s="221"/>
      <c r="N652" s="222"/>
      <c r="O652" s="85"/>
      <c r="P652" s="85"/>
      <c r="Q652" s="85"/>
      <c r="R652" s="85"/>
      <c r="S652" s="85"/>
      <c r="T652" s="86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151</v>
      </c>
      <c r="AU652" s="18" t="s">
        <v>147</v>
      </c>
    </row>
    <row r="653" s="2" customFormat="1" ht="16.5" customHeight="1">
      <c r="A653" s="39"/>
      <c r="B653" s="40"/>
      <c r="C653" s="205" t="s">
        <v>1139</v>
      </c>
      <c r="D653" s="205" t="s">
        <v>141</v>
      </c>
      <c r="E653" s="206" t="s">
        <v>1140</v>
      </c>
      <c r="F653" s="207" t="s">
        <v>1141</v>
      </c>
      <c r="G653" s="208" t="s">
        <v>197</v>
      </c>
      <c r="H653" s="209">
        <v>5</v>
      </c>
      <c r="I653" s="210"/>
      <c r="J653" s="211">
        <f>ROUND(I653*H653,2)</f>
        <v>0</v>
      </c>
      <c r="K653" s="207" t="s">
        <v>145</v>
      </c>
      <c r="L653" s="45"/>
      <c r="M653" s="212" t="s">
        <v>19</v>
      </c>
      <c r="N653" s="213" t="s">
        <v>47</v>
      </c>
      <c r="O653" s="85"/>
      <c r="P653" s="214">
        <f>O653*H653</f>
        <v>0</v>
      </c>
      <c r="Q653" s="214">
        <v>0</v>
      </c>
      <c r="R653" s="214">
        <f>Q653*H653</f>
        <v>0</v>
      </c>
      <c r="S653" s="214">
        <v>0</v>
      </c>
      <c r="T653" s="21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16" t="s">
        <v>269</v>
      </c>
      <c r="AT653" s="216" t="s">
        <v>141</v>
      </c>
      <c r="AU653" s="216" t="s">
        <v>147</v>
      </c>
      <c r="AY653" s="18" t="s">
        <v>138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8" t="s">
        <v>147</v>
      </c>
      <c r="BK653" s="217">
        <f>ROUND(I653*H653,2)</f>
        <v>0</v>
      </c>
      <c r="BL653" s="18" t="s">
        <v>269</v>
      </c>
      <c r="BM653" s="216" t="s">
        <v>1142</v>
      </c>
    </row>
    <row r="654" s="2" customFormat="1">
      <c r="A654" s="39"/>
      <c r="B654" s="40"/>
      <c r="C654" s="41"/>
      <c r="D654" s="218" t="s">
        <v>149</v>
      </c>
      <c r="E654" s="41"/>
      <c r="F654" s="219" t="s">
        <v>1143</v>
      </c>
      <c r="G654" s="41"/>
      <c r="H654" s="41"/>
      <c r="I654" s="220"/>
      <c r="J654" s="41"/>
      <c r="K654" s="41"/>
      <c r="L654" s="45"/>
      <c r="M654" s="221"/>
      <c r="N654" s="222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149</v>
      </c>
      <c r="AU654" s="18" t="s">
        <v>147</v>
      </c>
    </row>
    <row r="655" s="2" customFormat="1">
      <c r="A655" s="39"/>
      <c r="B655" s="40"/>
      <c r="C655" s="41"/>
      <c r="D655" s="223" t="s">
        <v>151</v>
      </c>
      <c r="E655" s="41"/>
      <c r="F655" s="224" t="s">
        <v>1144</v>
      </c>
      <c r="G655" s="41"/>
      <c r="H655" s="41"/>
      <c r="I655" s="220"/>
      <c r="J655" s="41"/>
      <c r="K655" s="41"/>
      <c r="L655" s="45"/>
      <c r="M655" s="221"/>
      <c r="N655" s="222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151</v>
      </c>
      <c r="AU655" s="18" t="s">
        <v>147</v>
      </c>
    </row>
    <row r="656" s="14" customFormat="1">
      <c r="A656" s="14"/>
      <c r="B656" s="235"/>
      <c r="C656" s="236"/>
      <c r="D656" s="218" t="s">
        <v>153</v>
      </c>
      <c r="E656" s="237" t="s">
        <v>19</v>
      </c>
      <c r="F656" s="238" t="s">
        <v>284</v>
      </c>
      <c r="G656" s="236"/>
      <c r="H656" s="239">
        <v>5</v>
      </c>
      <c r="I656" s="240"/>
      <c r="J656" s="236"/>
      <c r="K656" s="236"/>
      <c r="L656" s="241"/>
      <c r="M656" s="242"/>
      <c r="N656" s="243"/>
      <c r="O656" s="243"/>
      <c r="P656" s="243"/>
      <c r="Q656" s="243"/>
      <c r="R656" s="243"/>
      <c r="S656" s="243"/>
      <c r="T656" s="24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5" t="s">
        <v>153</v>
      </c>
      <c r="AU656" s="245" t="s">
        <v>147</v>
      </c>
      <c r="AV656" s="14" t="s">
        <v>147</v>
      </c>
      <c r="AW656" s="14" t="s">
        <v>36</v>
      </c>
      <c r="AX656" s="14" t="s">
        <v>83</v>
      </c>
      <c r="AY656" s="245" t="s">
        <v>138</v>
      </c>
    </row>
    <row r="657" s="2" customFormat="1" ht="21.75" customHeight="1">
      <c r="A657" s="39"/>
      <c r="B657" s="40"/>
      <c r="C657" s="257" t="s">
        <v>1145</v>
      </c>
      <c r="D657" s="257" t="s">
        <v>250</v>
      </c>
      <c r="E657" s="258" t="s">
        <v>1146</v>
      </c>
      <c r="F657" s="259" t="s">
        <v>1147</v>
      </c>
      <c r="G657" s="260" t="s">
        <v>197</v>
      </c>
      <c r="H657" s="261">
        <v>5</v>
      </c>
      <c r="I657" s="262"/>
      <c r="J657" s="263">
        <f>ROUND(I657*H657,2)</f>
        <v>0</v>
      </c>
      <c r="K657" s="259" t="s">
        <v>145</v>
      </c>
      <c r="L657" s="264"/>
      <c r="M657" s="265" t="s">
        <v>19</v>
      </c>
      <c r="N657" s="266" t="s">
        <v>47</v>
      </c>
      <c r="O657" s="85"/>
      <c r="P657" s="214">
        <f>O657*H657</f>
        <v>0</v>
      </c>
      <c r="Q657" s="214">
        <v>0.042999999999999997</v>
      </c>
      <c r="R657" s="214">
        <f>Q657*H657</f>
        <v>0.21499999999999997</v>
      </c>
      <c r="S657" s="214">
        <v>0</v>
      </c>
      <c r="T657" s="215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6" t="s">
        <v>381</v>
      </c>
      <c r="AT657" s="216" t="s">
        <v>250</v>
      </c>
      <c r="AU657" s="216" t="s">
        <v>147</v>
      </c>
      <c r="AY657" s="18" t="s">
        <v>138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147</v>
      </c>
      <c r="BK657" s="217">
        <f>ROUND(I657*H657,2)</f>
        <v>0</v>
      </c>
      <c r="BL657" s="18" t="s">
        <v>269</v>
      </c>
      <c r="BM657" s="216" t="s">
        <v>1148</v>
      </c>
    </row>
    <row r="658" s="2" customFormat="1">
      <c r="A658" s="39"/>
      <c r="B658" s="40"/>
      <c r="C658" s="41"/>
      <c r="D658" s="218" t="s">
        <v>149</v>
      </c>
      <c r="E658" s="41"/>
      <c r="F658" s="219" t="s">
        <v>1147</v>
      </c>
      <c r="G658" s="41"/>
      <c r="H658" s="41"/>
      <c r="I658" s="220"/>
      <c r="J658" s="41"/>
      <c r="K658" s="41"/>
      <c r="L658" s="45"/>
      <c r="M658" s="221"/>
      <c r="N658" s="222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149</v>
      </c>
      <c r="AU658" s="18" t="s">
        <v>147</v>
      </c>
    </row>
    <row r="659" s="2" customFormat="1">
      <c r="A659" s="39"/>
      <c r="B659" s="40"/>
      <c r="C659" s="41"/>
      <c r="D659" s="223" t="s">
        <v>151</v>
      </c>
      <c r="E659" s="41"/>
      <c r="F659" s="224" t="s">
        <v>1149</v>
      </c>
      <c r="G659" s="41"/>
      <c r="H659" s="41"/>
      <c r="I659" s="220"/>
      <c r="J659" s="41"/>
      <c r="K659" s="41"/>
      <c r="L659" s="45"/>
      <c r="M659" s="221"/>
      <c r="N659" s="222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151</v>
      </c>
      <c r="AU659" s="18" t="s">
        <v>147</v>
      </c>
    </row>
    <row r="660" s="13" customFormat="1">
      <c r="A660" s="13"/>
      <c r="B660" s="225"/>
      <c r="C660" s="226"/>
      <c r="D660" s="218" t="s">
        <v>153</v>
      </c>
      <c r="E660" s="227" t="s">
        <v>19</v>
      </c>
      <c r="F660" s="228" t="s">
        <v>1150</v>
      </c>
      <c r="G660" s="226"/>
      <c r="H660" s="227" t="s">
        <v>19</v>
      </c>
      <c r="I660" s="229"/>
      <c r="J660" s="226"/>
      <c r="K660" s="226"/>
      <c r="L660" s="230"/>
      <c r="M660" s="231"/>
      <c r="N660" s="232"/>
      <c r="O660" s="232"/>
      <c r="P660" s="232"/>
      <c r="Q660" s="232"/>
      <c r="R660" s="232"/>
      <c r="S660" s="232"/>
      <c r="T660" s="23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4" t="s">
        <v>153</v>
      </c>
      <c r="AU660" s="234" t="s">
        <v>147</v>
      </c>
      <c r="AV660" s="13" t="s">
        <v>83</v>
      </c>
      <c r="AW660" s="13" t="s">
        <v>36</v>
      </c>
      <c r="AX660" s="13" t="s">
        <v>75</v>
      </c>
      <c r="AY660" s="234" t="s">
        <v>138</v>
      </c>
    </row>
    <row r="661" s="14" customFormat="1">
      <c r="A661" s="14"/>
      <c r="B661" s="235"/>
      <c r="C661" s="236"/>
      <c r="D661" s="218" t="s">
        <v>153</v>
      </c>
      <c r="E661" s="237" t="s">
        <v>19</v>
      </c>
      <c r="F661" s="238" t="s">
        <v>284</v>
      </c>
      <c r="G661" s="236"/>
      <c r="H661" s="239">
        <v>5</v>
      </c>
      <c r="I661" s="240"/>
      <c r="J661" s="236"/>
      <c r="K661" s="236"/>
      <c r="L661" s="241"/>
      <c r="M661" s="242"/>
      <c r="N661" s="243"/>
      <c r="O661" s="243"/>
      <c r="P661" s="243"/>
      <c r="Q661" s="243"/>
      <c r="R661" s="243"/>
      <c r="S661" s="243"/>
      <c r="T661" s="24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5" t="s">
        <v>153</v>
      </c>
      <c r="AU661" s="245" t="s">
        <v>147</v>
      </c>
      <c r="AV661" s="14" t="s">
        <v>147</v>
      </c>
      <c r="AW661" s="14" t="s">
        <v>36</v>
      </c>
      <c r="AX661" s="14" t="s">
        <v>83</v>
      </c>
      <c r="AY661" s="245" t="s">
        <v>138</v>
      </c>
    </row>
    <row r="662" s="2" customFormat="1" ht="16.5" customHeight="1">
      <c r="A662" s="39"/>
      <c r="B662" s="40"/>
      <c r="C662" s="205" t="s">
        <v>1151</v>
      </c>
      <c r="D662" s="205" t="s">
        <v>141</v>
      </c>
      <c r="E662" s="206" t="s">
        <v>1152</v>
      </c>
      <c r="F662" s="207" t="s">
        <v>1153</v>
      </c>
      <c r="G662" s="208" t="s">
        <v>197</v>
      </c>
      <c r="H662" s="209">
        <v>5</v>
      </c>
      <c r="I662" s="210"/>
      <c r="J662" s="211">
        <f>ROUND(I662*H662,2)</f>
        <v>0</v>
      </c>
      <c r="K662" s="207" t="s">
        <v>145</v>
      </c>
      <c r="L662" s="45"/>
      <c r="M662" s="212" t="s">
        <v>19</v>
      </c>
      <c r="N662" s="213" t="s">
        <v>47</v>
      </c>
      <c r="O662" s="85"/>
      <c r="P662" s="214">
        <f>O662*H662</f>
        <v>0</v>
      </c>
      <c r="Q662" s="214">
        <v>0</v>
      </c>
      <c r="R662" s="214">
        <f>Q662*H662</f>
        <v>0</v>
      </c>
      <c r="S662" s="214">
        <v>0</v>
      </c>
      <c r="T662" s="215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16" t="s">
        <v>269</v>
      </c>
      <c r="AT662" s="216" t="s">
        <v>141</v>
      </c>
      <c r="AU662" s="216" t="s">
        <v>147</v>
      </c>
      <c r="AY662" s="18" t="s">
        <v>138</v>
      </c>
      <c r="BE662" s="217">
        <f>IF(N662="základní",J662,0)</f>
        <v>0</v>
      </c>
      <c r="BF662" s="217">
        <f>IF(N662="snížená",J662,0)</f>
        <v>0</v>
      </c>
      <c r="BG662" s="217">
        <f>IF(N662="zákl. přenesená",J662,0)</f>
        <v>0</v>
      </c>
      <c r="BH662" s="217">
        <f>IF(N662="sníž. přenesená",J662,0)</f>
        <v>0</v>
      </c>
      <c r="BI662" s="217">
        <f>IF(N662="nulová",J662,0)</f>
        <v>0</v>
      </c>
      <c r="BJ662" s="18" t="s">
        <v>147</v>
      </c>
      <c r="BK662" s="217">
        <f>ROUND(I662*H662,2)</f>
        <v>0</v>
      </c>
      <c r="BL662" s="18" t="s">
        <v>269</v>
      </c>
      <c r="BM662" s="216" t="s">
        <v>1154</v>
      </c>
    </row>
    <row r="663" s="2" customFormat="1">
      <c r="A663" s="39"/>
      <c r="B663" s="40"/>
      <c r="C663" s="41"/>
      <c r="D663" s="218" t="s">
        <v>149</v>
      </c>
      <c r="E663" s="41"/>
      <c r="F663" s="219" t="s">
        <v>1155</v>
      </c>
      <c r="G663" s="41"/>
      <c r="H663" s="41"/>
      <c r="I663" s="220"/>
      <c r="J663" s="41"/>
      <c r="K663" s="41"/>
      <c r="L663" s="45"/>
      <c r="M663" s="221"/>
      <c r="N663" s="222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149</v>
      </c>
      <c r="AU663" s="18" t="s">
        <v>147</v>
      </c>
    </row>
    <row r="664" s="2" customFormat="1">
      <c r="A664" s="39"/>
      <c r="B664" s="40"/>
      <c r="C664" s="41"/>
      <c r="D664" s="223" t="s">
        <v>151</v>
      </c>
      <c r="E664" s="41"/>
      <c r="F664" s="224" t="s">
        <v>1156</v>
      </c>
      <c r="G664" s="41"/>
      <c r="H664" s="41"/>
      <c r="I664" s="220"/>
      <c r="J664" s="41"/>
      <c r="K664" s="41"/>
      <c r="L664" s="45"/>
      <c r="M664" s="221"/>
      <c r="N664" s="222"/>
      <c r="O664" s="85"/>
      <c r="P664" s="85"/>
      <c r="Q664" s="85"/>
      <c r="R664" s="85"/>
      <c r="S664" s="85"/>
      <c r="T664" s="86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151</v>
      </c>
      <c r="AU664" s="18" t="s">
        <v>147</v>
      </c>
    </row>
    <row r="665" s="14" customFormat="1">
      <c r="A665" s="14"/>
      <c r="B665" s="235"/>
      <c r="C665" s="236"/>
      <c r="D665" s="218" t="s">
        <v>153</v>
      </c>
      <c r="E665" s="237" t="s">
        <v>19</v>
      </c>
      <c r="F665" s="238" t="s">
        <v>284</v>
      </c>
      <c r="G665" s="236"/>
      <c r="H665" s="239">
        <v>5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5" t="s">
        <v>153</v>
      </c>
      <c r="AU665" s="245" t="s">
        <v>147</v>
      </c>
      <c r="AV665" s="14" t="s">
        <v>147</v>
      </c>
      <c r="AW665" s="14" t="s">
        <v>36</v>
      </c>
      <c r="AX665" s="14" t="s">
        <v>83</v>
      </c>
      <c r="AY665" s="245" t="s">
        <v>138</v>
      </c>
    </row>
    <row r="666" s="2" customFormat="1" ht="16.5" customHeight="1">
      <c r="A666" s="39"/>
      <c r="B666" s="40"/>
      <c r="C666" s="257" t="s">
        <v>1157</v>
      </c>
      <c r="D666" s="257" t="s">
        <v>250</v>
      </c>
      <c r="E666" s="258" t="s">
        <v>1158</v>
      </c>
      <c r="F666" s="259" t="s">
        <v>1159</v>
      </c>
      <c r="G666" s="260" t="s">
        <v>197</v>
      </c>
      <c r="H666" s="261">
        <v>5</v>
      </c>
      <c r="I666" s="262"/>
      <c r="J666" s="263">
        <f>ROUND(I666*H666,2)</f>
        <v>0</v>
      </c>
      <c r="K666" s="259" t="s">
        <v>391</v>
      </c>
      <c r="L666" s="264"/>
      <c r="M666" s="265" t="s">
        <v>19</v>
      </c>
      <c r="N666" s="266" t="s">
        <v>47</v>
      </c>
      <c r="O666" s="85"/>
      <c r="P666" s="214">
        <f>O666*H666</f>
        <v>0</v>
      </c>
      <c r="Q666" s="214">
        <v>0.025999999999999999</v>
      </c>
      <c r="R666" s="214">
        <f>Q666*H666</f>
        <v>0.13</v>
      </c>
      <c r="S666" s="214">
        <v>0</v>
      </c>
      <c r="T666" s="215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16" t="s">
        <v>381</v>
      </c>
      <c r="AT666" s="216" t="s">
        <v>250</v>
      </c>
      <c r="AU666" s="216" t="s">
        <v>147</v>
      </c>
      <c r="AY666" s="18" t="s">
        <v>138</v>
      </c>
      <c r="BE666" s="217">
        <f>IF(N666="základní",J666,0)</f>
        <v>0</v>
      </c>
      <c r="BF666" s="217">
        <f>IF(N666="snížená",J666,0)</f>
        <v>0</v>
      </c>
      <c r="BG666" s="217">
        <f>IF(N666="zákl. přenesená",J666,0)</f>
        <v>0</v>
      </c>
      <c r="BH666" s="217">
        <f>IF(N666="sníž. přenesená",J666,0)</f>
        <v>0</v>
      </c>
      <c r="BI666" s="217">
        <f>IF(N666="nulová",J666,0)</f>
        <v>0</v>
      </c>
      <c r="BJ666" s="18" t="s">
        <v>147</v>
      </c>
      <c r="BK666" s="217">
        <f>ROUND(I666*H666,2)</f>
        <v>0</v>
      </c>
      <c r="BL666" s="18" t="s">
        <v>269</v>
      </c>
      <c r="BM666" s="216" t="s">
        <v>1160</v>
      </c>
    </row>
    <row r="667" s="2" customFormat="1">
      <c r="A667" s="39"/>
      <c r="B667" s="40"/>
      <c r="C667" s="41"/>
      <c r="D667" s="218" t="s">
        <v>149</v>
      </c>
      <c r="E667" s="41"/>
      <c r="F667" s="219" t="s">
        <v>1159</v>
      </c>
      <c r="G667" s="41"/>
      <c r="H667" s="41"/>
      <c r="I667" s="220"/>
      <c r="J667" s="41"/>
      <c r="K667" s="41"/>
      <c r="L667" s="45"/>
      <c r="M667" s="221"/>
      <c r="N667" s="222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149</v>
      </c>
      <c r="AU667" s="18" t="s">
        <v>147</v>
      </c>
    </row>
    <row r="668" s="2" customFormat="1" ht="16.5" customHeight="1">
      <c r="A668" s="39"/>
      <c r="B668" s="40"/>
      <c r="C668" s="205" t="s">
        <v>1161</v>
      </c>
      <c r="D668" s="205" t="s">
        <v>141</v>
      </c>
      <c r="E668" s="206" t="s">
        <v>1162</v>
      </c>
      <c r="F668" s="207" t="s">
        <v>1163</v>
      </c>
      <c r="G668" s="208" t="s">
        <v>197</v>
      </c>
      <c r="H668" s="209">
        <v>5</v>
      </c>
      <c r="I668" s="210"/>
      <c r="J668" s="211">
        <f>ROUND(I668*H668,2)</f>
        <v>0</v>
      </c>
      <c r="K668" s="207" t="s">
        <v>145</v>
      </c>
      <c r="L668" s="45"/>
      <c r="M668" s="212" t="s">
        <v>19</v>
      </c>
      <c r="N668" s="213" t="s">
        <v>47</v>
      </c>
      <c r="O668" s="85"/>
      <c r="P668" s="214">
        <f>O668*H668</f>
        <v>0</v>
      </c>
      <c r="Q668" s="214">
        <v>0.00047281249999999998</v>
      </c>
      <c r="R668" s="214">
        <f>Q668*H668</f>
        <v>0.0023640624999999998</v>
      </c>
      <c r="S668" s="214">
        <v>0</v>
      </c>
      <c r="T668" s="215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16" t="s">
        <v>269</v>
      </c>
      <c r="AT668" s="216" t="s">
        <v>141</v>
      </c>
      <c r="AU668" s="216" t="s">
        <v>147</v>
      </c>
      <c r="AY668" s="18" t="s">
        <v>138</v>
      </c>
      <c r="BE668" s="217">
        <f>IF(N668="základní",J668,0)</f>
        <v>0</v>
      </c>
      <c r="BF668" s="217">
        <f>IF(N668="snížená",J668,0)</f>
        <v>0</v>
      </c>
      <c r="BG668" s="217">
        <f>IF(N668="zákl. přenesená",J668,0)</f>
        <v>0</v>
      </c>
      <c r="BH668" s="217">
        <f>IF(N668="sníž. přenesená",J668,0)</f>
        <v>0</v>
      </c>
      <c r="BI668" s="217">
        <f>IF(N668="nulová",J668,0)</f>
        <v>0</v>
      </c>
      <c r="BJ668" s="18" t="s">
        <v>147</v>
      </c>
      <c r="BK668" s="217">
        <f>ROUND(I668*H668,2)</f>
        <v>0</v>
      </c>
      <c r="BL668" s="18" t="s">
        <v>269</v>
      </c>
      <c r="BM668" s="216" t="s">
        <v>1164</v>
      </c>
    </row>
    <row r="669" s="2" customFormat="1">
      <c r="A669" s="39"/>
      <c r="B669" s="40"/>
      <c r="C669" s="41"/>
      <c r="D669" s="218" t="s">
        <v>149</v>
      </c>
      <c r="E669" s="41"/>
      <c r="F669" s="219" t="s">
        <v>1165</v>
      </c>
      <c r="G669" s="41"/>
      <c r="H669" s="41"/>
      <c r="I669" s="220"/>
      <c r="J669" s="41"/>
      <c r="K669" s="41"/>
      <c r="L669" s="45"/>
      <c r="M669" s="221"/>
      <c r="N669" s="222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149</v>
      </c>
      <c r="AU669" s="18" t="s">
        <v>147</v>
      </c>
    </row>
    <row r="670" s="2" customFormat="1">
      <c r="A670" s="39"/>
      <c r="B670" s="40"/>
      <c r="C670" s="41"/>
      <c r="D670" s="223" t="s">
        <v>151</v>
      </c>
      <c r="E670" s="41"/>
      <c r="F670" s="224" t="s">
        <v>1166</v>
      </c>
      <c r="G670" s="41"/>
      <c r="H670" s="41"/>
      <c r="I670" s="220"/>
      <c r="J670" s="41"/>
      <c r="K670" s="41"/>
      <c r="L670" s="45"/>
      <c r="M670" s="221"/>
      <c r="N670" s="222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151</v>
      </c>
      <c r="AU670" s="18" t="s">
        <v>147</v>
      </c>
    </row>
    <row r="671" s="14" customFormat="1">
      <c r="A671" s="14"/>
      <c r="B671" s="235"/>
      <c r="C671" s="236"/>
      <c r="D671" s="218" t="s">
        <v>153</v>
      </c>
      <c r="E671" s="237" t="s">
        <v>19</v>
      </c>
      <c r="F671" s="238" t="s">
        <v>284</v>
      </c>
      <c r="G671" s="236"/>
      <c r="H671" s="239">
        <v>5</v>
      </c>
      <c r="I671" s="240"/>
      <c r="J671" s="236"/>
      <c r="K671" s="236"/>
      <c r="L671" s="241"/>
      <c r="M671" s="242"/>
      <c r="N671" s="243"/>
      <c r="O671" s="243"/>
      <c r="P671" s="243"/>
      <c r="Q671" s="243"/>
      <c r="R671" s="243"/>
      <c r="S671" s="243"/>
      <c r="T671" s="24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5" t="s">
        <v>153</v>
      </c>
      <c r="AU671" s="245" t="s">
        <v>147</v>
      </c>
      <c r="AV671" s="14" t="s">
        <v>147</v>
      </c>
      <c r="AW671" s="14" t="s">
        <v>36</v>
      </c>
      <c r="AX671" s="14" t="s">
        <v>83</v>
      </c>
      <c r="AY671" s="245" t="s">
        <v>138</v>
      </c>
    </row>
    <row r="672" s="2" customFormat="1" ht="16.5" customHeight="1">
      <c r="A672" s="39"/>
      <c r="B672" s="40"/>
      <c r="C672" s="257" t="s">
        <v>1167</v>
      </c>
      <c r="D672" s="257" t="s">
        <v>250</v>
      </c>
      <c r="E672" s="258" t="s">
        <v>1168</v>
      </c>
      <c r="F672" s="259" t="s">
        <v>1169</v>
      </c>
      <c r="G672" s="260" t="s">
        <v>197</v>
      </c>
      <c r="H672" s="261">
        <v>5</v>
      </c>
      <c r="I672" s="262"/>
      <c r="J672" s="263">
        <f>ROUND(I672*H672,2)</f>
        <v>0</v>
      </c>
      <c r="K672" s="259" t="s">
        <v>19</v>
      </c>
      <c r="L672" s="264"/>
      <c r="M672" s="265" t="s">
        <v>19</v>
      </c>
      <c r="N672" s="266" t="s">
        <v>47</v>
      </c>
      <c r="O672" s="85"/>
      <c r="P672" s="214">
        <f>O672*H672</f>
        <v>0</v>
      </c>
      <c r="Q672" s="214">
        <v>0.016</v>
      </c>
      <c r="R672" s="214">
        <f>Q672*H672</f>
        <v>0.080000000000000002</v>
      </c>
      <c r="S672" s="214">
        <v>0</v>
      </c>
      <c r="T672" s="215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16" t="s">
        <v>381</v>
      </c>
      <c r="AT672" s="216" t="s">
        <v>250</v>
      </c>
      <c r="AU672" s="216" t="s">
        <v>147</v>
      </c>
      <c r="AY672" s="18" t="s">
        <v>138</v>
      </c>
      <c r="BE672" s="217">
        <f>IF(N672="základní",J672,0)</f>
        <v>0</v>
      </c>
      <c r="BF672" s="217">
        <f>IF(N672="snížená",J672,0)</f>
        <v>0</v>
      </c>
      <c r="BG672" s="217">
        <f>IF(N672="zákl. přenesená",J672,0)</f>
        <v>0</v>
      </c>
      <c r="BH672" s="217">
        <f>IF(N672="sníž. přenesená",J672,0)</f>
        <v>0</v>
      </c>
      <c r="BI672" s="217">
        <f>IF(N672="nulová",J672,0)</f>
        <v>0</v>
      </c>
      <c r="BJ672" s="18" t="s">
        <v>147</v>
      </c>
      <c r="BK672" s="217">
        <f>ROUND(I672*H672,2)</f>
        <v>0</v>
      </c>
      <c r="BL672" s="18" t="s">
        <v>269</v>
      </c>
      <c r="BM672" s="216" t="s">
        <v>1170</v>
      </c>
    </row>
    <row r="673" s="2" customFormat="1">
      <c r="A673" s="39"/>
      <c r="B673" s="40"/>
      <c r="C673" s="41"/>
      <c r="D673" s="218" t="s">
        <v>149</v>
      </c>
      <c r="E673" s="41"/>
      <c r="F673" s="219" t="s">
        <v>1169</v>
      </c>
      <c r="G673" s="41"/>
      <c r="H673" s="41"/>
      <c r="I673" s="220"/>
      <c r="J673" s="41"/>
      <c r="K673" s="41"/>
      <c r="L673" s="45"/>
      <c r="M673" s="221"/>
      <c r="N673" s="222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149</v>
      </c>
      <c r="AU673" s="18" t="s">
        <v>147</v>
      </c>
    </row>
    <row r="674" s="2" customFormat="1" ht="16.5" customHeight="1">
      <c r="A674" s="39"/>
      <c r="B674" s="40"/>
      <c r="C674" s="205" t="s">
        <v>1171</v>
      </c>
      <c r="D674" s="205" t="s">
        <v>141</v>
      </c>
      <c r="E674" s="206" t="s">
        <v>1172</v>
      </c>
      <c r="F674" s="207" t="s">
        <v>1173</v>
      </c>
      <c r="G674" s="208" t="s">
        <v>197</v>
      </c>
      <c r="H674" s="209">
        <v>5</v>
      </c>
      <c r="I674" s="210"/>
      <c r="J674" s="211">
        <f>ROUND(I674*H674,2)</f>
        <v>0</v>
      </c>
      <c r="K674" s="207" t="s">
        <v>145</v>
      </c>
      <c r="L674" s="45"/>
      <c r="M674" s="212" t="s">
        <v>19</v>
      </c>
      <c r="N674" s="213" t="s">
        <v>47</v>
      </c>
      <c r="O674" s="85"/>
      <c r="P674" s="214">
        <f>O674*H674</f>
        <v>0</v>
      </c>
      <c r="Q674" s="214">
        <v>0</v>
      </c>
      <c r="R674" s="214">
        <f>Q674*H674</f>
        <v>0</v>
      </c>
      <c r="S674" s="214">
        <v>0</v>
      </c>
      <c r="T674" s="215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16" t="s">
        <v>269</v>
      </c>
      <c r="AT674" s="216" t="s">
        <v>141</v>
      </c>
      <c r="AU674" s="216" t="s">
        <v>147</v>
      </c>
      <c r="AY674" s="18" t="s">
        <v>138</v>
      </c>
      <c r="BE674" s="217">
        <f>IF(N674="základní",J674,0)</f>
        <v>0</v>
      </c>
      <c r="BF674" s="217">
        <f>IF(N674="snížená",J674,0)</f>
        <v>0</v>
      </c>
      <c r="BG674" s="217">
        <f>IF(N674="zákl. přenesená",J674,0)</f>
        <v>0</v>
      </c>
      <c r="BH674" s="217">
        <f>IF(N674="sníž. přenesená",J674,0)</f>
        <v>0</v>
      </c>
      <c r="BI674" s="217">
        <f>IF(N674="nulová",J674,0)</f>
        <v>0</v>
      </c>
      <c r="BJ674" s="18" t="s">
        <v>147</v>
      </c>
      <c r="BK674" s="217">
        <f>ROUND(I674*H674,2)</f>
        <v>0</v>
      </c>
      <c r="BL674" s="18" t="s">
        <v>269</v>
      </c>
      <c r="BM674" s="216" t="s">
        <v>1174</v>
      </c>
    </row>
    <row r="675" s="2" customFormat="1">
      <c r="A675" s="39"/>
      <c r="B675" s="40"/>
      <c r="C675" s="41"/>
      <c r="D675" s="218" t="s">
        <v>149</v>
      </c>
      <c r="E675" s="41"/>
      <c r="F675" s="219" t="s">
        <v>1175</v>
      </c>
      <c r="G675" s="41"/>
      <c r="H675" s="41"/>
      <c r="I675" s="220"/>
      <c r="J675" s="41"/>
      <c r="K675" s="41"/>
      <c r="L675" s="45"/>
      <c r="M675" s="221"/>
      <c r="N675" s="222"/>
      <c r="O675" s="85"/>
      <c r="P675" s="85"/>
      <c r="Q675" s="85"/>
      <c r="R675" s="85"/>
      <c r="S675" s="85"/>
      <c r="T675" s="86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149</v>
      </c>
      <c r="AU675" s="18" t="s">
        <v>147</v>
      </c>
    </row>
    <row r="676" s="2" customFormat="1">
      <c r="A676" s="39"/>
      <c r="B676" s="40"/>
      <c r="C676" s="41"/>
      <c r="D676" s="223" t="s">
        <v>151</v>
      </c>
      <c r="E676" s="41"/>
      <c r="F676" s="224" t="s">
        <v>1176</v>
      </c>
      <c r="G676" s="41"/>
      <c r="H676" s="41"/>
      <c r="I676" s="220"/>
      <c r="J676" s="41"/>
      <c r="K676" s="41"/>
      <c r="L676" s="45"/>
      <c r="M676" s="221"/>
      <c r="N676" s="222"/>
      <c r="O676" s="85"/>
      <c r="P676" s="85"/>
      <c r="Q676" s="85"/>
      <c r="R676" s="85"/>
      <c r="S676" s="85"/>
      <c r="T676" s="86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151</v>
      </c>
      <c r="AU676" s="18" t="s">
        <v>147</v>
      </c>
    </row>
    <row r="677" s="14" customFormat="1">
      <c r="A677" s="14"/>
      <c r="B677" s="235"/>
      <c r="C677" s="236"/>
      <c r="D677" s="218" t="s">
        <v>153</v>
      </c>
      <c r="E677" s="237" t="s">
        <v>19</v>
      </c>
      <c r="F677" s="238" t="s">
        <v>284</v>
      </c>
      <c r="G677" s="236"/>
      <c r="H677" s="239">
        <v>5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153</v>
      </c>
      <c r="AU677" s="245" t="s">
        <v>147</v>
      </c>
      <c r="AV677" s="14" t="s">
        <v>147</v>
      </c>
      <c r="AW677" s="14" t="s">
        <v>36</v>
      </c>
      <c r="AX677" s="14" t="s">
        <v>83</v>
      </c>
      <c r="AY677" s="245" t="s">
        <v>138</v>
      </c>
    </row>
    <row r="678" s="2" customFormat="1" ht="16.5" customHeight="1">
      <c r="A678" s="39"/>
      <c r="B678" s="40"/>
      <c r="C678" s="257" t="s">
        <v>1177</v>
      </c>
      <c r="D678" s="257" t="s">
        <v>250</v>
      </c>
      <c r="E678" s="258" t="s">
        <v>1178</v>
      </c>
      <c r="F678" s="259" t="s">
        <v>1179</v>
      </c>
      <c r="G678" s="260" t="s">
        <v>197</v>
      </c>
      <c r="H678" s="261">
        <v>5</v>
      </c>
      <c r="I678" s="262"/>
      <c r="J678" s="263">
        <f>ROUND(I678*H678,2)</f>
        <v>0</v>
      </c>
      <c r="K678" s="259" t="s">
        <v>145</v>
      </c>
      <c r="L678" s="264"/>
      <c r="M678" s="265" t="s">
        <v>19</v>
      </c>
      <c r="N678" s="266" t="s">
        <v>47</v>
      </c>
      <c r="O678" s="85"/>
      <c r="P678" s="214">
        <f>O678*H678</f>
        <v>0</v>
      </c>
      <c r="Q678" s="214">
        <v>0.028000000000000001</v>
      </c>
      <c r="R678" s="214">
        <f>Q678*H678</f>
        <v>0.14000000000000001</v>
      </c>
      <c r="S678" s="214">
        <v>0</v>
      </c>
      <c r="T678" s="215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16" t="s">
        <v>381</v>
      </c>
      <c r="AT678" s="216" t="s">
        <v>250</v>
      </c>
      <c r="AU678" s="216" t="s">
        <v>147</v>
      </c>
      <c r="AY678" s="18" t="s">
        <v>138</v>
      </c>
      <c r="BE678" s="217">
        <f>IF(N678="základní",J678,0)</f>
        <v>0</v>
      </c>
      <c r="BF678" s="217">
        <f>IF(N678="snížená",J678,0)</f>
        <v>0</v>
      </c>
      <c r="BG678" s="217">
        <f>IF(N678="zákl. přenesená",J678,0)</f>
        <v>0</v>
      </c>
      <c r="BH678" s="217">
        <f>IF(N678="sníž. přenesená",J678,0)</f>
        <v>0</v>
      </c>
      <c r="BI678" s="217">
        <f>IF(N678="nulová",J678,0)</f>
        <v>0</v>
      </c>
      <c r="BJ678" s="18" t="s">
        <v>147</v>
      </c>
      <c r="BK678" s="217">
        <f>ROUND(I678*H678,2)</f>
        <v>0</v>
      </c>
      <c r="BL678" s="18" t="s">
        <v>269</v>
      </c>
      <c r="BM678" s="216" t="s">
        <v>1180</v>
      </c>
    </row>
    <row r="679" s="2" customFormat="1">
      <c r="A679" s="39"/>
      <c r="B679" s="40"/>
      <c r="C679" s="41"/>
      <c r="D679" s="218" t="s">
        <v>149</v>
      </c>
      <c r="E679" s="41"/>
      <c r="F679" s="219" t="s">
        <v>1179</v>
      </c>
      <c r="G679" s="41"/>
      <c r="H679" s="41"/>
      <c r="I679" s="220"/>
      <c r="J679" s="41"/>
      <c r="K679" s="41"/>
      <c r="L679" s="45"/>
      <c r="M679" s="221"/>
      <c r="N679" s="222"/>
      <c r="O679" s="85"/>
      <c r="P679" s="85"/>
      <c r="Q679" s="85"/>
      <c r="R679" s="85"/>
      <c r="S679" s="85"/>
      <c r="T679" s="86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149</v>
      </c>
      <c r="AU679" s="18" t="s">
        <v>147</v>
      </c>
    </row>
    <row r="680" s="2" customFormat="1">
      <c r="A680" s="39"/>
      <c r="B680" s="40"/>
      <c r="C680" s="41"/>
      <c r="D680" s="223" t="s">
        <v>151</v>
      </c>
      <c r="E680" s="41"/>
      <c r="F680" s="224" t="s">
        <v>1181</v>
      </c>
      <c r="G680" s="41"/>
      <c r="H680" s="41"/>
      <c r="I680" s="220"/>
      <c r="J680" s="41"/>
      <c r="K680" s="41"/>
      <c r="L680" s="45"/>
      <c r="M680" s="221"/>
      <c r="N680" s="222"/>
      <c r="O680" s="85"/>
      <c r="P680" s="85"/>
      <c r="Q680" s="85"/>
      <c r="R680" s="85"/>
      <c r="S680" s="85"/>
      <c r="T680" s="86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151</v>
      </c>
      <c r="AU680" s="18" t="s">
        <v>147</v>
      </c>
    </row>
    <row r="681" s="2" customFormat="1" ht="16.5" customHeight="1">
      <c r="A681" s="39"/>
      <c r="B681" s="40"/>
      <c r="C681" s="205" t="s">
        <v>1182</v>
      </c>
      <c r="D681" s="205" t="s">
        <v>141</v>
      </c>
      <c r="E681" s="206" t="s">
        <v>1183</v>
      </c>
      <c r="F681" s="207" t="s">
        <v>1184</v>
      </c>
      <c r="G681" s="208" t="s">
        <v>197</v>
      </c>
      <c r="H681" s="209">
        <v>5</v>
      </c>
      <c r="I681" s="210"/>
      <c r="J681" s="211">
        <f>ROUND(I681*H681,2)</f>
        <v>0</v>
      </c>
      <c r="K681" s="207" t="s">
        <v>145</v>
      </c>
      <c r="L681" s="45"/>
      <c r="M681" s="212" t="s">
        <v>19</v>
      </c>
      <c r="N681" s="213" t="s">
        <v>47</v>
      </c>
      <c r="O681" s="85"/>
      <c r="P681" s="214">
        <f>O681*H681</f>
        <v>0</v>
      </c>
      <c r="Q681" s="214">
        <v>0</v>
      </c>
      <c r="R681" s="214">
        <f>Q681*H681</f>
        <v>0</v>
      </c>
      <c r="S681" s="214">
        <v>0.1104</v>
      </c>
      <c r="T681" s="215">
        <f>S681*H681</f>
        <v>0.55200000000000005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16" t="s">
        <v>269</v>
      </c>
      <c r="AT681" s="216" t="s">
        <v>141</v>
      </c>
      <c r="AU681" s="216" t="s">
        <v>147</v>
      </c>
      <c r="AY681" s="18" t="s">
        <v>138</v>
      </c>
      <c r="BE681" s="217">
        <f>IF(N681="základní",J681,0)</f>
        <v>0</v>
      </c>
      <c r="BF681" s="217">
        <f>IF(N681="snížená",J681,0)</f>
        <v>0</v>
      </c>
      <c r="BG681" s="217">
        <f>IF(N681="zákl. přenesená",J681,0)</f>
        <v>0</v>
      </c>
      <c r="BH681" s="217">
        <f>IF(N681="sníž. přenesená",J681,0)</f>
        <v>0</v>
      </c>
      <c r="BI681" s="217">
        <f>IF(N681="nulová",J681,0)</f>
        <v>0</v>
      </c>
      <c r="BJ681" s="18" t="s">
        <v>147</v>
      </c>
      <c r="BK681" s="217">
        <f>ROUND(I681*H681,2)</f>
        <v>0</v>
      </c>
      <c r="BL681" s="18" t="s">
        <v>269</v>
      </c>
      <c r="BM681" s="216" t="s">
        <v>1185</v>
      </c>
    </row>
    <row r="682" s="2" customFormat="1">
      <c r="A682" s="39"/>
      <c r="B682" s="40"/>
      <c r="C682" s="41"/>
      <c r="D682" s="218" t="s">
        <v>149</v>
      </c>
      <c r="E682" s="41"/>
      <c r="F682" s="219" t="s">
        <v>1186</v>
      </c>
      <c r="G682" s="41"/>
      <c r="H682" s="41"/>
      <c r="I682" s="220"/>
      <c r="J682" s="41"/>
      <c r="K682" s="41"/>
      <c r="L682" s="45"/>
      <c r="M682" s="221"/>
      <c r="N682" s="222"/>
      <c r="O682" s="85"/>
      <c r="P682" s="85"/>
      <c r="Q682" s="85"/>
      <c r="R682" s="85"/>
      <c r="S682" s="85"/>
      <c r="T682" s="86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149</v>
      </c>
      <c r="AU682" s="18" t="s">
        <v>147</v>
      </c>
    </row>
    <row r="683" s="2" customFormat="1">
      <c r="A683" s="39"/>
      <c r="B683" s="40"/>
      <c r="C683" s="41"/>
      <c r="D683" s="223" t="s">
        <v>151</v>
      </c>
      <c r="E683" s="41"/>
      <c r="F683" s="224" t="s">
        <v>1187</v>
      </c>
      <c r="G683" s="41"/>
      <c r="H683" s="41"/>
      <c r="I683" s="220"/>
      <c r="J683" s="41"/>
      <c r="K683" s="41"/>
      <c r="L683" s="45"/>
      <c r="M683" s="221"/>
      <c r="N683" s="222"/>
      <c r="O683" s="85"/>
      <c r="P683" s="85"/>
      <c r="Q683" s="85"/>
      <c r="R683" s="85"/>
      <c r="S683" s="85"/>
      <c r="T683" s="86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151</v>
      </c>
      <c r="AU683" s="18" t="s">
        <v>147</v>
      </c>
    </row>
    <row r="684" s="14" customFormat="1">
      <c r="A684" s="14"/>
      <c r="B684" s="235"/>
      <c r="C684" s="236"/>
      <c r="D684" s="218" t="s">
        <v>153</v>
      </c>
      <c r="E684" s="237" t="s">
        <v>19</v>
      </c>
      <c r="F684" s="238" t="s">
        <v>1188</v>
      </c>
      <c r="G684" s="236"/>
      <c r="H684" s="239">
        <v>5</v>
      </c>
      <c r="I684" s="240"/>
      <c r="J684" s="236"/>
      <c r="K684" s="236"/>
      <c r="L684" s="241"/>
      <c r="M684" s="242"/>
      <c r="N684" s="243"/>
      <c r="O684" s="243"/>
      <c r="P684" s="243"/>
      <c r="Q684" s="243"/>
      <c r="R684" s="243"/>
      <c r="S684" s="243"/>
      <c r="T684" s="244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5" t="s">
        <v>153</v>
      </c>
      <c r="AU684" s="245" t="s">
        <v>147</v>
      </c>
      <c r="AV684" s="14" t="s">
        <v>147</v>
      </c>
      <c r="AW684" s="14" t="s">
        <v>36</v>
      </c>
      <c r="AX684" s="14" t="s">
        <v>83</v>
      </c>
      <c r="AY684" s="245" t="s">
        <v>138</v>
      </c>
    </row>
    <row r="685" s="2" customFormat="1" ht="16.5" customHeight="1">
      <c r="A685" s="39"/>
      <c r="B685" s="40"/>
      <c r="C685" s="205" t="s">
        <v>1189</v>
      </c>
      <c r="D685" s="205" t="s">
        <v>141</v>
      </c>
      <c r="E685" s="206" t="s">
        <v>1190</v>
      </c>
      <c r="F685" s="207" t="s">
        <v>1191</v>
      </c>
      <c r="G685" s="208" t="s">
        <v>272</v>
      </c>
      <c r="H685" s="209">
        <v>0.56699999999999995</v>
      </c>
      <c r="I685" s="210"/>
      <c r="J685" s="211">
        <f>ROUND(I685*H685,2)</f>
        <v>0</v>
      </c>
      <c r="K685" s="207" t="s">
        <v>145</v>
      </c>
      <c r="L685" s="45"/>
      <c r="M685" s="212" t="s">
        <v>19</v>
      </c>
      <c r="N685" s="213" t="s">
        <v>47</v>
      </c>
      <c r="O685" s="85"/>
      <c r="P685" s="214">
        <f>O685*H685</f>
        <v>0</v>
      </c>
      <c r="Q685" s="214">
        <v>0</v>
      </c>
      <c r="R685" s="214">
        <f>Q685*H685</f>
        <v>0</v>
      </c>
      <c r="S685" s="214">
        <v>0</v>
      </c>
      <c r="T685" s="215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16" t="s">
        <v>269</v>
      </c>
      <c r="AT685" s="216" t="s">
        <v>141</v>
      </c>
      <c r="AU685" s="216" t="s">
        <v>147</v>
      </c>
      <c r="AY685" s="18" t="s">
        <v>138</v>
      </c>
      <c r="BE685" s="217">
        <f>IF(N685="základní",J685,0)</f>
        <v>0</v>
      </c>
      <c r="BF685" s="217">
        <f>IF(N685="snížená",J685,0)</f>
        <v>0</v>
      </c>
      <c r="BG685" s="217">
        <f>IF(N685="zákl. přenesená",J685,0)</f>
        <v>0</v>
      </c>
      <c r="BH685" s="217">
        <f>IF(N685="sníž. přenesená",J685,0)</f>
        <v>0</v>
      </c>
      <c r="BI685" s="217">
        <f>IF(N685="nulová",J685,0)</f>
        <v>0</v>
      </c>
      <c r="BJ685" s="18" t="s">
        <v>147</v>
      </c>
      <c r="BK685" s="217">
        <f>ROUND(I685*H685,2)</f>
        <v>0</v>
      </c>
      <c r="BL685" s="18" t="s">
        <v>269</v>
      </c>
      <c r="BM685" s="216" t="s">
        <v>1192</v>
      </c>
    </row>
    <row r="686" s="2" customFormat="1">
      <c r="A686" s="39"/>
      <c r="B686" s="40"/>
      <c r="C686" s="41"/>
      <c r="D686" s="218" t="s">
        <v>149</v>
      </c>
      <c r="E686" s="41"/>
      <c r="F686" s="219" t="s">
        <v>1193</v>
      </c>
      <c r="G686" s="41"/>
      <c r="H686" s="41"/>
      <c r="I686" s="220"/>
      <c r="J686" s="41"/>
      <c r="K686" s="41"/>
      <c r="L686" s="45"/>
      <c r="M686" s="221"/>
      <c r="N686" s="222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149</v>
      </c>
      <c r="AU686" s="18" t="s">
        <v>147</v>
      </c>
    </row>
    <row r="687" s="2" customFormat="1">
      <c r="A687" s="39"/>
      <c r="B687" s="40"/>
      <c r="C687" s="41"/>
      <c r="D687" s="223" t="s">
        <v>151</v>
      </c>
      <c r="E687" s="41"/>
      <c r="F687" s="224" t="s">
        <v>1194</v>
      </c>
      <c r="G687" s="41"/>
      <c r="H687" s="41"/>
      <c r="I687" s="220"/>
      <c r="J687" s="41"/>
      <c r="K687" s="41"/>
      <c r="L687" s="45"/>
      <c r="M687" s="221"/>
      <c r="N687" s="222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151</v>
      </c>
      <c r="AU687" s="18" t="s">
        <v>147</v>
      </c>
    </row>
    <row r="688" s="12" customFormat="1" ht="22.8" customHeight="1">
      <c r="A688" s="12"/>
      <c r="B688" s="189"/>
      <c r="C688" s="190"/>
      <c r="D688" s="191" t="s">
        <v>74</v>
      </c>
      <c r="E688" s="203" t="s">
        <v>1195</v>
      </c>
      <c r="F688" s="203" t="s">
        <v>1196</v>
      </c>
      <c r="G688" s="190"/>
      <c r="H688" s="190"/>
      <c r="I688" s="193"/>
      <c r="J688" s="204">
        <f>BK688</f>
        <v>0</v>
      </c>
      <c r="K688" s="190"/>
      <c r="L688" s="195"/>
      <c r="M688" s="196"/>
      <c r="N688" s="197"/>
      <c r="O688" s="197"/>
      <c r="P688" s="198">
        <f>SUM(P689:P703)</f>
        <v>0</v>
      </c>
      <c r="Q688" s="197"/>
      <c r="R688" s="198">
        <f>SUM(R689:R703)</f>
        <v>4.25685</v>
      </c>
      <c r="S688" s="197"/>
      <c r="T688" s="199">
        <f>SUM(T689:T703)</f>
        <v>0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200" t="s">
        <v>147</v>
      </c>
      <c r="AT688" s="201" t="s">
        <v>74</v>
      </c>
      <c r="AU688" s="201" t="s">
        <v>83</v>
      </c>
      <c r="AY688" s="200" t="s">
        <v>138</v>
      </c>
      <c r="BK688" s="202">
        <f>SUM(BK689:BK703)</f>
        <v>0</v>
      </c>
    </row>
    <row r="689" s="2" customFormat="1" ht="16.5" customHeight="1">
      <c r="A689" s="39"/>
      <c r="B689" s="40"/>
      <c r="C689" s="205" t="s">
        <v>1197</v>
      </c>
      <c r="D689" s="205" t="s">
        <v>141</v>
      </c>
      <c r="E689" s="206" t="s">
        <v>1198</v>
      </c>
      <c r="F689" s="207" t="s">
        <v>1199</v>
      </c>
      <c r="G689" s="208" t="s">
        <v>197</v>
      </c>
      <c r="H689" s="209">
        <v>5</v>
      </c>
      <c r="I689" s="210"/>
      <c r="J689" s="211">
        <f>ROUND(I689*H689,2)</f>
        <v>0</v>
      </c>
      <c r="K689" s="207" t="s">
        <v>145</v>
      </c>
      <c r="L689" s="45"/>
      <c r="M689" s="212" t="s">
        <v>19</v>
      </c>
      <c r="N689" s="213" t="s">
        <v>47</v>
      </c>
      <c r="O689" s="85"/>
      <c r="P689" s="214">
        <f>O689*H689</f>
        <v>0</v>
      </c>
      <c r="Q689" s="214">
        <v>0</v>
      </c>
      <c r="R689" s="214">
        <f>Q689*H689</f>
        <v>0</v>
      </c>
      <c r="S689" s="214">
        <v>0</v>
      </c>
      <c r="T689" s="215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16" t="s">
        <v>269</v>
      </c>
      <c r="AT689" s="216" t="s">
        <v>141</v>
      </c>
      <c r="AU689" s="216" t="s">
        <v>147</v>
      </c>
      <c r="AY689" s="18" t="s">
        <v>138</v>
      </c>
      <c r="BE689" s="217">
        <f>IF(N689="základní",J689,0)</f>
        <v>0</v>
      </c>
      <c r="BF689" s="217">
        <f>IF(N689="snížená",J689,0)</f>
        <v>0</v>
      </c>
      <c r="BG689" s="217">
        <f>IF(N689="zákl. přenesená",J689,0)</f>
        <v>0</v>
      </c>
      <c r="BH689" s="217">
        <f>IF(N689="sníž. přenesená",J689,0)</f>
        <v>0</v>
      </c>
      <c r="BI689" s="217">
        <f>IF(N689="nulová",J689,0)</f>
        <v>0</v>
      </c>
      <c r="BJ689" s="18" t="s">
        <v>147</v>
      </c>
      <c r="BK689" s="217">
        <f>ROUND(I689*H689,2)</f>
        <v>0</v>
      </c>
      <c r="BL689" s="18" t="s">
        <v>269</v>
      </c>
      <c r="BM689" s="216" t="s">
        <v>1200</v>
      </c>
    </row>
    <row r="690" s="2" customFormat="1">
      <c r="A690" s="39"/>
      <c r="B690" s="40"/>
      <c r="C690" s="41"/>
      <c r="D690" s="218" t="s">
        <v>149</v>
      </c>
      <c r="E690" s="41"/>
      <c r="F690" s="219" t="s">
        <v>1201</v>
      </c>
      <c r="G690" s="41"/>
      <c r="H690" s="41"/>
      <c r="I690" s="220"/>
      <c r="J690" s="41"/>
      <c r="K690" s="41"/>
      <c r="L690" s="45"/>
      <c r="M690" s="221"/>
      <c r="N690" s="222"/>
      <c r="O690" s="85"/>
      <c r="P690" s="85"/>
      <c r="Q690" s="85"/>
      <c r="R690" s="85"/>
      <c r="S690" s="85"/>
      <c r="T690" s="86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149</v>
      </c>
      <c r="AU690" s="18" t="s">
        <v>147</v>
      </c>
    </row>
    <row r="691" s="2" customFormat="1">
      <c r="A691" s="39"/>
      <c r="B691" s="40"/>
      <c r="C691" s="41"/>
      <c r="D691" s="223" t="s">
        <v>151</v>
      </c>
      <c r="E691" s="41"/>
      <c r="F691" s="224" t="s">
        <v>1202</v>
      </c>
      <c r="G691" s="41"/>
      <c r="H691" s="41"/>
      <c r="I691" s="220"/>
      <c r="J691" s="41"/>
      <c r="K691" s="41"/>
      <c r="L691" s="45"/>
      <c r="M691" s="221"/>
      <c r="N691" s="222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151</v>
      </c>
      <c r="AU691" s="18" t="s">
        <v>147</v>
      </c>
    </row>
    <row r="692" s="14" customFormat="1">
      <c r="A692" s="14"/>
      <c r="B692" s="235"/>
      <c r="C692" s="236"/>
      <c r="D692" s="218" t="s">
        <v>153</v>
      </c>
      <c r="E692" s="237" t="s">
        <v>19</v>
      </c>
      <c r="F692" s="238" t="s">
        <v>284</v>
      </c>
      <c r="G692" s="236"/>
      <c r="H692" s="239">
        <v>5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5" t="s">
        <v>153</v>
      </c>
      <c r="AU692" s="245" t="s">
        <v>147</v>
      </c>
      <c r="AV692" s="14" t="s">
        <v>147</v>
      </c>
      <c r="AW692" s="14" t="s">
        <v>36</v>
      </c>
      <c r="AX692" s="14" t="s">
        <v>83</v>
      </c>
      <c r="AY692" s="245" t="s">
        <v>138</v>
      </c>
    </row>
    <row r="693" s="2" customFormat="1" ht="16.5" customHeight="1">
      <c r="A693" s="39"/>
      <c r="B693" s="40"/>
      <c r="C693" s="257" t="s">
        <v>1203</v>
      </c>
      <c r="D693" s="257" t="s">
        <v>250</v>
      </c>
      <c r="E693" s="258" t="s">
        <v>1204</v>
      </c>
      <c r="F693" s="259" t="s">
        <v>1205</v>
      </c>
      <c r="G693" s="260" t="s">
        <v>197</v>
      </c>
      <c r="H693" s="261">
        <v>5</v>
      </c>
      <c r="I693" s="262"/>
      <c r="J693" s="263">
        <f>ROUND(I693*H693,2)</f>
        <v>0</v>
      </c>
      <c r="K693" s="259" t="s">
        <v>19</v>
      </c>
      <c r="L693" s="264"/>
      <c r="M693" s="265" t="s">
        <v>19</v>
      </c>
      <c r="N693" s="266" t="s">
        <v>47</v>
      </c>
      <c r="O693" s="85"/>
      <c r="P693" s="214">
        <f>O693*H693</f>
        <v>0</v>
      </c>
      <c r="Q693" s="214">
        <v>0.00109</v>
      </c>
      <c r="R693" s="214">
        <f>Q693*H693</f>
        <v>0.00545</v>
      </c>
      <c r="S693" s="214">
        <v>0</v>
      </c>
      <c r="T693" s="215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16" t="s">
        <v>381</v>
      </c>
      <c r="AT693" s="216" t="s">
        <v>250</v>
      </c>
      <c r="AU693" s="216" t="s">
        <v>147</v>
      </c>
      <c r="AY693" s="18" t="s">
        <v>138</v>
      </c>
      <c r="BE693" s="217">
        <f>IF(N693="základní",J693,0)</f>
        <v>0</v>
      </c>
      <c r="BF693" s="217">
        <f>IF(N693="snížená",J693,0)</f>
        <v>0</v>
      </c>
      <c r="BG693" s="217">
        <f>IF(N693="zákl. přenesená",J693,0)</f>
        <v>0</v>
      </c>
      <c r="BH693" s="217">
        <f>IF(N693="sníž. přenesená",J693,0)</f>
        <v>0</v>
      </c>
      <c r="BI693" s="217">
        <f>IF(N693="nulová",J693,0)</f>
        <v>0</v>
      </c>
      <c r="BJ693" s="18" t="s">
        <v>147</v>
      </c>
      <c r="BK693" s="217">
        <f>ROUND(I693*H693,2)</f>
        <v>0</v>
      </c>
      <c r="BL693" s="18" t="s">
        <v>269</v>
      </c>
      <c r="BM693" s="216" t="s">
        <v>1206</v>
      </c>
    </row>
    <row r="694" s="2" customFormat="1">
      <c r="A694" s="39"/>
      <c r="B694" s="40"/>
      <c r="C694" s="41"/>
      <c r="D694" s="218" t="s">
        <v>149</v>
      </c>
      <c r="E694" s="41"/>
      <c r="F694" s="219" t="s">
        <v>1207</v>
      </c>
      <c r="G694" s="41"/>
      <c r="H694" s="41"/>
      <c r="I694" s="220"/>
      <c r="J694" s="41"/>
      <c r="K694" s="41"/>
      <c r="L694" s="45"/>
      <c r="M694" s="221"/>
      <c r="N694" s="222"/>
      <c r="O694" s="85"/>
      <c r="P694" s="85"/>
      <c r="Q694" s="85"/>
      <c r="R694" s="85"/>
      <c r="S694" s="85"/>
      <c r="T694" s="86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149</v>
      </c>
      <c r="AU694" s="18" t="s">
        <v>147</v>
      </c>
    </row>
    <row r="695" s="2" customFormat="1" ht="16.5" customHeight="1">
      <c r="A695" s="39"/>
      <c r="B695" s="40"/>
      <c r="C695" s="205" t="s">
        <v>1208</v>
      </c>
      <c r="D695" s="205" t="s">
        <v>141</v>
      </c>
      <c r="E695" s="206" t="s">
        <v>1209</v>
      </c>
      <c r="F695" s="207" t="s">
        <v>1210</v>
      </c>
      <c r="G695" s="208" t="s">
        <v>197</v>
      </c>
      <c r="H695" s="209">
        <v>20</v>
      </c>
      <c r="I695" s="210"/>
      <c r="J695" s="211">
        <f>ROUND(I695*H695,2)</f>
        <v>0</v>
      </c>
      <c r="K695" s="207" t="s">
        <v>19</v>
      </c>
      <c r="L695" s="45"/>
      <c r="M695" s="212" t="s">
        <v>19</v>
      </c>
      <c r="N695" s="213" t="s">
        <v>47</v>
      </c>
      <c r="O695" s="85"/>
      <c r="P695" s="214">
        <f>O695*H695</f>
        <v>0</v>
      </c>
      <c r="Q695" s="214">
        <v>6.9999999999999994E-05</v>
      </c>
      <c r="R695" s="214">
        <f>Q695*H695</f>
        <v>0.0013999999999999998</v>
      </c>
      <c r="S695" s="214">
        <v>0</v>
      </c>
      <c r="T695" s="215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16" t="s">
        <v>269</v>
      </c>
      <c r="AT695" s="216" t="s">
        <v>141</v>
      </c>
      <c r="AU695" s="216" t="s">
        <v>147</v>
      </c>
      <c r="AY695" s="18" t="s">
        <v>138</v>
      </c>
      <c r="BE695" s="217">
        <f>IF(N695="základní",J695,0)</f>
        <v>0</v>
      </c>
      <c r="BF695" s="217">
        <f>IF(N695="snížená",J695,0)</f>
        <v>0</v>
      </c>
      <c r="BG695" s="217">
        <f>IF(N695="zákl. přenesená",J695,0)</f>
        <v>0</v>
      </c>
      <c r="BH695" s="217">
        <f>IF(N695="sníž. přenesená",J695,0)</f>
        <v>0</v>
      </c>
      <c r="BI695" s="217">
        <f>IF(N695="nulová",J695,0)</f>
        <v>0</v>
      </c>
      <c r="BJ695" s="18" t="s">
        <v>147</v>
      </c>
      <c r="BK695" s="217">
        <f>ROUND(I695*H695,2)</f>
        <v>0</v>
      </c>
      <c r="BL695" s="18" t="s">
        <v>269</v>
      </c>
      <c r="BM695" s="216" t="s">
        <v>1211</v>
      </c>
    </row>
    <row r="696" s="2" customFormat="1">
      <c r="A696" s="39"/>
      <c r="B696" s="40"/>
      <c r="C696" s="41"/>
      <c r="D696" s="218" t="s">
        <v>149</v>
      </c>
      <c r="E696" s="41"/>
      <c r="F696" s="219" t="s">
        <v>1212</v>
      </c>
      <c r="G696" s="41"/>
      <c r="H696" s="41"/>
      <c r="I696" s="220"/>
      <c r="J696" s="41"/>
      <c r="K696" s="41"/>
      <c r="L696" s="45"/>
      <c r="M696" s="221"/>
      <c r="N696" s="222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149</v>
      </c>
      <c r="AU696" s="18" t="s">
        <v>147</v>
      </c>
    </row>
    <row r="697" s="14" customFormat="1">
      <c r="A697" s="14"/>
      <c r="B697" s="235"/>
      <c r="C697" s="236"/>
      <c r="D697" s="218" t="s">
        <v>153</v>
      </c>
      <c r="E697" s="237" t="s">
        <v>19</v>
      </c>
      <c r="F697" s="238" t="s">
        <v>1213</v>
      </c>
      <c r="G697" s="236"/>
      <c r="H697" s="239">
        <v>20</v>
      </c>
      <c r="I697" s="240"/>
      <c r="J697" s="236"/>
      <c r="K697" s="236"/>
      <c r="L697" s="241"/>
      <c r="M697" s="242"/>
      <c r="N697" s="243"/>
      <c r="O697" s="243"/>
      <c r="P697" s="243"/>
      <c r="Q697" s="243"/>
      <c r="R697" s="243"/>
      <c r="S697" s="243"/>
      <c r="T697" s="24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5" t="s">
        <v>153</v>
      </c>
      <c r="AU697" s="245" t="s">
        <v>147</v>
      </c>
      <c r="AV697" s="14" t="s">
        <v>147</v>
      </c>
      <c r="AW697" s="14" t="s">
        <v>36</v>
      </c>
      <c r="AX697" s="14" t="s">
        <v>83</v>
      </c>
      <c r="AY697" s="245" t="s">
        <v>138</v>
      </c>
    </row>
    <row r="698" s="2" customFormat="1" ht="16.5" customHeight="1">
      <c r="A698" s="39"/>
      <c r="B698" s="40"/>
      <c r="C698" s="205" t="s">
        <v>1214</v>
      </c>
      <c r="D698" s="205" t="s">
        <v>141</v>
      </c>
      <c r="E698" s="206" t="s">
        <v>1215</v>
      </c>
      <c r="F698" s="207" t="s">
        <v>1216</v>
      </c>
      <c r="G698" s="208" t="s">
        <v>197</v>
      </c>
      <c r="H698" s="209">
        <v>5</v>
      </c>
      <c r="I698" s="210"/>
      <c r="J698" s="211">
        <f>ROUND(I698*H698,2)</f>
        <v>0</v>
      </c>
      <c r="K698" s="207" t="s">
        <v>19</v>
      </c>
      <c r="L698" s="45"/>
      <c r="M698" s="212" t="s">
        <v>19</v>
      </c>
      <c r="N698" s="213" t="s">
        <v>47</v>
      </c>
      <c r="O698" s="85"/>
      <c r="P698" s="214">
        <f>O698*H698</f>
        <v>0</v>
      </c>
      <c r="Q698" s="214">
        <v>0.84999999999999998</v>
      </c>
      <c r="R698" s="214">
        <f>Q698*H698</f>
        <v>4.25</v>
      </c>
      <c r="S698" s="214">
        <v>0</v>
      </c>
      <c r="T698" s="215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16" t="s">
        <v>269</v>
      </c>
      <c r="AT698" s="216" t="s">
        <v>141</v>
      </c>
      <c r="AU698" s="216" t="s">
        <v>147</v>
      </c>
      <c r="AY698" s="18" t="s">
        <v>138</v>
      </c>
      <c r="BE698" s="217">
        <f>IF(N698="základní",J698,0)</f>
        <v>0</v>
      </c>
      <c r="BF698" s="217">
        <f>IF(N698="snížená",J698,0)</f>
        <v>0</v>
      </c>
      <c r="BG698" s="217">
        <f>IF(N698="zákl. přenesená",J698,0)</f>
        <v>0</v>
      </c>
      <c r="BH698" s="217">
        <f>IF(N698="sníž. přenesená",J698,0)</f>
        <v>0</v>
      </c>
      <c r="BI698" s="217">
        <f>IF(N698="nulová",J698,0)</f>
        <v>0</v>
      </c>
      <c r="BJ698" s="18" t="s">
        <v>147</v>
      </c>
      <c r="BK698" s="217">
        <f>ROUND(I698*H698,2)</f>
        <v>0</v>
      </c>
      <c r="BL698" s="18" t="s">
        <v>269</v>
      </c>
      <c r="BM698" s="216" t="s">
        <v>1217</v>
      </c>
    </row>
    <row r="699" s="2" customFormat="1">
      <c r="A699" s="39"/>
      <c r="B699" s="40"/>
      <c r="C699" s="41"/>
      <c r="D699" s="218" t="s">
        <v>149</v>
      </c>
      <c r="E699" s="41"/>
      <c r="F699" s="219" t="s">
        <v>1216</v>
      </c>
      <c r="G699" s="41"/>
      <c r="H699" s="41"/>
      <c r="I699" s="220"/>
      <c r="J699" s="41"/>
      <c r="K699" s="41"/>
      <c r="L699" s="45"/>
      <c r="M699" s="221"/>
      <c r="N699" s="222"/>
      <c r="O699" s="85"/>
      <c r="P699" s="85"/>
      <c r="Q699" s="85"/>
      <c r="R699" s="85"/>
      <c r="S699" s="85"/>
      <c r="T699" s="86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149</v>
      </c>
      <c r="AU699" s="18" t="s">
        <v>147</v>
      </c>
    </row>
    <row r="700" s="14" customFormat="1">
      <c r="A700" s="14"/>
      <c r="B700" s="235"/>
      <c r="C700" s="236"/>
      <c r="D700" s="218" t="s">
        <v>153</v>
      </c>
      <c r="E700" s="237" t="s">
        <v>19</v>
      </c>
      <c r="F700" s="238" t="s">
        <v>284</v>
      </c>
      <c r="G700" s="236"/>
      <c r="H700" s="239">
        <v>5</v>
      </c>
      <c r="I700" s="240"/>
      <c r="J700" s="236"/>
      <c r="K700" s="236"/>
      <c r="L700" s="241"/>
      <c r="M700" s="242"/>
      <c r="N700" s="243"/>
      <c r="O700" s="243"/>
      <c r="P700" s="243"/>
      <c r="Q700" s="243"/>
      <c r="R700" s="243"/>
      <c r="S700" s="243"/>
      <c r="T700" s="24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5" t="s">
        <v>153</v>
      </c>
      <c r="AU700" s="245" t="s">
        <v>147</v>
      </c>
      <c r="AV700" s="14" t="s">
        <v>147</v>
      </c>
      <c r="AW700" s="14" t="s">
        <v>36</v>
      </c>
      <c r="AX700" s="14" t="s">
        <v>83</v>
      </c>
      <c r="AY700" s="245" t="s">
        <v>138</v>
      </c>
    </row>
    <row r="701" s="2" customFormat="1" ht="16.5" customHeight="1">
      <c r="A701" s="39"/>
      <c r="B701" s="40"/>
      <c r="C701" s="205" t="s">
        <v>1218</v>
      </c>
      <c r="D701" s="205" t="s">
        <v>141</v>
      </c>
      <c r="E701" s="206" t="s">
        <v>1219</v>
      </c>
      <c r="F701" s="207" t="s">
        <v>1220</v>
      </c>
      <c r="G701" s="208" t="s">
        <v>272</v>
      </c>
      <c r="H701" s="209">
        <v>4.2569999999999997</v>
      </c>
      <c r="I701" s="210"/>
      <c r="J701" s="211">
        <f>ROUND(I701*H701,2)</f>
        <v>0</v>
      </c>
      <c r="K701" s="207" t="s">
        <v>145</v>
      </c>
      <c r="L701" s="45"/>
      <c r="M701" s="212" t="s">
        <v>19</v>
      </c>
      <c r="N701" s="213" t="s">
        <v>47</v>
      </c>
      <c r="O701" s="85"/>
      <c r="P701" s="214">
        <f>O701*H701</f>
        <v>0</v>
      </c>
      <c r="Q701" s="214">
        <v>0</v>
      </c>
      <c r="R701" s="214">
        <f>Q701*H701</f>
        <v>0</v>
      </c>
      <c r="S701" s="214">
        <v>0</v>
      </c>
      <c r="T701" s="215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16" t="s">
        <v>269</v>
      </c>
      <c r="AT701" s="216" t="s">
        <v>141</v>
      </c>
      <c r="AU701" s="216" t="s">
        <v>147</v>
      </c>
      <c r="AY701" s="18" t="s">
        <v>138</v>
      </c>
      <c r="BE701" s="217">
        <f>IF(N701="základní",J701,0)</f>
        <v>0</v>
      </c>
      <c r="BF701" s="217">
        <f>IF(N701="snížená",J701,0)</f>
        <v>0</v>
      </c>
      <c r="BG701" s="217">
        <f>IF(N701="zákl. přenesená",J701,0)</f>
        <v>0</v>
      </c>
      <c r="BH701" s="217">
        <f>IF(N701="sníž. přenesená",J701,0)</f>
        <v>0</v>
      </c>
      <c r="BI701" s="217">
        <f>IF(N701="nulová",J701,0)</f>
        <v>0</v>
      </c>
      <c r="BJ701" s="18" t="s">
        <v>147</v>
      </c>
      <c r="BK701" s="217">
        <f>ROUND(I701*H701,2)</f>
        <v>0</v>
      </c>
      <c r="BL701" s="18" t="s">
        <v>269</v>
      </c>
      <c r="BM701" s="216" t="s">
        <v>1221</v>
      </c>
    </row>
    <row r="702" s="2" customFormat="1">
      <c r="A702" s="39"/>
      <c r="B702" s="40"/>
      <c r="C702" s="41"/>
      <c r="D702" s="218" t="s">
        <v>149</v>
      </c>
      <c r="E702" s="41"/>
      <c r="F702" s="219" t="s">
        <v>1222</v>
      </c>
      <c r="G702" s="41"/>
      <c r="H702" s="41"/>
      <c r="I702" s="220"/>
      <c r="J702" s="41"/>
      <c r="K702" s="41"/>
      <c r="L702" s="45"/>
      <c r="M702" s="221"/>
      <c r="N702" s="222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149</v>
      </c>
      <c r="AU702" s="18" t="s">
        <v>147</v>
      </c>
    </row>
    <row r="703" s="2" customFormat="1">
      <c r="A703" s="39"/>
      <c r="B703" s="40"/>
      <c r="C703" s="41"/>
      <c r="D703" s="223" t="s">
        <v>151</v>
      </c>
      <c r="E703" s="41"/>
      <c r="F703" s="224" t="s">
        <v>1223</v>
      </c>
      <c r="G703" s="41"/>
      <c r="H703" s="41"/>
      <c r="I703" s="220"/>
      <c r="J703" s="41"/>
      <c r="K703" s="41"/>
      <c r="L703" s="45"/>
      <c r="M703" s="221"/>
      <c r="N703" s="222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151</v>
      </c>
      <c r="AU703" s="18" t="s">
        <v>147</v>
      </c>
    </row>
    <row r="704" s="12" customFormat="1" ht="22.8" customHeight="1">
      <c r="A704" s="12"/>
      <c r="B704" s="189"/>
      <c r="C704" s="190"/>
      <c r="D704" s="191" t="s">
        <v>74</v>
      </c>
      <c r="E704" s="203" t="s">
        <v>1224</v>
      </c>
      <c r="F704" s="203" t="s">
        <v>1225</v>
      </c>
      <c r="G704" s="190"/>
      <c r="H704" s="190"/>
      <c r="I704" s="193"/>
      <c r="J704" s="204">
        <f>BK704</f>
        <v>0</v>
      </c>
      <c r="K704" s="190"/>
      <c r="L704" s="195"/>
      <c r="M704" s="196"/>
      <c r="N704" s="197"/>
      <c r="O704" s="197"/>
      <c r="P704" s="198">
        <f>SUM(P705:P738)</f>
        <v>0</v>
      </c>
      <c r="Q704" s="197"/>
      <c r="R704" s="198">
        <f>SUM(R705:R738)</f>
        <v>0.87048950000000003</v>
      </c>
      <c r="S704" s="197"/>
      <c r="T704" s="199">
        <f>SUM(T705:T738)</f>
        <v>0</v>
      </c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R704" s="200" t="s">
        <v>147</v>
      </c>
      <c r="AT704" s="201" t="s">
        <v>74</v>
      </c>
      <c r="AU704" s="201" t="s">
        <v>83</v>
      </c>
      <c r="AY704" s="200" t="s">
        <v>138</v>
      </c>
      <c r="BK704" s="202">
        <f>SUM(BK705:BK738)</f>
        <v>0</v>
      </c>
    </row>
    <row r="705" s="2" customFormat="1" ht="16.5" customHeight="1">
      <c r="A705" s="39"/>
      <c r="B705" s="40"/>
      <c r="C705" s="205" t="s">
        <v>1226</v>
      </c>
      <c r="D705" s="205" t="s">
        <v>141</v>
      </c>
      <c r="E705" s="206" t="s">
        <v>1227</v>
      </c>
      <c r="F705" s="207" t="s">
        <v>1228</v>
      </c>
      <c r="G705" s="208" t="s">
        <v>144</v>
      </c>
      <c r="H705" s="209">
        <v>39.450000000000003</v>
      </c>
      <c r="I705" s="210"/>
      <c r="J705" s="211">
        <f>ROUND(I705*H705,2)</f>
        <v>0</v>
      </c>
      <c r="K705" s="207" t="s">
        <v>145</v>
      </c>
      <c r="L705" s="45"/>
      <c r="M705" s="212" t="s">
        <v>19</v>
      </c>
      <c r="N705" s="213" t="s">
        <v>47</v>
      </c>
      <c r="O705" s="85"/>
      <c r="P705" s="214">
        <f>O705*H705</f>
        <v>0</v>
      </c>
      <c r="Q705" s="214">
        <v>0.00029999999999999997</v>
      </c>
      <c r="R705" s="214">
        <f>Q705*H705</f>
        <v>0.011835</v>
      </c>
      <c r="S705" s="214">
        <v>0</v>
      </c>
      <c r="T705" s="215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16" t="s">
        <v>269</v>
      </c>
      <c r="AT705" s="216" t="s">
        <v>141</v>
      </c>
      <c r="AU705" s="216" t="s">
        <v>147</v>
      </c>
      <c r="AY705" s="18" t="s">
        <v>138</v>
      </c>
      <c r="BE705" s="217">
        <f>IF(N705="základní",J705,0)</f>
        <v>0</v>
      </c>
      <c r="BF705" s="217">
        <f>IF(N705="snížená",J705,0)</f>
        <v>0</v>
      </c>
      <c r="BG705" s="217">
        <f>IF(N705="zákl. přenesená",J705,0)</f>
        <v>0</v>
      </c>
      <c r="BH705" s="217">
        <f>IF(N705="sníž. přenesená",J705,0)</f>
        <v>0</v>
      </c>
      <c r="BI705" s="217">
        <f>IF(N705="nulová",J705,0)</f>
        <v>0</v>
      </c>
      <c r="BJ705" s="18" t="s">
        <v>147</v>
      </c>
      <c r="BK705" s="217">
        <f>ROUND(I705*H705,2)</f>
        <v>0</v>
      </c>
      <c r="BL705" s="18" t="s">
        <v>269</v>
      </c>
      <c r="BM705" s="216" t="s">
        <v>1229</v>
      </c>
    </row>
    <row r="706" s="2" customFormat="1">
      <c r="A706" s="39"/>
      <c r="B706" s="40"/>
      <c r="C706" s="41"/>
      <c r="D706" s="218" t="s">
        <v>149</v>
      </c>
      <c r="E706" s="41"/>
      <c r="F706" s="219" t="s">
        <v>1230</v>
      </c>
      <c r="G706" s="41"/>
      <c r="H706" s="41"/>
      <c r="I706" s="220"/>
      <c r="J706" s="41"/>
      <c r="K706" s="41"/>
      <c r="L706" s="45"/>
      <c r="M706" s="221"/>
      <c r="N706" s="222"/>
      <c r="O706" s="85"/>
      <c r="P706" s="85"/>
      <c r="Q706" s="85"/>
      <c r="R706" s="85"/>
      <c r="S706" s="85"/>
      <c r="T706" s="86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149</v>
      </c>
      <c r="AU706" s="18" t="s">
        <v>147</v>
      </c>
    </row>
    <row r="707" s="2" customFormat="1">
      <c r="A707" s="39"/>
      <c r="B707" s="40"/>
      <c r="C707" s="41"/>
      <c r="D707" s="223" t="s">
        <v>151</v>
      </c>
      <c r="E707" s="41"/>
      <c r="F707" s="224" t="s">
        <v>1231</v>
      </c>
      <c r="G707" s="41"/>
      <c r="H707" s="41"/>
      <c r="I707" s="220"/>
      <c r="J707" s="41"/>
      <c r="K707" s="41"/>
      <c r="L707" s="45"/>
      <c r="M707" s="221"/>
      <c r="N707" s="222"/>
      <c r="O707" s="85"/>
      <c r="P707" s="85"/>
      <c r="Q707" s="85"/>
      <c r="R707" s="85"/>
      <c r="S707" s="85"/>
      <c r="T707" s="86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151</v>
      </c>
      <c r="AU707" s="18" t="s">
        <v>147</v>
      </c>
    </row>
    <row r="708" s="14" customFormat="1">
      <c r="A708" s="14"/>
      <c r="B708" s="235"/>
      <c r="C708" s="236"/>
      <c r="D708" s="218" t="s">
        <v>153</v>
      </c>
      <c r="E708" s="237" t="s">
        <v>19</v>
      </c>
      <c r="F708" s="238" t="s">
        <v>437</v>
      </c>
      <c r="G708" s="236"/>
      <c r="H708" s="239">
        <v>39.450000000000003</v>
      </c>
      <c r="I708" s="240"/>
      <c r="J708" s="236"/>
      <c r="K708" s="236"/>
      <c r="L708" s="241"/>
      <c r="M708" s="242"/>
      <c r="N708" s="243"/>
      <c r="O708" s="243"/>
      <c r="P708" s="243"/>
      <c r="Q708" s="243"/>
      <c r="R708" s="243"/>
      <c r="S708" s="243"/>
      <c r="T708" s="24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5" t="s">
        <v>153</v>
      </c>
      <c r="AU708" s="245" t="s">
        <v>147</v>
      </c>
      <c r="AV708" s="14" t="s">
        <v>147</v>
      </c>
      <c r="AW708" s="14" t="s">
        <v>36</v>
      </c>
      <c r="AX708" s="14" t="s">
        <v>83</v>
      </c>
      <c r="AY708" s="245" t="s">
        <v>138</v>
      </c>
    </row>
    <row r="709" s="2" customFormat="1" ht="24.15" customHeight="1">
      <c r="A709" s="39"/>
      <c r="B709" s="40"/>
      <c r="C709" s="205" t="s">
        <v>1232</v>
      </c>
      <c r="D709" s="205" t="s">
        <v>141</v>
      </c>
      <c r="E709" s="206" t="s">
        <v>1233</v>
      </c>
      <c r="F709" s="207" t="s">
        <v>1234</v>
      </c>
      <c r="G709" s="208" t="s">
        <v>144</v>
      </c>
      <c r="H709" s="209">
        <v>39.450000000000003</v>
      </c>
      <c r="I709" s="210"/>
      <c r="J709" s="211">
        <f>ROUND(I709*H709,2)</f>
        <v>0</v>
      </c>
      <c r="K709" s="207" t="s">
        <v>145</v>
      </c>
      <c r="L709" s="45"/>
      <c r="M709" s="212" t="s">
        <v>19</v>
      </c>
      <c r="N709" s="213" t="s">
        <v>47</v>
      </c>
      <c r="O709" s="85"/>
      <c r="P709" s="214">
        <f>O709*H709</f>
        <v>0</v>
      </c>
      <c r="Q709" s="214">
        <v>0.0059100000000000003</v>
      </c>
      <c r="R709" s="214">
        <f>Q709*H709</f>
        <v>0.23314950000000004</v>
      </c>
      <c r="S709" s="214">
        <v>0</v>
      </c>
      <c r="T709" s="215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16" t="s">
        <v>269</v>
      </c>
      <c r="AT709" s="216" t="s">
        <v>141</v>
      </c>
      <c r="AU709" s="216" t="s">
        <v>147</v>
      </c>
      <c r="AY709" s="18" t="s">
        <v>138</v>
      </c>
      <c r="BE709" s="217">
        <f>IF(N709="základní",J709,0)</f>
        <v>0</v>
      </c>
      <c r="BF709" s="217">
        <f>IF(N709="snížená",J709,0)</f>
        <v>0</v>
      </c>
      <c r="BG709" s="217">
        <f>IF(N709="zákl. přenesená",J709,0)</f>
        <v>0</v>
      </c>
      <c r="BH709" s="217">
        <f>IF(N709="sníž. přenesená",J709,0)</f>
        <v>0</v>
      </c>
      <c r="BI709" s="217">
        <f>IF(N709="nulová",J709,0)</f>
        <v>0</v>
      </c>
      <c r="BJ709" s="18" t="s">
        <v>147</v>
      </c>
      <c r="BK709" s="217">
        <f>ROUND(I709*H709,2)</f>
        <v>0</v>
      </c>
      <c r="BL709" s="18" t="s">
        <v>269</v>
      </c>
      <c r="BM709" s="216" t="s">
        <v>1235</v>
      </c>
    </row>
    <row r="710" s="2" customFormat="1">
      <c r="A710" s="39"/>
      <c r="B710" s="40"/>
      <c r="C710" s="41"/>
      <c r="D710" s="218" t="s">
        <v>149</v>
      </c>
      <c r="E710" s="41"/>
      <c r="F710" s="219" t="s">
        <v>1236</v>
      </c>
      <c r="G710" s="41"/>
      <c r="H710" s="41"/>
      <c r="I710" s="220"/>
      <c r="J710" s="41"/>
      <c r="K710" s="41"/>
      <c r="L710" s="45"/>
      <c r="M710" s="221"/>
      <c r="N710" s="222"/>
      <c r="O710" s="85"/>
      <c r="P710" s="85"/>
      <c r="Q710" s="85"/>
      <c r="R710" s="85"/>
      <c r="S710" s="85"/>
      <c r="T710" s="86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149</v>
      </c>
      <c r="AU710" s="18" t="s">
        <v>147</v>
      </c>
    </row>
    <row r="711" s="2" customFormat="1">
      <c r="A711" s="39"/>
      <c r="B711" s="40"/>
      <c r="C711" s="41"/>
      <c r="D711" s="223" t="s">
        <v>151</v>
      </c>
      <c r="E711" s="41"/>
      <c r="F711" s="224" t="s">
        <v>1237</v>
      </c>
      <c r="G711" s="41"/>
      <c r="H711" s="41"/>
      <c r="I711" s="220"/>
      <c r="J711" s="41"/>
      <c r="K711" s="41"/>
      <c r="L711" s="45"/>
      <c r="M711" s="221"/>
      <c r="N711" s="222"/>
      <c r="O711" s="85"/>
      <c r="P711" s="85"/>
      <c r="Q711" s="85"/>
      <c r="R711" s="85"/>
      <c r="S711" s="85"/>
      <c r="T711" s="86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151</v>
      </c>
      <c r="AU711" s="18" t="s">
        <v>147</v>
      </c>
    </row>
    <row r="712" s="13" customFormat="1">
      <c r="A712" s="13"/>
      <c r="B712" s="225"/>
      <c r="C712" s="226"/>
      <c r="D712" s="218" t="s">
        <v>153</v>
      </c>
      <c r="E712" s="227" t="s">
        <v>19</v>
      </c>
      <c r="F712" s="228" t="s">
        <v>1238</v>
      </c>
      <c r="G712" s="226"/>
      <c r="H712" s="227" t="s">
        <v>19</v>
      </c>
      <c r="I712" s="229"/>
      <c r="J712" s="226"/>
      <c r="K712" s="226"/>
      <c r="L712" s="230"/>
      <c r="M712" s="231"/>
      <c r="N712" s="232"/>
      <c r="O712" s="232"/>
      <c r="P712" s="232"/>
      <c r="Q712" s="232"/>
      <c r="R712" s="232"/>
      <c r="S712" s="232"/>
      <c r="T712" s="23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4" t="s">
        <v>153</v>
      </c>
      <c r="AU712" s="234" t="s">
        <v>147</v>
      </c>
      <c r="AV712" s="13" t="s">
        <v>83</v>
      </c>
      <c r="AW712" s="13" t="s">
        <v>36</v>
      </c>
      <c r="AX712" s="13" t="s">
        <v>75</v>
      </c>
      <c r="AY712" s="234" t="s">
        <v>138</v>
      </c>
    </row>
    <row r="713" s="14" customFormat="1">
      <c r="A713" s="14"/>
      <c r="B713" s="235"/>
      <c r="C713" s="236"/>
      <c r="D713" s="218" t="s">
        <v>153</v>
      </c>
      <c r="E713" s="237" t="s">
        <v>19</v>
      </c>
      <c r="F713" s="238" t="s">
        <v>437</v>
      </c>
      <c r="G713" s="236"/>
      <c r="H713" s="239">
        <v>39.450000000000003</v>
      </c>
      <c r="I713" s="240"/>
      <c r="J713" s="236"/>
      <c r="K713" s="236"/>
      <c r="L713" s="241"/>
      <c r="M713" s="242"/>
      <c r="N713" s="243"/>
      <c r="O713" s="243"/>
      <c r="P713" s="243"/>
      <c r="Q713" s="243"/>
      <c r="R713" s="243"/>
      <c r="S713" s="243"/>
      <c r="T713" s="24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5" t="s">
        <v>153</v>
      </c>
      <c r="AU713" s="245" t="s">
        <v>147</v>
      </c>
      <c r="AV713" s="14" t="s">
        <v>147</v>
      </c>
      <c r="AW713" s="14" t="s">
        <v>36</v>
      </c>
      <c r="AX713" s="14" t="s">
        <v>83</v>
      </c>
      <c r="AY713" s="245" t="s">
        <v>138</v>
      </c>
    </row>
    <row r="714" s="2" customFormat="1" ht="24.15" customHeight="1">
      <c r="A714" s="39"/>
      <c r="B714" s="40"/>
      <c r="C714" s="257" t="s">
        <v>1239</v>
      </c>
      <c r="D714" s="257" t="s">
        <v>250</v>
      </c>
      <c r="E714" s="258" t="s">
        <v>1240</v>
      </c>
      <c r="F714" s="259" t="s">
        <v>1241</v>
      </c>
      <c r="G714" s="260" t="s">
        <v>144</v>
      </c>
      <c r="H714" s="261">
        <v>43.395000000000003</v>
      </c>
      <c r="I714" s="262"/>
      <c r="J714" s="263">
        <f>ROUND(I714*H714,2)</f>
        <v>0</v>
      </c>
      <c r="K714" s="259" t="s">
        <v>145</v>
      </c>
      <c r="L714" s="264"/>
      <c r="M714" s="265" t="s">
        <v>19</v>
      </c>
      <c r="N714" s="266" t="s">
        <v>47</v>
      </c>
      <c r="O714" s="85"/>
      <c r="P714" s="214">
        <f>O714*H714</f>
        <v>0</v>
      </c>
      <c r="Q714" s="214">
        <v>0.0138</v>
      </c>
      <c r="R714" s="214">
        <f>Q714*H714</f>
        <v>0.59885100000000002</v>
      </c>
      <c r="S714" s="214">
        <v>0</v>
      </c>
      <c r="T714" s="215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16" t="s">
        <v>381</v>
      </c>
      <c r="AT714" s="216" t="s">
        <v>250</v>
      </c>
      <c r="AU714" s="216" t="s">
        <v>147</v>
      </c>
      <c r="AY714" s="18" t="s">
        <v>138</v>
      </c>
      <c r="BE714" s="217">
        <f>IF(N714="základní",J714,0)</f>
        <v>0</v>
      </c>
      <c r="BF714" s="217">
        <f>IF(N714="snížená",J714,0)</f>
        <v>0</v>
      </c>
      <c r="BG714" s="217">
        <f>IF(N714="zákl. přenesená",J714,0)</f>
        <v>0</v>
      </c>
      <c r="BH714" s="217">
        <f>IF(N714="sníž. přenesená",J714,0)</f>
        <v>0</v>
      </c>
      <c r="BI714" s="217">
        <f>IF(N714="nulová",J714,0)</f>
        <v>0</v>
      </c>
      <c r="BJ714" s="18" t="s">
        <v>147</v>
      </c>
      <c r="BK714" s="217">
        <f>ROUND(I714*H714,2)</f>
        <v>0</v>
      </c>
      <c r="BL714" s="18" t="s">
        <v>269</v>
      </c>
      <c r="BM714" s="216" t="s">
        <v>1242</v>
      </c>
    </row>
    <row r="715" s="2" customFormat="1">
      <c r="A715" s="39"/>
      <c r="B715" s="40"/>
      <c r="C715" s="41"/>
      <c r="D715" s="218" t="s">
        <v>149</v>
      </c>
      <c r="E715" s="41"/>
      <c r="F715" s="219" t="s">
        <v>1241</v>
      </c>
      <c r="G715" s="41"/>
      <c r="H715" s="41"/>
      <c r="I715" s="220"/>
      <c r="J715" s="41"/>
      <c r="K715" s="41"/>
      <c r="L715" s="45"/>
      <c r="M715" s="221"/>
      <c r="N715" s="222"/>
      <c r="O715" s="85"/>
      <c r="P715" s="85"/>
      <c r="Q715" s="85"/>
      <c r="R715" s="85"/>
      <c r="S715" s="85"/>
      <c r="T715" s="86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149</v>
      </c>
      <c r="AU715" s="18" t="s">
        <v>147</v>
      </c>
    </row>
    <row r="716" s="2" customFormat="1">
      <c r="A716" s="39"/>
      <c r="B716" s="40"/>
      <c r="C716" s="41"/>
      <c r="D716" s="223" t="s">
        <v>151</v>
      </c>
      <c r="E716" s="41"/>
      <c r="F716" s="224" t="s">
        <v>1243</v>
      </c>
      <c r="G716" s="41"/>
      <c r="H716" s="41"/>
      <c r="I716" s="220"/>
      <c r="J716" s="41"/>
      <c r="K716" s="41"/>
      <c r="L716" s="45"/>
      <c r="M716" s="221"/>
      <c r="N716" s="222"/>
      <c r="O716" s="85"/>
      <c r="P716" s="85"/>
      <c r="Q716" s="85"/>
      <c r="R716" s="85"/>
      <c r="S716" s="85"/>
      <c r="T716" s="86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151</v>
      </c>
      <c r="AU716" s="18" t="s">
        <v>147</v>
      </c>
    </row>
    <row r="717" s="14" customFormat="1">
      <c r="A717" s="14"/>
      <c r="B717" s="235"/>
      <c r="C717" s="236"/>
      <c r="D717" s="218" t="s">
        <v>153</v>
      </c>
      <c r="E717" s="236"/>
      <c r="F717" s="238" t="s">
        <v>1244</v>
      </c>
      <c r="G717" s="236"/>
      <c r="H717" s="239">
        <v>43.395000000000003</v>
      </c>
      <c r="I717" s="240"/>
      <c r="J717" s="236"/>
      <c r="K717" s="236"/>
      <c r="L717" s="241"/>
      <c r="M717" s="242"/>
      <c r="N717" s="243"/>
      <c r="O717" s="243"/>
      <c r="P717" s="243"/>
      <c r="Q717" s="243"/>
      <c r="R717" s="243"/>
      <c r="S717" s="243"/>
      <c r="T717" s="24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5" t="s">
        <v>153</v>
      </c>
      <c r="AU717" s="245" t="s">
        <v>147</v>
      </c>
      <c r="AV717" s="14" t="s">
        <v>147</v>
      </c>
      <c r="AW717" s="14" t="s">
        <v>4</v>
      </c>
      <c r="AX717" s="14" t="s">
        <v>83</v>
      </c>
      <c r="AY717" s="245" t="s">
        <v>138</v>
      </c>
    </row>
    <row r="718" s="2" customFormat="1" ht="16.5" customHeight="1">
      <c r="A718" s="39"/>
      <c r="B718" s="40"/>
      <c r="C718" s="205" t="s">
        <v>1245</v>
      </c>
      <c r="D718" s="205" t="s">
        <v>141</v>
      </c>
      <c r="E718" s="206" t="s">
        <v>1246</v>
      </c>
      <c r="F718" s="207" t="s">
        <v>1247</v>
      </c>
      <c r="G718" s="208" t="s">
        <v>144</v>
      </c>
      <c r="H718" s="209">
        <v>39.450000000000003</v>
      </c>
      <c r="I718" s="210"/>
      <c r="J718" s="211">
        <f>ROUND(I718*H718,2)</f>
        <v>0</v>
      </c>
      <c r="K718" s="207" t="s">
        <v>145</v>
      </c>
      <c r="L718" s="45"/>
      <c r="M718" s="212" t="s">
        <v>19</v>
      </c>
      <c r="N718" s="213" t="s">
        <v>47</v>
      </c>
      <c r="O718" s="85"/>
      <c r="P718" s="214">
        <f>O718*H718</f>
        <v>0</v>
      </c>
      <c r="Q718" s="214">
        <v>0</v>
      </c>
      <c r="R718" s="214">
        <f>Q718*H718</f>
        <v>0</v>
      </c>
      <c r="S718" s="214">
        <v>0</v>
      </c>
      <c r="T718" s="215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16" t="s">
        <v>269</v>
      </c>
      <c r="AT718" s="216" t="s">
        <v>141</v>
      </c>
      <c r="AU718" s="216" t="s">
        <v>147</v>
      </c>
      <c r="AY718" s="18" t="s">
        <v>138</v>
      </c>
      <c r="BE718" s="217">
        <f>IF(N718="základní",J718,0)</f>
        <v>0</v>
      </c>
      <c r="BF718" s="217">
        <f>IF(N718="snížená",J718,0)</f>
        <v>0</v>
      </c>
      <c r="BG718" s="217">
        <f>IF(N718="zákl. přenesená",J718,0)</f>
        <v>0</v>
      </c>
      <c r="BH718" s="217">
        <f>IF(N718="sníž. přenesená",J718,0)</f>
        <v>0</v>
      </c>
      <c r="BI718" s="217">
        <f>IF(N718="nulová",J718,0)</f>
        <v>0</v>
      </c>
      <c r="BJ718" s="18" t="s">
        <v>147</v>
      </c>
      <c r="BK718" s="217">
        <f>ROUND(I718*H718,2)</f>
        <v>0</v>
      </c>
      <c r="BL718" s="18" t="s">
        <v>269</v>
      </c>
      <c r="BM718" s="216" t="s">
        <v>1248</v>
      </c>
    </row>
    <row r="719" s="2" customFormat="1">
      <c r="A719" s="39"/>
      <c r="B719" s="40"/>
      <c r="C719" s="41"/>
      <c r="D719" s="218" t="s">
        <v>149</v>
      </c>
      <c r="E719" s="41"/>
      <c r="F719" s="219" t="s">
        <v>1249</v>
      </c>
      <c r="G719" s="41"/>
      <c r="H719" s="41"/>
      <c r="I719" s="220"/>
      <c r="J719" s="41"/>
      <c r="K719" s="41"/>
      <c r="L719" s="45"/>
      <c r="M719" s="221"/>
      <c r="N719" s="222"/>
      <c r="O719" s="85"/>
      <c r="P719" s="85"/>
      <c r="Q719" s="85"/>
      <c r="R719" s="85"/>
      <c r="S719" s="85"/>
      <c r="T719" s="86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149</v>
      </c>
      <c r="AU719" s="18" t="s">
        <v>147</v>
      </c>
    </row>
    <row r="720" s="2" customFormat="1">
      <c r="A720" s="39"/>
      <c r="B720" s="40"/>
      <c r="C720" s="41"/>
      <c r="D720" s="223" t="s">
        <v>151</v>
      </c>
      <c r="E720" s="41"/>
      <c r="F720" s="224" t="s">
        <v>1250</v>
      </c>
      <c r="G720" s="41"/>
      <c r="H720" s="41"/>
      <c r="I720" s="220"/>
      <c r="J720" s="41"/>
      <c r="K720" s="41"/>
      <c r="L720" s="45"/>
      <c r="M720" s="221"/>
      <c r="N720" s="222"/>
      <c r="O720" s="85"/>
      <c r="P720" s="85"/>
      <c r="Q720" s="85"/>
      <c r="R720" s="85"/>
      <c r="S720" s="85"/>
      <c r="T720" s="86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151</v>
      </c>
      <c r="AU720" s="18" t="s">
        <v>147</v>
      </c>
    </row>
    <row r="721" s="2" customFormat="1" ht="21.75" customHeight="1">
      <c r="A721" s="39"/>
      <c r="B721" s="40"/>
      <c r="C721" s="205" t="s">
        <v>1251</v>
      </c>
      <c r="D721" s="205" t="s">
        <v>141</v>
      </c>
      <c r="E721" s="206" t="s">
        <v>1252</v>
      </c>
      <c r="F721" s="207" t="s">
        <v>1253</v>
      </c>
      <c r="G721" s="208" t="s">
        <v>144</v>
      </c>
      <c r="H721" s="209">
        <v>39.450000000000003</v>
      </c>
      <c r="I721" s="210"/>
      <c r="J721" s="211">
        <f>ROUND(I721*H721,2)</f>
        <v>0</v>
      </c>
      <c r="K721" s="207" t="s">
        <v>145</v>
      </c>
      <c r="L721" s="45"/>
      <c r="M721" s="212" t="s">
        <v>19</v>
      </c>
      <c r="N721" s="213" t="s">
        <v>47</v>
      </c>
      <c r="O721" s="85"/>
      <c r="P721" s="214">
        <f>O721*H721</f>
        <v>0</v>
      </c>
      <c r="Q721" s="214">
        <v>0</v>
      </c>
      <c r="R721" s="214">
        <f>Q721*H721</f>
        <v>0</v>
      </c>
      <c r="S721" s="214">
        <v>0</v>
      </c>
      <c r="T721" s="215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16" t="s">
        <v>269</v>
      </c>
      <c r="AT721" s="216" t="s">
        <v>141</v>
      </c>
      <c r="AU721" s="216" t="s">
        <v>147</v>
      </c>
      <c r="AY721" s="18" t="s">
        <v>138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8" t="s">
        <v>147</v>
      </c>
      <c r="BK721" s="217">
        <f>ROUND(I721*H721,2)</f>
        <v>0</v>
      </c>
      <c r="BL721" s="18" t="s">
        <v>269</v>
      </c>
      <c r="BM721" s="216" t="s">
        <v>1254</v>
      </c>
    </row>
    <row r="722" s="2" customFormat="1">
      <c r="A722" s="39"/>
      <c r="B722" s="40"/>
      <c r="C722" s="41"/>
      <c r="D722" s="218" t="s">
        <v>149</v>
      </c>
      <c r="E722" s="41"/>
      <c r="F722" s="219" t="s">
        <v>1255</v>
      </c>
      <c r="G722" s="41"/>
      <c r="H722" s="41"/>
      <c r="I722" s="220"/>
      <c r="J722" s="41"/>
      <c r="K722" s="41"/>
      <c r="L722" s="45"/>
      <c r="M722" s="221"/>
      <c r="N722" s="222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149</v>
      </c>
      <c r="AU722" s="18" t="s">
        <v>147</v>
      </c>
    </row>
    <row r="723" s="2" customFormat="1">
      <c r="A723" s="39"/>
      <c r="B723" s="40"/>
      <c r="C723" s="41"/>
      <c r="D723" s="223" t="s">
        <v>151</v>
      </c>
      <c r="E723" s="41"/>
      <c r="F723" s="224" t="s">
        <v>1256</v>
      </c>
      <c r="G723" s="41"/>
      <c r="H723" s="41"/>
      <c r="I723" s="220"/>
      <c r="J723" s="41"/>
      <c r="K723" s="41"/>
      <c r="L723" s="45"/>
      <c r="M723" s="221"/>
      <c r="N723" s="222"/>
      <c r="O723" s="85"/>
      <c r="P723" s="85"/>
      <c r="Q723" s="85"/>
      <c r="R723" s="85"/>
      <c r="S723" s="85"/>
      <c r="T723" s="86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151</v>
      </c>
      <c r="AU723" s="18" t="s">
        <v>147</v>
      </c>
    </row>
    <row r="724" s="2" customFormat="1" ht="16.5" customHeight="1">
      <c r="A724" s="39"/>
      <c r="B724" s="40"/>
      <c r="C724" s="205" t="s">
        <v>1257</v>
      </c>
      <c r="D724" s="205" t="s">
        <v>141</v>
      </c>
      <c r="E724" s="206" t="s">
        <v>1258</v>
      </c>
      <c r="F724" s="207" t="s">
        <v>1259</v>
      </c>
      <c r="G724" s="208" t="s">
        <v>197</v>
      </c>
      <c r="H724" s="209">
        <v>30</v>
      </c>
      <c r="I724" s="210"/>
      <c r="J724" s="211">
        <f>ROUND(I724*H724,2)</f>
        <v>0</v>
      </c>
      <c r="K724" s="207" t="s">
        <v>145</v>
      </c>
      <c r="L724" s="45"/>
      <c r="M724" s="212" t="s">
        <v>19</v>
      </c>
      <c r="N724" s="213" t="s">
        <v>47</v>
      </c>
      <c r="O724" s="85"/>
      <c r="P724" s="214">
        <f>O724*H724</f>
        <v>0</v>
      </c>
      <c r="Q724" s="214">
        <v>0.00021000000000000001</v>
      </c>
      <c r="R724" s="214">
        <f>Q724*H724</f>
        <v>0.0063</v>
      </c>
      <c r="S724" s="214">
        <v>0</v>
      </c>
      <c r="T724" s="215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16" t="s">
        <v>269</v>
      </c>
      <c r="AT724" s="216" t="s">
        <v>141</v>
      </c>
      <c r="AU724" s="216" t="s">
        <v>147</v>
      </c>
      <c r="AY724" s="18" t="s">
        <v>138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8" t="s">
        <v>147</v>
      </c>
      <c r="BK724" s="217">
        <f>ROUND(I724*H724,2)</f>
        <v>0</v>
      </c>
      <c r="BL724" s="18" t="s">
        <v>269</v>
      </c>
      <c r="BM724" s="216" t="s">
        <v>1260</v>
      </c>
    </row>
    <row r="725" s="2" customFormat="1">
      <c r="A725" s="39"/>
      <c r="B725" s="40"/>
      <c r="C725" s="41"/>
      <c r="D725" s="218" t="s">
        <v>149</v>
      </c>
      <c r="E725" s="41"/>
      <c r="F725" s="219" t="s">
        <v>1261</v>
      </c>
      <c r="G725" s="41"/>
      <c r="H725" s="41"/>
      <c r="I725" s="220"/>
      <c r="J725" s="41"/>
      <c r="K725" s="41"/>
      <c r="L725" s="45"/>
      <c r="M725" s="221"/>
      <c r="N725" s="222"/>
      <c r="O725" s="85"/>
      <c r="P725" s="85"/>
      <c r="Q725" s="85"/>
      <c r="R725" s="85"/>
      <c r="S725" s="85"/>
      <c r="T725" s="86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149</v>
      </c>
      <c r="AU725" s="18" t="s">
        <v>147</v>
      </c>
    </row>
    <row r="726" s="2" customFormat="1">
      <c r="A726" s="39"/>
      <c r="B726" s="40"/>
      <c r="C726" s="41"/>
      <c r="D726" s="223" t="s">
        <v>151</v>
      </c>
      <c r="E726" s="41"/>
      <c r="F726" s="224" t="s">
        <v>1262</v>
      </c>
      <c r="G726" s="41"/>
      <c r="H726" s="41"/>
      <c r="I726" s="220"/>
      <c r="J726" s="41"/>
      <c r="K726" s="41"/>
      <c r="L726" s="45"/>
      <c r="M726" s="221"/>
      <c r="N726" s="222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151</v>
      </c>
      <c r="AU726" s="18" t="s">
        <v>147</v>
      </c>
    </row>
    <row r="727" s="14" customFormat="1">
      <c r="A727" s="14"/>
      <c r="B727" s="235"/>
      <c r="C727" s="236"/>
      <c r="D727" s="218" t="s">
        <v>153</v>
      </c>
      <c r="E727" s="237" t="s">
        <v>19</v>
      </c>
      <c r="F727" s="238" t="s">
        <v>1263</v>
      </c>
      <c r="G727" s="236"/>
      <c r="H727" s="239">
        <v>30</v>
      </c>
      <c r="I727" s="240"/>
      <c r="J727" s="236"/>
      <c r="K727" s="236"/>
      <c r="L727" s="241"/>
      <c r="M727" s="242"/>
      <c r="N727" s="243"/>
      <c r="O727" s="243"/>
      <c r="P727" s="243"/>
      <c r="Q727" s="243"/>
      <c r="R727" s="243"/>
      <c r="S727" s="243"/>
      <c r="T727" s="24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5" t="s">
        <v>153</v>
      </c>
      <c r="AU727" s="245" t="s">
        <v>147</v>
      </c>
      <c r="AV727" s="14" t="s">
        <v>147</v>
      </c>
      <c r="AW727" s="14" t="s">
        <v>36</v>
      </c>
      <c r="AX727" s="14" t="s">
        <v>83</v>
      </c>
      <c r="AY727" s="245" t="s">
        <v>138</v>
      </c>
    </row>
    <row r="728" s="2" customFormat="1" ht="16.5" customHeight="1">
      <c r="A728" s="39"/>
      <c r="B728" s="40"/>
      <c r="C728" s="205" t="s">
        <v>1264</v>
      </c>
      <c r="D728" s="205" t="s">
        <v>141</v>
      </c>
      <c r="E728" s="206" t="s">
        <v>1265</v>
      </c>
      <c r="F728" s="207" t="s">
        <v>1266</v>
      </c>
      <c r="G728" s="208" t="s">
        <v>197</v>
      </c>
      <c r="H728" s="209">
        <v>10</v>
      </c>
      <c r="I728" s="210"/>
      <c r="J728" s="211">
        <f>ROUND(I728*H728,2)</f>
        <v>0</v>
      </c>
      <c r="K728" s="207" t="s">
        <v>145</v>
      </c>
      <c r="L728" s="45"/>
      <c r="M728" s="212" t="s">
        <v>19</v>
      </c>
      <c r="N728" s="213" t="s">
        <v>47</v>
      </c>
      <c r="O728" s="85"/>
      <c r="P728" s="214">
        <f>O728*H728</f>
        <v>0</v>
      </c>
      <c r="Q728" s="214">
        <v>0.00020000000000000001</v>
      </c>
      <c r="R728" s="214">
        <f>Q728*H728</f>
        <v>0.002</v>
      </c>
      <c r="S728" s="214">
        <v>0</v>
      </c>
      <c r="T728" s="215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16" t="s">
        <v>269</v>
      </c>
      <c r="AT728" s="216" t="s">
        <v>141</v>
      </c>
      <c r="AU728" s="216" t="s">
        <v>147</v>
      </c>
      <c r="AY728" s="18" t="s">
        <v>138</v>
      </c>
      <c r="BE728" s="217">
        <f>IF(N728="základní",J728,0)</f>
        <v>0</v>
      </c>
      <c r="BF728" s="217">
        <f>IF(N728="snížená",J728,0)</f>
        <v>0</v>
      </c>
      <c r="BG728" s="217">
        <f>IF(N728="zákl. přenesená",J728,0)</f>
        <v>0</v>
      </c>
      <c r="BH728" s="217">
        <f>IF(N728="sníž. přenesená",J728,0)</f>
        <v>0</v>
      </c>
      <c r="BI728" s="217">
        <f>IF(N728="nulová",J728,0)</f>
        <v>0</v>
      </c>
      <c r="BJ728" s="18" t="s">
        <v>147</v>
      </c>
      <c r="BK728" s="217">
        <f>ROUND(I728*H728,2)</f>
        <v>0</v>
      </c>
      <c r="BL728" s="18" t="s">
        <v>269</v>
      </c>
      <c r="BM728" s="216" t="s">
        <v>1267</v>
      </c>
    </row>
    <row r="729" s="2" customFormat="1">
      <c r="A729" s="39"/>
      <c r="B729" s="40"/>
      <c r="C729" s="41"/>
      <c r="D729" s="218" t="s">
        <v>149</v>
      </c>
      <c r="E729" s="41"/>
      <c r="F729" s="219" t="s">
        <v>1268</v>
      </c>
      <c r="G729" s="41"/>
      <c r="H729" s="41"/>
      <c r="I729" s="220"/>
      <c r="J729" s="41"/>
      <c r="K729" s="41"/>
      <c r="L729" s="45"/>
      <c r="M729" s="221"/>
      <c r="N729" s="222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149</v>
      </c>
      <c r="AU729" s="18" t="s">
        <v>147</v>
      </c>
    </row>
    <row r="730" s="2" customFormat="1">
      <c r="A730" s="39"/>
      <c r="B730" s="40"/>
      <c r="C730" s="41"/>
      <c r="D730" s="223" t="s">
        <v>151</v>
      </c>
      <c r="E730" s="41"/>
      <c r="F730" s="224" t="s">
        <v>1269</v>
      </c>
      <c r="G730" s="41"/>
      <c r="H730" s="41"/>
      <c r="I730" s="220"/>
      <c r="J730" s="41"/>
      <c r="K730" s="41"/>
      <c r="L730" s="45"/>
      <c r="M730" s="221"/>
      <c r="N730" s="222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151</v>
      </c>
      <c r="AU730" s="18" t="s">
        <v>147</v>
      </c>
    </row>
    <row r="731" s="14" customFormat="1">
      <c r="A731" s="14"/>
      <c r="B731" s="235"/>
      <c r="C731" s="236"/>
      <c r="D731" s="218" t="s">
        <v>153</v>
      </c>
      <c r="E731" s="237" t="s">
        <v>19</v>
      </c>
      <c r="F731" s="238" t="s">
        <v>1270</v>
      </c>
      <c r="G731" s="236"/>
      <c r="H731" s="239">
        <v>10</v>
      </c>
      <c r="I731" s="240"/>
      <c r="J731" s="236"/>
      <c r="K731" s="236"/>
      <c r="L731" s="241"/>
      <c r="M731" s="242"/>
      <c r="N731" s="243"/>
      <c r="O731" s="243"/>
      <c r="P731" s="243"/>
      <c r="Q731" s="243"/>
      <c r="R731" s="243"/>
      <c r="S731" s="243"/>
      <c r="T731" s="24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5" t="s">
        <v>153</v>
      </c>
      <c r="AU731" s="245" t="s">
        <v>147</v>
      </c>
      <c r="AV731" s="14" t="s">
        <v>147</v>
      </c>
      <c r="AW731" s="14" t="s">
        <v>36</v>
      </c>
      <c r="AX731" s="14" t="s">
        <v>83</v>
      </c>
      <c r="AY731" s="245" t="s">
        <v>138</v>
      </c>
    </row>
    <row r="732" s="2" customFormat="1" ht="16.5" customHeight="1">
      <c r="A732" s="39"/>
      <c r="B732" s="40"/>
      <c r="C732" s="205" t="s">
        <v>1271</v>
      </c>
      <c r="D732" s="205" t="s">
        <v>141</v>
      </c>
      <c r="E732" s="206" t="s">
        <v>1272</v>
      </c>
      <c r="F732" s="207" t="s">
        <v>1273</v>
      </c>
      <c r="G732" s="208" t="s">
        <v>189</v>
      </c>
      <c r="H732" s="209">
        <v>57</v>
      </c>
      <c r="I732" s="210"/>
      <c r="J732" s="211">
        <f>ROUND(I732*H732,2)</f>
        <v>0</v>
      </c>
      <c r="K732" s="207" t="s">
        <v>145</v>
      </c>
      <c r="L732" s="45"/>
      <c r="M732" s="212" t="s">
        <v>19</v>
      </c>
      <c r="N732" s="213" t="s">
        <v>47</v>
      </c>
      <c r="O732" s="85"/>
      <c r="P732" s="214">
        <f>O732*H732</f>
        <v>0</v>
      </c>
      <c r="Q732" s="214">
        <v>0.00032200000000000002</v>
      </c>
      <c r="R732" s="214">
        <f>Q732*H732</f>
        <v>0.018354000000000002</v>
      </c>
      <c r="S732" s="214">
        <v>0</v>
      </c>
      <c r="T732" s="215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16" t="s">
        <v>269</v>
      </c>
      <c r="AT732" s="216" t="s">
        <v>141</v>
      </c>
      <c r="AU732" s="216" t="s">
        <v>147</v>
      </c>
      <c r="AY732" s="18" t="s">
        <v>138</v>
      </c>
      <c r="BE732" s="217">
        <f>IF(N732="základní",J732,0)</f>
        <v>0</v>
      </c>
      <c r="BF732" s="217">
        <f>IF(N732="snížená",J732,0)</f>
        <v>0</v>
      </c>
      <c r="BG732" s="217">
        <f>IF(N732="zákl. přenesená",J732,0)</f>
        <v>0</v>
      </c>
      <c r="BH732" s="217">
        <f>IF(N732="sníž. přenesená",J732,0)</f>
        <v>0</v>
      </c>
      <c r="BI732" s="217">
        <f>IF(N732="nulová",J732,0)</f>
        <v>0</v>
      </c>
      <c r="BJ732" s="18" t="s">
        <v>147</v>
      </c>
      <c r="BK732" s="217">
        <f>ROUND(I732*H732,2)</f>
        <v>0</v>
      </c>
      <c r="BL732" s="18" t="s">
        <v>269</v>
      </c>
      <c r="BM732" s="216" t="s">
        <v>1274</v>
      </c>
    </row>
    <row r="733" s="2" customFormat="1">
      <c r="A733" s="39"/>
      <c r="B733" s="40"/>
      <c r="C733" s="41"/>
      <c r="D733" s="218" t="s">
        <v>149</v>
      </c>
      <c r="E733" s="41"/>
      <c r="F733" s="219" t="s">
        <v>1275</v>
      </c>
      <c r="G733" s="41"/>
      <c r="H733" s="41"/>
      <c r="I733" s="220"/>
      <c r="J733" s="41"/>
      <c r="K733" s="41"/>
      <c r="L733" s="45"/>
      <c r="M733" s="221"/>
      <c r="N733" s="222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149</v>
      </c>
      <c r="AU733" s="18" t="s">
        <v>147</v>
      </c>
    </row>
    <row r="734" s="2" customFormat="1">
      <c r="A734" s="39"/>
      <c r="B734" s="40"/>
      <c r="C734" s="41"/>
      <c r="D734" s="223" t="s">
        <v>151</v>
      </c>
      <c r="E734" s="41"/>
      <c r="F734" s="224" t="s">
        <v>1276</v>
      </c>
      <c r="G734" s="41"/>
      <c r="H734" s="41"/>
      <c r="I734" s="220"/>
      <c r="J734" s="41"/>
      <c r="K734" s="41"/>
      <c r="L734" s="45"/>
      <c r="M734" s="221"/>
      <c r="N734" s="222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151</v>
      </c>
      <c r="AU734" s="18" t="s">
        <v>147</v>
      </c>
    </row>
    <row r="735" s="14" customFormat="1">
      <c r="A735" s="14"/>
      <c r="B735" s="235"/>
      <c r="C735" s="236"/>
      <c r="D735" s="218" t="s">
        <v>153</v>
      </c>
      <c r="E735" s="237" t="s">
        <v>19</v>
      </c>
      <c r="F735" s="238" t="s">
        <v>1277</v>
      </c>
      <c r="G735" s="236"/>
      <c r="H735" s="239">
        <v>57</v>
      </c>
      <c r="I735" s="240"/>
      <c r="J735" s="236"/>
      <c r="K735" s="236"/>
      <c r="L735" s="241"/>
      <c r="M735" s="242"/>
      <c r="N735" s="243"/>
      <c r="O735" s="243"/>
      <c r="P735" s="243"/>
      <c r="Q735" s="243"/>
      <c r="R735" s="243"/>
      <c r="S735" s="243"/>
      <c r="T735" s="24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5" t="s">
        <v>153</v>
      </c>
      <c r="AU735" s="245" t="s">
        <v>147</v>
      </c>
      <c r="AV735" s="14" t="s">
        <v>147</v>
      </c>
      <c r="AW735" s="14" t="s">
        <v>36</v>
      </c>
      <c r="AX735" s="14" t="s">
        <v>83</v>
      </c>
      <c r="AY735" s="245" t="s">
        <v>138</v>
      </c>
    </row>
    <row r="736" s="2" customFormat="1" ht="16.5" customHeight="1">
      <c r="A736" s="39"/>
      <c r="B736" s="40"/>
      <c r="C736" s="205" t="s">
        <v>1278</v>
      </c>
      <c r="D736" s="205" t="s">
        <v>141</v>
      </c>
      <c r="E736" s="206" t="s">
        <v>1279</v>
      </c>
      <c r="F736" s="207" t="s">
        <v>1280</v>
      </c>
      <c r="G736" s="208" t="s">
        <v>272</v>
      </c>
      <c r="H736" s="209">
        <v>0.87</v>
      </c>
      <c r="I736" s="210"/>
      <c r="J736" s="211">
        <f>ROUND(I736*H736,2)</f>
        <v>0</v>
      </c>
      <c r="K736" s="207" t="s">
        <v>145</v>
      </c>
      <c r="L736" s="45"/>
      <c r="M736" s="212" t="s">
        <v>19</v>
      </c>
      <c r="N736" s="213" t="s">
        <v>47</v>
      </c>
      <c r="O736" s="85"/>
      <c r="P736" s="214">
        <f>O736*H736</f>
        <v>0</v>
      </c>
      <c r="Q736" s="214">
        <v>0</v>
      </c>
      <c r="R736" s="214">
        <f>Q736*H736</f>
        <v>0</v>
      </c>
      <c r="S736" s="214">
        <v>0</v>
      </c>
      <c r="T736" s="215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16" t="s">
        <v>269</v>
      </c>
      <c r="AT736" s="216" t="s">
        <v>141</v>
      </c>
      <c r="AU736" s="216" t="s">
        <v>147</v>
      </c>
      <c r="AY736" s="18" t="s">
        <v>138</v>
      </c>
      <c r="BE736" s="217">
        <f>IF(N736="základní",J736,0)</f>
        <v>0</v>
      </c>
      <c r="BF736" s="217">
        <f>IF(N736="snížená",J736,0)</f>
        <v>0</v>
      </c>
      <c r="BG736" s="217">
        <f>IF(N736="zákl. přenesená",J736,0)</f>
        <v>0</v>
      </c>
      <c r="BH736" s="217">
        <f>IF(N736="sníž. přenesená",J736,0)</f>
        <v>0</v>
      </c>
      <c r="BI736" s="217">
        <f>IF(N736="nulová",J736,0)</f>
        <v>0</v>
      </c>
      <c r="BJ736" s="18" t="s">
        <v>147</v>
      </c>
      <c r="BK736" s="217">
        <f>ROUND(I736*H736,2)</f>
        <v>0</v>
      </c>
      <c r="BL736" s="18" t="s">
        <v>269</v>
      </c>
      <c r="BM736" s="216" t="s">
        <v>1281</v>
      </c>
    </row>
    <row r="737" s="2" customFormat="1">
      <c r="A737" s="39"/>
      <c r="B737" s="40"/>
      <c r="C737" s="41"/>
      <c r="D737" s="218" t="s">
        <v>149</v>
      </c>
      <c r="E737" s="41"/>
      <c r="F737" s="219" t="s">
        <v>1282</v>
      </c>
      <c r="G737" s="41"/>
      <c r="H737" s="41"/>
      <c r="I737" s="220"/>
      <c r="J737" s="41"/>
      <c r="K737" s="41"/>
      <c r="L737" s="45"/>
      <c r="M737" s="221"/>
      <c r="N737" s="222"/>
      <c r="O737" s="85"/>
      <c r="P737" s="85"/>
      <c r="Q737" s="85"/>
      <c r="R737" s="85"/>
      <c r="S737" s="85"/>
      <c r="T737" s="86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149</v>
      </c>
      <c r="AU737" s="18" t="s">
        <v>147</v>
      </c>
    </row>
    <row r="738" s="2" customFormat="1">
      <c r="A738" s="39"/>
      <c r="B738" s="40"/>
      <c r="C738" s="41"/>
      <c r="D738" s="223" t="s">
        <v>151</v>
      </c>
      <c r="E738" s="41"/>
      <c r="F738" s="224" t="s">
        <v>1283</v>
      </c>
      <c r="G738" s="41"/>
      <c r="H738" s="41"/>
      <c r="I738" s="220"/>
      <c r="J738" s="41"/>
      <c r="K738" s="41"/>
      <c r="L738" s="45"/>
      <c r="M738" s="221"/>
      <c r="N738" s="222"/>
      <c r="O738" s="85"/>
      <c r="P738" s="85"/>
      <c r="Q738" s="85"/>
      <c r="R738" s="85"/>
      <c r="S738" s="85"/>
      <c r="T738" s="86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151</v>
      </c>
      <c r="AU738" s="18" t="s">
        <v>147</v>
      </c>
    </row>
    <row r="739" s="12" customFormat="1" ht="22.8" customHeight="1">
      <c r="A739" s="12"/>
      <c r="B739" s="189"/>
      <c r="C739" s="190"/>
      <c r="D739" s="191" t="s">
        <v>74</v>
      </c>
      <c r="E739" s="203" t="s">
        <v>1284</v>
      </c>
      <c r="F739" s="203" t="s">
        <v>1285</v>
      </c>
      <c r="G739" s="190"/>
      <c r="H739" s="190"/>
      <c r="I739" s="193"/>
      <c r="J739" s="204">
        <f>BK739</f>
        <v>0</v>
      </c>
      <c r="K739" s="190"/>
      <c r="L739" s="195"/>
      <c r="M739" s="196"/>
      <c r="N739" s="197"/>
      <c r="O739" s="197"/>
      <c r="P739" s="198">
        <f>SUM(P740:P782)</f>
        <v>0</v>
      </c>
      <c r="Q739" s="197"/>
      <c r="R739" s="198">
        <f>SUM(R740:R782)</f>
        <v>0.71387443980000009</v>
      </c>
      <c r="S739" s="197"/>
      <c r="T739" s="199">
        <f>SUM(T740:T782)</f>
        <v>0.24734500000000001</v>
      </c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R739" s="200" t="s">
        <v>147</v>
      </c>
      <c r="AT739" s="201" t="s">
        <v>74</v>
      </c>
      <c r="AU739" s="201" t="s">
        <v>83</v>
      </c>
      <c r="AY739" s="200" t="s">
        <v>138</v>
      </c>
      <c r="BK739" s="202">
        <f>SUM(BK740:BK782)</f>
        <v>0</v>
      </c>
    </row>
    <row r="740" s="2" customFormat="1" ht="16.5" customHeight="1">
      <c r="A740" s="39"/>
      <c r="B740" s="40"/>
      <c r="C740" s="205" t="s">
        <v>1286</v>
      </c>
      <c r="D740" s="205" t="s">
        <v>141</v>
      </c>
      <c r="E740" s="206" t="s">
        <v>1287</v>
      </c>
      <c r="F740" s="207" t="s">
        <v>1288</v>
      </c>
      <c r="G740" s="208" t="s">
        <v>144</v>
      </c>
      <c r="H740" s="209">
        <v>69.962999999999994</v>
      </c>
      <c r="I740" s="210"/>
      <c r="J740" s="211">
        <f>ROUND(I740*H740,2)</f>
        <v>0</v>
      </c>
      <c r="K740" s="207" t="s">
        <v>145</v>
      </c>
      <c r="L740" s="45"/>
      <c r="M740" s="212" t="s">
        <v>19</v>
      </c>
      <c r="N740" s="213" t="s">
        <v>47</v>
      </c>
      <c r="O740" s="85"/>
      <c r="P740" s="214">
        <f>O740*H740</f>
        <v>0</v>
      </c>
      <c r="Q740" s="214">
        <v>0</v>
      </c>
      <c r="R740" s="214">
        <f>Q740*H740</f>
        <v>0</v>
      </c>
      <c r="S740" s="214">
        <v>0</v>
      </c>
      <c r="T740" s="215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16" t="s">
        <v>269</v>
      </c>
      <c r="AT740" s="216" t="s">
        <v>141</v>
      </c>
      <c r="AU740" s="216" t="s">
        <v>147</v>
      </c>
      <c r="AY740" s="18" t="s">
        <v>138</v>
      </c>
      <c r="BE740" s="217">
        <f>IF(N740="základní",J740,0)</f>
        <v>0</v>
      </c>
      <c r="BF740" s="217">
        <f>IF(N740="snížená",J740,0)</f>
        <v>0</v>
      </c>
      <c r="BG740" s="217">
        <f>IF(N740="zákl. přenesená",J740,0)</f>
        <v>0</v>
      </c>
      <c r="BH740" s="217">
        <f>IF(N740="sníž. přenesená",J740,0)</f>
        <v>0</v>
      </c>
      <c r="BI740" s="217">
        <f>IF(N740="nulová",J740,0)</f>
        <v>0</v>
      </c>
      <c r="BJ740" s="18" t="s">
        <v>147</v>
      </c>
      <c r="BK740" s="217">
        <f>ROUND(I740*H740,2)</f>
        <v>0</v>
      </c>
      <c r="BL740" s="18" t="s">
        <v>269</v>
      </c>
      <c r="BM740" s="216" t="s">
        <v>1289</v>
      </c>
    </row>
    <row r="741" s="2" customFormat="1">
      <c r="A741" s="39"/>
      <c r="B741" s="40"/>
      <c r="C741" s="41"/>
      <c r="D741" s="218" t="s">
        <v>149</v>
      </c>
      <c r="E741" s="41"/>
      <c r="F741" s="219" t="s">
        <v>1290</v>
      </c>
      <c r="G741" s="41"/>
      <c r="H741" s="41"/>
      <c r="I741" s="220"/>
      <c r="J741" s="41"/>
      <c r="K741" s="41"/>
      <c r="L741" s="45"/>
      <c r="M741" s="221"/>
      <c r="N741" s="222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149</v>
      </c>
      <c r="AU741" s="18" t="s">
        <v>147</v>
      </c>
    </row>
    <row r="742" s="2" customFormat="1">
      <c r="A742" s="39"/>
      <c r="B742" s="40"/>
      <c r="C742" s="41"/>
      <c r="D742" s="223" t="s">
        <v>151</v>
      </c>
      <c r="E742" s="41"/>
      <c r="F742" s="224" t="s">
        <v>1291</v>
      </c>
      <c r="G742" s="41"/>
      <c r="H742" s="41"/>
      <c r="I742" s="220"/>
      <c r="J742" s="41"/>
      <c r="K742" s="41"/>
      <c r="L742" s="45"/>
      <c r="M742" s="221"/>
      <c r="N742" s="222"/>
      <c r="O742" s="85"/>
      <c r="P742" s="85"/>
      <c r="Q742" s="85"/>
      <c r="R742" s="85"/>
      <c r="S742" s="85"/>
      <c r="T742" s="86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151</v>
      </c>
      <c r="AU742" s="18" t="s">
        <v>147</v>
      </c>
    </row>
    <row r="743" s="14" customFormat="1">
      <c r="A743" s="14"/>
      <c r="B743" s="235"/>
      <c r="C743" s="236"/>
      <c r="D743" s="218" t="s">
        <v>153</v>
      </c>
      <c r="E743" s="237" t="s">
        <v>19</v>
      </c>
      <c r="F743" s="238" t="s">
        <v>214</v>
      </c>
      <c r="G743" s="236"/>
      <c r="H743" s="239">
        <v>69.962999999999994</v>
      </c>
      <c r="I743" s="240"/>
      <c r="J743" s="236"/>
      <c r="K743" s="236"/>
      <c r="L743" s="241"/>
      <c r="M743" s="242"/>
      <c r="N743" s="243"/>
      <c r="O743" s="243"/>
      <c r="P743" s="243"/>
      <c r="Q743" s="243"/>
      <c r="R743" s="243"/>
      <c r="S743" s="243"/>
      <c r="T743" s="24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5" t="s">
        <v>153</v>
      </c>
      <c r="AU743" s="245" t="s">
        <v>147</v>
      </c>
      <c r="AV743" s="14" t="s">
        <v>147</v>
      </c>
      <c r="AW743" s="14" t="s">
        <v>36</v>
      </c>
      <c r="AX743" s="14" t="s">
        <v>83</v>
      </c>
      <c r="AY743" s="245" t="s">
        <v>138</v>
      </c>
    </row>
    <row r="744" s="2" customFormat="1" ht="16.5" customHeight="1">
      <c r="A744" s="39"/>
      <c r="B744" s="40"/>
      <c r="C744" s="205" t="s">
        <v>1292</v>
      </c>
      <c r="D744" s="205" t="s">
        <v>141</v>
      </c>
      <c r="E744" s="206" t="s">
        <v>1293</v>
      </c>
      <c r="F744" s="207" t="s">
        <v>1294</v>
      </c>
      <c r="G744" s="208" t="s">
        <v>144</v>
      </c>
      <c r="H744" s="209">
        <v>69.962999999999994</v>
      </c>
      <c r="I744" s="210"/>
      <c r="J744" s="211">
        <f>ROUND(I744*H744,2)</f>
        <v>0</v>
      </c>
      <c r="K744" s="207" t="s">
        <v>145</v>
      </c>
      <c r="L744" s="45"/>
      <c r="M744" s="212" t="s">
        <v>19</v>
      </c>
      <c r="N744" s="213" t="s">
        <v>47</v>
      </c>
      <c r="O744" s="85"/>
      <c r="P744" s="214">
        <f>O744*H744</f>
        <v>0</v>
      </c>
      <c r="Q744" s="214">
        <v>3.3000000000000003E-05</v>
      </c>
      <c r="R744" s="214">
        <f>Q744*H744</f>
        <v>0.002308779</v>
      </c>
      <c r="S744" s="214">
        <v>0</v>
      </c>
      <c r="T744" s="215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16" t="s">
        <v>269</v>
      </c>
      <c r="AT744" s="216" t="s">
        <v>141</v>
      </c>
      <c r="AU744" s="216" t="s">
        <v>147</v>
      </c>
      <c r="AY744" s="18" t="s">
        <v>138</v>
      </c>
      <c r="BE744" s="217">
        <f>IF(N744="základní",J744,0)</f>
        <v>0</v>
      </c>
      <c r="BF744" s="217">
        <f>IF(N744="snížená",J744,0)</f>
        <v>0</v>
      </c>
      <c r="BG744" s="217">
        <f>IF(N744="zákl. přenesená",J744,0)</f>
        <v>0</v>
      </c>
      <c r="BH744" s="217">
        <f>IF(N744="sníž. přenesená",J744,0)</f>
        <v>0</v>
      </c>
      <c r="BI744" s="217">
        <f>IF(N744="nulová",J744,0)</f>
        <v>0</v>
      </c>
      <c r="BJ744" s="18" t="s">
        <v>147</v>
      </c>
      <c r="BK744" s="217">
        <f>ROUND(I744*H744,2)</f>
        <v>0</v>
      </c>
      <c r="BL744" s="18" t="s">
        <v>269</v>
      </c>
      <c r="BM744" s="216" t="s">
        <v>1295</v>
      </c>
    </row>
    <row r="745" s="2" customFormat="1">
      <c r="A745" s="39"/>
      <c r="B745" s="40"/>
      <c r="C745" s="41"/>
      <c r="D745" s="218" t="s">
        <v>149</v>
      </c>
      <c r="E745" s="41"/>
      <c r="F745" s="219" t="s">
        <v>1296</v>
      </c>
      <c r="G745" s="41"/>
      <c r="H745" s="41"/>
      <c r="I745" s="220"/>
      <c r="J745" s="41"/>
      <c r="K745" s="41"/>
      <c r="L745" s="45"/>
      <c r="M745" s="221"/>
      <c r="N745" s="222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149</v>
      </c>
      <c r="AU745" s="18" t="s">
        <v>147</v>
      </c>
    </row>
    <row r="746" s="2" customFormat="1">
      <c r="A746" s="39"/>
      <c r="B746" s="40"/>
      <c r="C746" s="41"/>
      <c r="D746" s="223" t="s">
        <v>151</v>
      </c>
      <c r="E746" s="41"/>
      <c r="F746" s="224" t="s">
        <v>1297</v>
      </c>
      <c r="G746" s="41"/>
      <c r="H746" s="41"/>
      <c r="I746" s="220"/>
      <c r="J746" s="41"/>
      <c r="K746" s="41"/>
      <c r="L746" s="45"/>
      <c r="M746" s="221"/>
      <c r="N746" s="222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151</v>
      </c>
      <c r="AU746" s="18" t="s">
        <v>147</v>
      </c>
    </row>
    <row r="747" s="2" customFormat="1" ht="16.5" customHeight="1">
      <c r="A747" s="39"/>
      <c r="B747" s="40"/>
      <c r="C747" s="205" t="s">
        <v>1298</v>
      </c>
      <c r="D747" s="205" t="s">
        <v>141</v>
      </c>
      <c r="E747" s="206" t="s">
        <v>1299</v>
      </c>
      <c r="F747" s="207" t="s">
        <v>1300</v>
      </c>
      <c r="G747" s="208" t="s">
        <v>144</v>
      </c>
      <c r="H747" s="209">
        <v>69.962999999999994</v>
      </c>
      <c r="I747" s="210"/>
      <c r="J747" s="211">
        <f>ROUND(I747*H747,2)</f>
        <v>0</v>
      </c>
      <c r="K747" s="207" t="s">
        <v>145</v>
      </c>
      <c r="L747" s="45"/>
      <c r="M747" s="212" t="s">
        <v>19</v>
      </c>
      <c r="N747" s="213" t="s">
        <v>47</v>
      </c>
      <c r="O747" s="85"/>
      <c r="P747" s="214">
        <f>O747*H747</f>
        <v>0</v>
      </c>
      <c r="Q747" s="214">
        <v>0.0075820000000000002</v>
      </c>
      <c r="R747" s="214">
        <f>Q747*H747</f>
        <v>0.53045946599999994</v>
      </c>
      <c r="S747" s="214">
        <v>0</v>
      </c>
      <c r="T747" s="215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16" t="s">
        <v>269</v>
      </c>
      <c r="AT747" s="216" t="s">
        <v>141</v>
      </c>
      <c r="AU747" s="216" t="s">
        <v>147</v>
      </c>
      <c r="AY747" s="18" t="s">
        <v>138</v>
      </c>
      <c r="BE747" s="217">
        <f>IF(N747="základní",J747,0)</f>
        <v>0</v>
      </c>
      <c r="BF747" s="217">
        <f>IF(N747="snížená",J747,0)</f>
        <v>0</v>
      </c>
      <c r="BG747" s="217">
        <f>IF(N747="zákl. přenesená",J747,0)</f>
        <v>0</v>
      </c>
      <c r="BH747" s="217">
        <f>IF(N747="sníž. přenesená",J747,0)</f>
        <v>0</v>
      </c>
      <c r="BI747" s="217">
        <f>IF(N747="nulová",J747,0)</f>
        <v>0</v>
      </c>
      <c r="BJ747" s="18" t="s">
        <v>147</v>
      </c>
      <c r="BK747" s="217">
        <f>ROUND(I747*H747,2)</f>
        <v>0</v>
      </c>
      <c r="BL747" s="18" t="s">
        <v>269</v>
      </c>
      <c r="BM747" s="216" t="s">
        <v>1301</v>
      </c>
    </row>
    <row r="748" s="2" customFormat="1">
      <c r="A748" s="39"/>
      <c r="B748" s="40"/>
      <c r="C748" s="41"/>
      <c r="D748" s="218" t="s">
        <v>149</v>
      </c>
      <c r="E748" s="41"/>
      <c r="F748" s="219" t="s">
        <v>1302</v>
      </c>
      <c r="G748" s="41"/>
      <c r="H748" s="41"/>
      <c r="I748" s="220"/>
      <c r="J748" s="41"/>
      <c r="K748" s="41"/>
      <c r="L748" s="45"/>
      <c r="M748" s="221"/>
      <c r="N748" s="222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149</v>
      </c>
      <c r="AU748" s="18" t="s">
        <v>147</v>
      </c>
    </row>
    <row r="749" s="2" customFormat="1">
      <c r="A749" s="39"/>
      <c r="B749" s="40"/>
      <c r="C749" s="41"/>
      <c r="D749" s="223" t="s">
        <v>151</v>
      </c>
      <c r="E749" s="41"/>
      <c r="F749" s="224" t="s">
        <v>1303</v>
      </c>
      <c r="G749" s="41"/>
      <c r="H749" s="41"/>
      <c r="I749" s="220"/>
      <c r="J749" s="41"/>
      <c r="K749" s="41"/>
      <c r="L749" s="45"/>
      <c r="M749" s="221"/>
      <c r="N749" s="222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151</v>
      </c>
      <c r="AU749" s="18" t="s">
        <v>147</v>
      </c>
    </row>
    <row r="750" s="2" customFormat="1" ht="16.5" customHeight="1">
      <c r="A750" s="39"/>
      <c r="B750" s="40"/>
      <c r="C750" s="205" t="s">
        <v>1304</v>
      </c>
      <c r="D750" s="205" t="s">
        <v>141</v>
      </c>
      <c r="E750" s="206" t="s">
        <v>1305</v>
      </c>
      <c r="F750" s="207" t="s">
        <v>1306</v>
      </c>
      <c r="G750" s="208" t="s">
        <v>144</v>
      </c>
      <c r="H750" s="209">
        <v>98.938000000000002</v>
      </c>
      <c r="I750" s="210"/>
      <c r="J750" s="211">
        <f>ROUND(I750*H750,2)</f>
        <v>0</v>
      </c>
      <c r="K750" s="207" t="s">
        <v>145</v>
      </c>
      <c r="L750" s="45"/>
      <c r="M750" s="212" t="s">
        <v>19</v>
      </c>
      <c r="N750" s="213" t="s">
        <v>47</v>
      </c>
      <c r="O750" s="85"/>
      <c r="P750" s="214">
        <f>O750*H750</f>
        <v>0</v>
      </c>
      <c r="Q750" s="214">
        <v>0</v>
      </c>
      <c r="R750" s="214">
        <f>Q750*H750</f>
        <v>0</v>
      </c>
      <c r="S750" s="214">
        <v>0.0025000000000000001</v>
      </c>
      <c r="T750" s="215">
        <f>S750*H750</f>
        <v>0.24734500000000001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16" t="s">
        <v>269</v>
      </c>
      <c r="AT750" s="216" t="s">
        <v>141</v>
      </c>
      <c r="AU750" s="216" t="s">
        <v>147</v>
      </c>
      <c r="AY750" s="18" t="s">
        <v>138</v>
      </c>
      <c r="BE750" s="217">
        <f>IF(N750="základní",J750,0)</f>
        <v>0</v>
      </c>
      <c r="BF750" s="217">
        <f>IF(N750="snížená",J750,0)</f>
        <v>0</v>
      </c>
      <c r="BG750" s="217">
        <f>IF(N750="zákl. přenesená",J750,0)</f>
        <v>0</v>
      </c>
      <c r="BH750" s="217">
        <f>IF(N750="sníž. přenesená",J750,0)</f>
        <v>0</v>
      </c>
      <c r="BI750" s="217">
        <f>IF(N750="nulová",J750,0)</f>
        <v>0</v>
      </c>
      <c r="BJ750" s="18" t="s">
        <v>147</v>
      </c>
      <c r="BK750" s="217">
        <f>ROUND(I750*H750,2)</f>
        <v>0</v>
      </c>
      <c r="BL750" s="18" t="s">
        <v>269</v>
      </c>
      <c r="BM750" s="216" t="s">
        <v>1307</v>
      </c>
    </row>
    <row r="751" s="2" customFormat="1">
      <c r="A751" s="39"/>
      <c r="B751" s="40"/>
      <c r="C751" s="41"/>
      <c r="D751" s="218" t="s">
        <v>149</v>
      </c>
      <c r="E751" s="41"/>
      <c r="F751" s="219" t="s">
        <v>1308</v>
      </c>
      <c r="G751" s="41"/>
      <c r="H751" s="41"/>
      <c r="I751" s="220"/>
      <c r="J751" s="41"/>
      <c r="K751" s="41"/>
      <c r="L751" s="45"/>
      <c r="M751" s="221"/>
      <c r="N751" s="222"/>
      <c r="O751" s="85"/>
      <c r="P751" s="85"/>
      <c r="Q751" s="85"/>
      <c r="R751" s="85"/>
      <c r="S751" s="85"/>
      <c r="T751" s="86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149</v>
      </c>
      <c r="AU751" s="18" t="s">
        <v>147</v>
      </c>
    </row>
    <row r="752" s="2" customFormat="1">
      <c r="A752" s="39"/>
      <c r="B752" s="40"/>
      <c r="C752" s="41"/>
      <c r="D752" s="223" t="s">
        <v>151</v>
      </c>
      <c r="E752" s="41"/>
      <c r="F752" s="224" t="s">
        <v>1309</v>
      </c>
      <c r="G752" s="41"/>
      <c r="H752" s="41"/>
      <c r="I752" s="220"/>
      <c r="J752" s="41"/>
      <c r="K752" s="41"/>
      <c r="L752" s="45"/>
      <c r="M752" s="221"/>
      <c r="N752" s="222"/>
      <c r="O752" s="85"/>
      <c r="P752" s="85"/>
      <c r="Q752" s="85"/>
      <c r="R752" s="85"/>
      <c r="S752" s="85"/>
      <c r="T752" s="86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151</v>
      </c>
      <c r="AU752" s="18" t="s">
        <v>147</v>
      </c>
    </row>
    <row r="753" s="13" customFormat="1">
      <c r="A753" s="13"/>
      <c r="B753" s="225"/>
      <c r="C753" s="226"/>
      <c r="D753" s="218" t="s">
        <v>153</v>
      </c>
      <c r="E753" s="227" t="s">
        <v>19</v>
      </c>
      <c r="F753" s="228" t="s">
        <v>1310</v>
      </c>
      <c r="G753" s="226"/>
      <c r="H753" s="227" t="s">
        <v>19</v>
      </c>
      <c r="I753" s="229"/>
      <c r="J753" s="226"/>
      <c r="K753" s="226"/>
      <c r="L753" s="230"/>
      <c r="M753" s="231"/>
      <c r="N753" s="232"/>
      <c r="O753" s="232"/>
      <c r="P753" s="232"/>
      <c r="Q753" s="232"/>
      <c r="R753" s="232"/>
      <c r="S753" s="232"/>
      <c r="T753" s="23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4" t="s">
        <v>153</v>
      </c>
      <c r="AU753" s="234" t="s">
        <v>147</v>
      </c>
      <c r="AV753" s="13" t="s">
        <v>83</v>
      </c>
      <c r="AW753" s="13" t="s">
        <v>36</v>
      </c>
      <c r="AX753" s="13" t="s">
        <v>75</v>
      </c>
      <c r="AY753" s="234" t="s">
        <v>138</v>
      </c>
    </row>
    <row r="754" s="14" customFormat="1">
      <c r="A754" s="14"/>
      <c r="B754" s="235"/>
      <c r="C754" s="236"/>
      <c r="D754" s="218" t="s">
        <v>153</v>
      </c>
      <c r="E754" s="237" t="s">
        <v>19</v>
      </c>
      <c r="F754" s="238" t="s">
        <v>1311</v>
      </c>
      <c r="G754" s="236"/>
      <c r="H754" s="239">
        <v>98.938000000000002</v>
      </c>
      <c r="I754" s="240"/>
      <c r="J754" s="236"/>
      <c r="K754" s="236"/>
      <c r="L754" s="241"/>
      <c r="M754" s="242"/>
      <c r="N754" s="243"/>
      <c r="O754" s="243"/>
      <c r="P754" s="243"/>
      <c r="Q754" s="243"/>
      <c r="R754" s="243"/>
      <c r="S754" s="243"/>
      <c r="T754" s="24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5" t="s">
        <v>153</v>
      </c>
      <c r="AU754" s="245" t="s">
        <v>147</v>
      </c>
      <c r="AV754" s="14" t="s">
        <v>147</v>
      </c>
      <c r="AW754" s="14" t="s">
        <v>36</v>
      </c>
      <c r="AX754" s="14" t="s">
        <v>83</v>
      </c>
      <c r="AY754" s="245" t="s">
        <v>138</v>
      </c>
    </row>
    <row r="755" s="2" customFormat="1" ht="16.5" customHeight="1">
      <c r="A755" s="39"/>
      <c r="B755" s="40"/>
      <c r="C755" s="205" t="s">
        <v>1312</v>
      </c>
      <c r="D755" s="205" t="s">
        <v>141</v>
      </c>
      <c r="E755" s="206" t="s">
        <v>1313</v>
      </c>
      <c r="F755" s="207" t="s">
        <v>1314</v>
      </c>
      <c r="G755" s="208" t="s">
        <v>144</v>
      </c>
      <c r="H755" s="209">
        <v>69.962999999999994</v>
      </c>
      <c r="I755" s="210"/>
      <c r="J755" s="211">
        <f>ROUND(I755*H755,2)</f>
        <v>0</v>
      </c>
      <c r="K755" s="207" t="s">
        <v>145</v>
      </c>
      <c r="L755" s="45"/>
      <c r="M755" s="212" t="s">
        <v>19</v>
      </c>
      <c r="N755" s="213" t="s">
        <v>47</v>
      </c>
      <c r="O755" s="85"/>
      <c r="P755" s="214">
        <f>O755*H755</f>
        <v>0</v>
      </c>
      <c r="Q755" s="214">
        <v>0.00029999999999999997</v>
      </c>
      <c r="R755" s="214">
        <f>Q755*H755</f>
        <v>0.020988899999999998</v>
      </c>
      <c r="S755" s="214">
        <v>0</v>
      </c>
      <c r="T755" s="215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16" t="s">
        <v>269</v>
      </c>
      <c r="AT755" s="216" t="s">
        <v>141</v>
      </c>
      <c r="AU755" s="216" t="s">
        <v>147</v>
      </c>
      <c r="AY755" s="18" t="s">
        <v>138</v>
      </c>
      <c r="BE755" s="217">
        <f>IF(N755="základní",J755,0)</f>
        <v>0</v>
      </c>
      <c r="BF755" s="217">
        <f>IF(N755="snížená",J755,0)</f>
        <v>0</v>
      </c>
      <c r="BG755" s="217">
        <f>IF(N755="zákl. přenesená",J755,0)</f>
        <v>0</v>
      </c>
      <c r="BH755" s="217">
        <f>IF(N755="sníž. přenesená",J755,0)</f>
        <v>0</v>
      </c>
      <c r="BI755" s="217">
        <f>IF(N755="nulová",J755,0)</f>
        <v>0</v>
      </c>
      <c r="BJ755" s="18" t="s">
        <v>147</v>
      </c>
      <c r="BK755" s="217">
        <f>ROUND(I755*H755,2)</f>
        <v>0</v>
      </c>
      <c r="BL755" s="18" t="s">
        <v>269</v>
      </c>
      <c r="BM755" s="216" t="s">
        <v>1315</v>
      </c>
    </row>
    <row r="756" s="2" customFormat="1">
      <c r="A756" s="39"/>
      <c r="B756" s="40"/>
      <c r="C756" s="41"/>
      <c r="D756" s="218" t="s">
        <v>149</v>
      </c>
      <c r="E756" s="41"/>
      <c r="F756" s="219" t="s">
        <v>1316</v>
      </c>
      <c r="G756" s="41"/>
      <c r="H756" s="41"/>
      <c r="I756" s="220"/>
      <c r="J756" s="41"/>
      <c r="K756" s="41"/>
      <c r="L756" s="45"/>
      <c r="M756" s="221"/>
      <c r="N756" s="222"/>
      <c r="O756" s="85"/>
      <c r="P756" s="85"/>
      <c r="Q756" s="85"/>
      <c r="R756" s="85"/>
      <c r="S756" s="85"/>
      <c r="T756" s="86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149</v>
      </c>
      <c r="AU756" s="18" t="s">
        <v>147</v>
      </c>
    </row>
    <row r="757" s="2" customFormat="1">
      <c r="A757" s="39"/>
      <c r="B757" s="40"/>
      <c r="C757" s="41"/>
      <c r="D757" s="223" t="s">
        <v>151</v>
      </c>
      <c r="E757" s="41"/>
      <c r="F757" s="224" t="s">
        <v>1317</v>
      </c>
      <c r="G757" s="41"/>
      <c r="H757" s="41"/>
      <c r="I757" s="220"/>
      <c r="J757" s="41"/>
      <c r="K757" s="41"/>
      <c r="L757" s="45"/>
      <c r="M757" s="221"/>
      <c r="N757" s="222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151</v>
      </c>
      <c r="AU757" s="18" t="s">
        <v>147</v>
      </c>
    </row>
    <row r="758" s="2" customFormat="1" ht="16.5" customHeight="1">
      <c r="A758" s="39"/>
      <c r="B758" s="40"/>
      <c r="C758" s="257" t="s">
        <v>1318</v>
      </c>
      <c r="D758" s="257" t="s">
        <v>250</v>
      </c>
      <c r="E758" s="258" t="s">
        <v>1319</v>
      </c>
      <c r="F758" s="259" t="s">
        <v>1320</v>
      </c>
      <c r="G758" s="260" t="s">
        <v>144</v>
      </c>
      <c r="H758" s="261">
        <v>76.959000000000003</v>
      </c>
      <c r="I758" s="262"/>
      <c r="J758" s="263">
        <f>ROUND(I758*H758,2)</f>
        <v>0</v>
      </c>
      <c r="K758" s="259" t="s">
        <v>391</v>
      </c>
      <c r="L758" s="264"/>
      <c r="M758" s="265" t="s">
        <v>19</v>
      </c>
      <c r="N758" s="266" t="s">
        <v>47</v>
      </c>
      <c r="O758" s="85"/>
      <c r="P758" s="214">
        <f>O758*H758</f>
        <v>0</v>
      </c>
      <c r="Q758" s="214">
        <v>0.0018500000000000001</v>
      </c>
      <c r="R758" s="214">
        <f>Q758*H758</f>
        <v>0.14237415000000001</v>
      </c>
      <c r="S758" s="214">
        <v>0</v>
      </c>
      <c r="T758" s="215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16" t="s">
        <v>381</v>
      </c>
      <c r="AT758" s="216" t="s">
        <v>250</v>
      </c>
      <c r="AU758" s="216" t="s">
        <v>147</v>
      </c>
      <c r="AY758" s="18" t="s">
        <v>138</v>
      </c>
      <c r="BE758" s="217">
        <f>IF(N758="základní",J758,0)</f>
        <v>0</v>
      </c>
      <c r="BF758" s="217">
        <f>IF(N758="snížená",J758,0)</f>
        <v>0</v>
      </c>
      <c r="BG758" s="217">
        <f>IF(N758="zákl. přenesená",J758,0)</f>
        <v>0</v>
      </c>
      <c r="BH758" s="217">
        <f>IF(N758="sníž. přenesená",J758,0)</f>
        <v>0</v>
      </c>
      <c r="BI758" s="217">
        <f>IF(N758="nulová",J758,0)</f>
        <v>0</v>
      </c>
      <c r="BJ758" s="18" t="s">
        <v>147</v>
      </c>
      <c r="BK758" s="217">
        <f>ROUND(I758*H758,2)</f>
        <v>0</v>
      </c>
      <c r="BL758" s="18" t="s">
        <v>269</v>
      </c>
      <c r="BM758" s="216" t="s">
        <v>1321</v>
      </c>
    </row>
    <row r="759" s="2" customFormat="1">
      <c r="A759" s="39"/>
      <c r="B759" s="40"/>
      <c r="C759" s="41"/>
      <c r="D759" s="218" t="s">
        <v>149</v>
      </c>
      <c r="E759" s="41"/>
      <c r="F759" s="219" t="s">
        <v>1320</v>
      </c>
      <c r="G759" s="41"/>
      <c r="H759" s="41"/>
      <c r="I759" s="220"/>
      <c r="J759" s="41"/>
      <c r="K759" s="41"/>
      <c r="L759" s="45"/>
      <c r="M759" s="221"/>
      <c r="N759" s="222"/>
      <c r="O759" s="85"/>
      <c r="P759" s="85"/>
      <c r="Q759" s="85"/>
      <c r="R759" s="85"/>
      <c r="S759" s="85"/>
      <c r="T759" s="86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149</v>
      </c>
      <c r="AU759" s="18" t="s">
        <v>147</v>
      </c>
    </row>
    <row r="760" s="14" customFormat="1">
      <c r="A760" s="14"/>
      <c r="B760" s="235"/>
      <c r="C760" s="236"/>
      <c r="D760" s="218" t="s">
        <v>153</v>
      </c>
      <c r="E760" s="236"/>
      <c r="F760" s="238" t="s">
        <v>1322</v>
      </c>
      <c r="G760" s="236"/>
      <c r="H760" s="239">
        <v>76.959000000000003</v>
      </c>
      <c r="I760" s="240"/>
      <c r="J760" s="236"/>
      <c r="K760" s="236"/>
      <c r="L760" s="241"/>
      <c r="M760" s="242"/>
      <c r="N760" s="243"/>
      <c r="O760" s="243"/>
      <c r="P760" s="243"/>
      <c r="Q760" s="243"/>
      <c r="R760" s="243"/>
      <c r="S760" s="243"/>
      <c r="T760" s="24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5" t="s">
        <v>153</v>
      </c>
      <c r="AU760" s="245" t="s">
        <v>147</v>
      </c>
      <c r="AV760" s="14" t="s">
        <v>147</v>
      </c>
      <c r="AW760" s="14" t="s">
        <v>4</v>
      </c>
      <c r="AX760" s="14" t="s">
        <v>83</v>
      </c>
      <c r="AY760" s="245" t="s">
        <v>138</v>
      </c>
    </row>
    <row r="761" s="2" customFormat="1" ht="16.5" customHeight="1">
      <c r="A761" s="39"/>
      <c r="B761" s="40"/>
      <c r="C761" s="205" t="s">
        <v>1323</v>
      </c>
      <c r="D761" s="205" t="s">
        <v>141</v>
      </c>
      <c r="E761" s="206" t="s">
        <v>1324</v>
      </c>
      <c r="F761" s="207" t="s">
        <v>1325</v>
      </c>
      <c r="G761" s="208" t="s">
        <v>189</v>
      </c>
      <c r="H761" s="209">
        <v>66.079999999999998</v>
      </c>
      <c r="I761" s="210"/>
      <c r="J761" s="211">
        <f>ROUND(I761*H761,2)</f>
        <v>0</v>
      </c>
      <c r="K761" s="207" t="s">
        <v>145</v>
      </c>
      <c r="L761" s="45"/>
      <c r="M761" s="212" t="s">
        <v>19</v>
      </c>
      <c r="N761" s="213" t="s">
        <v>47</v>
      </c>
      <c r="O761" s="85"/>
      <c r="P761" s="214">
        <f>O761*H761</f>
        <v>0</v>
      </c>
      <c r="Q761" s="214">
        <v>1.4935E-05</v>
      </c>
      <c r="R761" s="214">
        <f>Q761*H761</f>
        <v>0.00098690480000000009</v>
      </c>
      <c r="S761" s="214">
        <v>0</v>
      </c>
      <c r="T761" s="215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16" t="s">
        <v>269</v>
      </c>
      <c r="AT761" s="216" t="s">
        <v>141</v>
      </c>
      <c r="AU761" s="216" t="s">
        <v>147</v>
      </c>
      <c r="AY761" s="18" t="s">
        <v>138</v>
      </c>
      <c r="BE761" s="217">
        <f>IF(N761="základní",J761,0)</f>
        <v>0</v>
      </c>
      <c r="BF761" s="217">
        <f>IF(N761="snížená",J761,0)</f>
        <v>0</v>
      </c>
      <c r="BG761" s="217">
        <f>IF(N761="zákl. přenesená",J761,0)</f>
        <v>0</v>
      </c>
      <c r="BH761" s="217">
        <f>IF(N761="sníž. přenesená",J761,0)</f>
        <v>0</v>
      </c>
      <c r="BI761" s="217">
        <f>IF(N761="nulová",J761,0)</f>
        <v>0</v>
      </c>
      <c r="BJ761" s="18" t="s">
        <v>147</v>
      </c>
      <c r="BK761" s="217">
        <f>ROUND(I761*H761,2)</f>
        <v>0</v>
      </c>
      <c r="BL761" s="18" t="s">
        <v>269</v>
      </c>
      <c r="BM761" s="216" t="s">
        <v>1326</v>
      </c>
    </row>
    <row r="762" s="2" customFormat="1">
      <c r="A762" s="39"/>
      <c r="B762" s="40"/>
      <c r="C762" s="41"/>
      <c r="D762" s="218" t="s">
        <v>149</v>
      </c>
      <c r="E762" s="41"/>
      <c r="F762" s="219" t="s">
        <v>1327</v>
      </c>
      <c r="G762" s="41"/>
      <c r="H762" s="41"/>
      <c r="I762" s="220"/>
      <c r="J762" s="41"/>
      <c r="K762" s="41"/>
      <c r="L762" s="45"/>
      <c r="M762" s="221"/>
      <c r="N762" s="222"/>
      <c r="O762" s="85"/>
      <c r="P762" s="85"/>
      <c r="Q762" s="85"/>
      <c r="R762" s="85"/>
      <c r="S762" s="85"/>
      <c r="T762" s="86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149</v>
      </c>
      <c r="AU762" s="18" t="s">
        <v>147</v>
      </c>
    </row>
    <row r="763" s="2" customFormat="1">
      <c r="A763" s="39"/>
      <c r="B763" s="40"/>
      <c r="C763" s="41"/>
      <c r="D763" s="223" t="s">
        <v>151</v>
      </c>
      <c r="E763" s="41"/>
      <c r="F763" s="224" t="s">
        <v>1328</v>
      </c>
      <c r="G763" s="41"/>
      <c r="H763" s="41"/>
      <c r="I763" s="220"/>
      <c r="J763" s="41"/>
      <c r="K763" s="41"/>
      <c r="L763" s="45"/>
      <c r="M763" s="221"/>
      <c r="N763" s="222"/>
      <c r="O763" s="85"/>
      <c r="P763" s="85"/>
      <c r="Q763" s="85"/>
      <c r="R763" s="85"/>
      <c r="S763" s="85"/>
      <c r="T763" s="86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151</v>
      </c>
      <c r="AU763" s="18" t="s">
        <v>147</v>
      </c>
    </row>
    <row r="764" s="13" customFormat="1">
      <c r="A764" s="13"/>
      <c r="B764" s="225"/>
      <c r="C764" s="226"/>
      <c r="D764" s="218" t="s">
        <v>153</v>
      </c>
      <c r="E764" s="227" t="s">
        <v>19</v>
      </c>
      <c r="F764" s="228" t="s">
        <v>1329</v>
      </c>
      <c r="G764" s="226"/>
      <c r="H764" s="227" t="s">
        <v>19</v>
      </c>
      <c r="I764" s="229"/>
      <c r="J764" s="226"/>
      <c r="K764" s="226"/>
      <c r="L764" s="230"/>
      <c r="M764" s="231"/>
      <c r="N764" s="232"/>
      <c r="O764" s="232"/>
      <c r="P764" s="232"/>
      <c r="Q764" s="232"/>
      <c r="R764" s="232"/>
      <c r="S764" s="232"/>
      <c r="T764" s="23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4" t="s">
        <v>153</v>
      </c>
      <c r="AU764" s="234" t="s">
        <v>147</v>
      </c>
      <c r="AV764" s="13" t="s">
        <v>83</v>
      </c>
      <c r="AW764" s="13" t="s">
        <v>36</v>
      </c>
      <c r="AX764" s="13" t="s">
        <v>75</v>
      </c>
      <c r="AY764" s="234" t="s">
        <v>138</v>
      </c>
    </row>
    <row r="765" s="14" customFormat="1">
      <c r="A765" s="14"/>
      <c r="B765" s="235"/>
      <c r="C765" s="236"/>
      <c r="D765" s="218" t="s">
        <v>153</v>
      </c>
      <c r="E765" s="237" t="s">
        <v>19</v>
      </c>
      <c r="F765" s="238" t="s">
        <v>1330</v>
      </c>
      <c r="G765" s="236"/>
      <c r="H765" s="239">
        <v>75.079999999999998</v>
      </c>
      <c r="I765" s="240"/>
      <c r="J765" s="236"/>
      <c r="K765" s="236"/>
      <c r="L765" s="241"/>
      <c r="M765" s="242"/>
      <c r="N765" s="243"/>
      <c r="O765" s="243"/>
      <c r="P765" s="243"/>
      <c r="Q765" s="243"/>
      <c r="R765" s="243"/>
      <c r="S765" s="243"/>
      <c r="T765" s="24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5" t="s">
        <v>153</v>
      </c>
      <c r="AU765" s="245" t="s">
        <v>147</v>
      </c>
      <c r="AV765" s="14" t="s">
        <v>147</v>
      </c>
      <c r="AW765" s="14" t="s">
        <v>36</v>
      </c>
      <c r="AX765" s="14" t="s">
        <v>75</v>
      </c>
      <c r="AY765" s="245" t="s">
        <v>138</v>
      </c>
    </row>
    <row r="766" s="14" customFormat="1">
      <c r="A766" s="14"/>
      <c r="B766" s="235"/>
      <c r="C766" s="236"/>
      <c r="D766" s="218" t="s">
        <v>153</v>
      </c>
      <c r="E766" s="237" t="s">
        <v>19</v>
      </c>
      <c r="F766" s="238" t="s">
        <v>1331</v>
      </c>
      <c r="G766" s="236"/>
      <c r="H766" s="239">
        <v>-9</v>
      </c>
      <c r="I766" s="240"/>
      <c r="J766" s="236"/>
      <c r="K766" s="236"/>
      <c r="L766" s="241"/>
      <c r="M766" s="242"/>
      <c r="N766" s="243"/>
      <c r="O766" s="243"/>
      <c r="P766" s="243"/>
      <c r="Q766" s="243"/>
      <c r="R766" s="243"/>
      <c r="S766" s="243"/>
      <c r="T766" s="24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5" t="s">
        <v>153</v>
      </c>
      <c r="AU766" s="245" t="s">
        <v>147</v>
      </c>
      <c r="AV766" s="14" t="s">
        <v>147</v>
      </c>
      <c r="AW766" s="14" t="s">
        <v>36</v>
      </c>
      <c r="AX766" s="14" t="s">
        <v>75</v>
      </c>
      <c r="AY766" s="245" t="s">
        <v>138</v>
      </c>
    </row>
    <row r="767" s="15" customFormat="1">
      <c r="A767" s="15"/>
      <c r="B767" s="246"/>
      <c r="C767" s="247"/>
      <c r="D767" s="218" t="s">
        <v>153</v>
      </c>
      <c r="E767" s="248" t="s">
        <v>19</v>
      </c>
      <c r="F767" s="249" t="s">
        <v>158</v>
      </c>
      <c r="G767" s="247"/>
      <c r="H767" s="250">
        <v>66.079999999999998</v>
      </c>
      <c r="I767" s="251"/>
      <c r="J767" s="247"/>
      <c r="K767" s="247"/>
      <c r="L767" s="252"/>
      <c r="M767" s="253"/>
      <c r="N767" s="254"/>
      <c r="O767" s="254"/>
      <c r="P767" s="254"/>
      <c r="Q767" s="254"/>
      <c r="R767" s="254"/>
      <c r="S767" s="254"/>
      <c r="T767" s="25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56" t="s">
        <v>153</v>
      </c>
      <c r="AU767" s="256" t="s">
        <v>147</v>
      </c>
      <c r="AV767" s="15" t="s">
        <v>146</v>
      </c>
      <c r="AW767" s="15" t="s">
        <v>36</v>
      </c>
      <c r="AX767" s="15" t="s">
        <v>83</v>
      </c>
      <c r="AY767" s="256" t="s">
        <v>138</v>
      </c>
    </row>
    <row r="768" s="2" customFormat="1" ht="16.5" customHeight="1">
      <c r="A768" s="39"/>
      <c r="B768" s="40"/>
      <c r="C768" s="257" t="s">
        <v>1332</v>
      </c>
      <c r="D768" s="257" t="s">
        <v>250</v>
      </c>
      <c r="E768" s="258" t="s">
        <v>1333</v>
      </c>
      <c r="F768" s="259" t="s">
        <v>1334</v>
      </c>
      <c r="G768" s="260" t="s">
        <v>189</v>
      </c>
      <c r="H768" s="261">
        <v>67.402000000000001</v>
      </c>
      <c r="I768" s="262"/>
      <c r="J768" s="263">
        <f>ROUND(I768*H768,2)</f>
        <v>0</v>
      </c>
      <c r="K768" s="259" t="s">
        <v>145</v>
      </c>
      <c r="L768" s="264"/>
      <c r="M768" s="265" t="s">
        <v>19</v>
      </c>
      <c r="N768" s="266" t="s">
        <v>47</v>
      </c>
      <c r="O768" s="85"/>
      <c r="P768" s="214">
        <f>O768*H768</f>
        <v>0</v>
      </c>
      <c r="Q768" s="214">
        <v>0.00022000000000000001</v>
      </c>
      <c r="R768" s="214">
        <f>Q768*H768</f>
        <v>0.01482844</v>
      </c>
      <c r="S768" s="214">
        <v>0</v>
      </c>
      <c r="T768" s="215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16" t="s">
        <v>381</v>
      </c>
      <c r="AT768" s="216" t="s">
        <v>250</v>
      </c>
      <c r="AU768" s="216" t="s">
        <v>147</v>
      </c>
      <c r="AY768" s="18" t="s">
        <v>138</v>
      </c>
      <c r="BE768" s="217">
        <f>IF(N768="základní",J768,0)</f>
        <v>0</v>
      </c>
      <c r="BF768" s="217">
        <f>IF(N768="snížená",J768,0)</f>
        <v>0</v>
      </c>
      <c r="BG768" s="217">
        <f>IF(N768="zákl. přenesená",J768,0)</f>
        <v>0</v>
      </c>
      <c r="BH768" s="217">
        <f>IF(N768="sníž. přenesená",J768,0)</f>
        <v>0</v>
      </c>
      <c r="BI768" s="217">
        <f>IF(N768="nulová",J768,0)</f>
        <v>0</v>
      </c>
      <c r="BJ768" s="18" t="s">
        <v>147</v>
      </c>
      <c r="BK768" s="217">
        <f>ROUND(I768*H768,2)</f>
        <v>0</v>
      </c>
      <c r="BL768" s="18" t="s">
        <v>269</v>
      </c>
      <c r="BM768" s="216" t="s">
        <v>1335</v>
      </c>
    </row>
    <row r="769" s="2" customFormat="1">
      <c r="A769" s="39"/>
      <c r="B769" s="40"/>
      <c r="C769" s="41"/>
      <c r="D769" s="218" t="s">
        <v>149</v>
      </c>
      <c r="E769" s="41"/>
      <c r="F769" s="219" t="s">
        <v>1334</v>
      </c>
      <c r="G769" s="41"/>
      <c r="H769" s="41"/>
      <c r="I769" s="220"/>
      <c r="J769" s="41"/>
      <c r="K769" s="41"/>
      <c r="L769" s="45"/>
      <c r="M769" s="221"/>
      <c r="N769" s="222"/>
      <c r="O769" s="85"/>
      <c r="P769" s="85"/>
      <c r="Q769" s="85"/>
      <c r="R769" s="85"/>
      <c r="S769" s="85"/>
      <c r="T769" s="86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149</v>
      </c>
      <c r="AU769" s="18" t="s">
        <v>147</v>
      </c>
    </row>
    <row r="770" s="2" customFormat="1">
      <c r="A770" s="39"/>
      <c r="B770" s="40"/>
      <c r="C770" s="41"/>
      <c r="D770" s="223" t="s">
        <v>151</v>
      </c>
      <c r="E770" s="41"/>
      <c r="F770" s="224" t="s">
        <v>1336</v>
      </c>
      <c r="G770" s="41"/>
      <c r="H770" s="41"/>
      <c r="I770" s="220"/>
      <c r="J770" s="41"/>
      <c r="K770" s="41"/>
      <c r="L770" s="45"/>
      <c r="M770" s="221"/>
      <c r="N770" s="222"/>
      <c r="O770" s="85"/>
      <c r="P770" s="85"/>
      <c r="Q770" s="85"/>
      <c r="R770" s="85"/>
      <c r="S770" s="85"/>
      <c r="T770" s="86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151</v>
      </c>
      <c r="AU770" s="18" t="s">
        <v>147</v>
      </c>
    </row>
    <row r="771" s="14" customFormat="1">
      <c r="A771" s="14"/>
      <c r="B771" s="235"/>
      <c r="C771" s="236"/>
      <c r="D771" s="218" t="s">
        <v>153</v>
      </c>
      <c r="E771" s="236"/>
      <c r="F771" s="238" t="s">
        <v>1337</v>
      </c>
      <c r="G771" s="236"/>
      <c r="H771" s="239">
        <v>67.402000000000001</v>
      </c>
      <c r="I771" s="240"/>
      <c r="J771" s="236"/>
      <c r="K771" s="236"/>
      <c r="L771" s="241"/>
      <c r="M771" s="242"/>
      <c r="N771" s="243"/>
      <c r="O771" s="243"/>
      <c r="P771" s="243"/>
      <c r="Q771" s="243"/>
      <c r="R771" s="243"/>
      <c r="S771" s="243"/>
      <c r="T771" s="24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5" t="s">
        <v>153</v>
      </c>
      <c r="AU771" s="245" t="s">
        <v>147</v>
      </c>
      <c r="AV771" s="14" t="s">
        <v>147</v>
      </c>
      <c r="AW771" s="14" t="s">
        <v>4</v>
      </c>
      <c r="AX771" s="14" t="s">
        <v>83</v>
      </c>
      <c r="AY771" s="245" t="s">
        <v>138</v>
      </c>
    </row>
    <row r="772" s="2" customFormat="1" ht="16.5" customHeight="1">
      <c r="A772" s="39"/>
      <c r="B772" s="40"/>
      <c r="C772" s="205" t="s">
        <v>1338</v>
      </c>
      <c r="D772" s="205" t="s">
        <v>141</v>
      </c>
      <c r="E772" s="206" t="s">
        <v>1339</v>
      </c>
      <c r="F772" s="207" t="s">
        <v>1340</v>
      </c>
      <c r="G772" s="208" t="s">
        <v>189</v>
      </c>
      <c r="H772" s="209">
        <v>9</v>
      </c>
      <c r="I772" s="210"/>
      <c r="J772" s="211">
        <f>ROUND(I772*H772,2)</f>
        <v>0</v>
      </c>
      <c r="K772" s="207" t="s">
        <v>145</v>
      </c>
      <c r="L772" s="45"/>
      <c r="M772" s="212" t="s">
        <v>19</v>
      </c>
      <c r="N772" s="213" t="s">
        <v>47</v>
      </c>
      <c r="O772" s="85"/>
      <c r="P772" s="214">
        <f>O772*H772</f>
        <v>0</v>
      </c>
      <c r="Q772" s="214">
        <v>0</v>
      </c>
      <c r="R772" s="214">
        <f>Q772*H772</f>
        <v>0</v>
      </c>
      <c r="S772" s="214">
        <v>0</v>
      </c>
      <c r="T772" s="215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16" t="s">
        <v>269</v>
      </c>
      <c r="AT772" s="216" t="s">
        <v>141</v>
      </c>
      <c r="AU772" s="216" t="s">
        <v>147</v>
      </c>
      <c r="AY772" s="18" t="s">
        <v>138</v>
      </c>
      <c r="BE772" s="217">
        <f>IF(N772="základní",J772,0)</f>
        <v>0</v>
      </c>
      <c r="BF772" s="217">
        <f>IF(N772="snížená",J772,0)</f>
        <v>0</v>
      </c>
      <c r="BG772" s="217">
        <f>IF(N772="zákl. přenesená",J772,0)</f>
        <v>0</v>
      </c>
      <c r="BH772" s="217">
        <f>IF(N772="sníž. přenesená",J772,0)</f>
        <v>0</v>
      </c>
      <c r="BI772" s="217">
        <f>IF(N772="nulová",J772,0)</f>
        <v>0</v>
      </c>
      <c r="BJ772" s="18" t="s">
        <v>147</v>
      </c>
      <c r="BK772" s="217">
        <f>ROUND(I772*H772,2)</f>
        <v>0</v>
      </c>
      <c r="BL772" s="18" t="s">
        <v>269</v>
      </c>
      <c r="BM772" s="216" t="s">
        <v>1341</v>
      </c>
    </row>
    <row r="773" s="2" customFormat="1">
      <c r="A773" s="39"/>
      <c r="B773" s="40"/>
      <c r="C773" s="41"/>
      <c r="D773" s="218" t="s">
        <v>149</v>
      </c>
      <c r="E773" s="41"/>
      <c r="F773" s="219" t="s">
        <v>1342</v>
      </c>
      <c r="G773" s="41"/>
      <c r="H773" s="41"/>
      <c r="I773" s="220"/>
      <c r="J773" s="41"/>
      <c r="K773" s="41"/>
      <c r="L773" s="45"/>
      <c r="M773" s="221"/>
      <c r="N773" s="222"/>
      <c r="O773" s="85"/>
      <c r="P773" s="85"/>
      <c r="Q773" s="85"/>
      <c r="R773" s="85"/>
      <c r="S773" s="85"/>
      <c r="T773" s="86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149</v>
      </c>
      <c r="AU773" s="18" t="s">
        <v>147</v>
      </c>
    </row>
    <row r="774" s="2" customFormat="1">
      <c r="A774" s="39"/>
      <c r="B774" s="40"/>
      <c r="C774" s="41"/>
      <c r="D774" s="223" t="s">
        <v>151</v>
      </c>
      <c r="E774" s="41"/>
      <c r="F774" s="224" t="s">
        <v>1343</v>
      </c>
      <c r="G774" s="41"/>
      <c r="H774" s="41"/>
      <c r="I774" s="220"/>
      <c r="J774" s="41"/>
      <c r="K774" s="41"/>
      <c r="L774" s="45"/>
      <c r="M774" s="221"/>
      <c r="N774" s="222"/>
      <c r="O774" s="85"/>
      <c r="P774" s="85"/>
      <c r="Q774" s="85"/>
      <c r="R774" s="85"/>
      <c r="S774" s="85"/>
      <c r="T774" s="86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151</v>
      </c>
      <c r="AU774" s="18" t="s">
        <v>147</v>
      </c>
    </row>
    <row r="775" s="14" customFormat="1">
      <c r="A775" s="14"/>
      <c r="B775" s="235"/>
      <c r="C775" s="236"/>
      <c r="D775" s="218" t="s">
        <v>153</v>
      </c>
      <c r="E775" s="237" t="s">
        <v>19</v>
      </c>
      <c r="F775" s="238" t="s">
        <v>1344</v>
      </c>
      <c r="G775" s="236"/>
      <c r="H775" s="239">
        <v>9</v>
      </c>
      <c r="I775" s="240"/>
      <c r="J775" s="236"/>
      <c r="K775" s="236"/>
      <c r="L775" s="241"/>
      <c r="M775" s="242"/>
      <c r="N775" s="243"/>
      <c r="O775" s="243"/>
      <c r="P775" s="243"/>
      <c r="Q775" s="243"/>
      <c r="R775" s="243"/>
      <c r="S775" s="243"/>
      <c r="T775" s="24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5" t="s">
        <v>153</v>
      </c>
      <c r="AU775" s="245" t="s">
        <v>147</v>
      </c>
      <c r="AV775" s="14" t="s">
        <v>147</v>
      </c>
      <c r="AW775" s="14" t="s">
        <v>36</v>
      </c>
      <c r="AX775" s="14" t="s">
        <v>83</v>
      </c>
      <c r="AY775" s="245" t="s">
        <v>138</v>
      </c>
    </row>
    <row r="776" s="2" customFormat="1" ht="16.5" customHeight="1">
      <c r="A776" s="39"/>
      <c r="B776" s="40"/>
      <c r="C776" s="257" t="s">
        <v>1345</v>
      </c>
      <c r="D776" s="257" t="s">
        <v>250</v>
      </c>
      <c r="E776" s="258" t="s">
        <v>1346</v>
      </c>
      <c r="F776" s="259" t="s">
        <v>1347</v>
      </c>
      <c r="G776" s="260" t="s">
        <v>189</v>
      </c>
      <c r="H776" s="261">
        <v>9.1799999999999997</v>
      </c>
      <c r="I776" s="262"/>
      <c r="J776" s="263">
        <f>ROUND(I776*H776,2)</f>
        <v>0</v>
      </c>
      <c r="K776" s="259" t="s">
        <v>145</v>
      </c>
      <c r="L776" s="264"/>
      <c r="M776" s="265" t="s">
        <v>19</v>
      </c>
      <c r="N776" s="266" t="s">
        <v>47</v>
      </c>
      <c r="O776" s="85"/>
      <c r="P776" s="214">
        <f>O776*H776</f>
        <v>0</v>
      </c>
      <c r="Q776" s="214">
        <v>0.00021000000000000001</v>
      </c>
      <c r="R776" s="214">
        <f>Q776*H776</f>
        <v>0.0019277999999999999</v>
      </c>
      <c r="S776" s="214">
        <v>0</v>
      </c>
      <c r="T776" s="215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16" t="s">
        <v>381</v>
      </c>
      <c r="AT776" s="216" t="s">
        <v>250</v>
      </c>
      <c r="AU776" s="216" t="s">
        <v>147</v>
      </c>
      <c r="AY776" s="18" t="s">
        <v>138</v>
      </c>
      <c r="BE776" s="217">
        <f>IF(N776="základní",J776,0)</f>
        <v>0</v>
      </c>
      <c r="BF776" s="217">
        <f>IF(N776="snížená",J776,0)</f>
        <v>0</v>
      </c>
      <c r="BG776" s="217">
        <f>IF(N776="zákl. přenesená",J776,0)</f>
        <v>0</v>
      </c>
      <c r="BH776" s="217">
        <f>IF(N776="sníž. přenesená",J776,0)</f>
        <v>0</v>
      </c>
      <c r="BI776" s="217">
        <f>IF(N776="nulová",J776,0)</f>
        <v>0</v>
      </c>
      <c r="BJ776" s="18" t="s">
        <v>147</v>
      </c>
      <c r="BK776" s="217">
        <f>ROUND(I776*H776,2)</f>
        <v>0</v>
      </c>
      <c r="BL776" s="18" t="s">
        <v>269</v>
      </c>
      <c r="BM776" s="216" t="s">
        <v>1348</v>
      </c>
    </row>
    <row r="777" s="2" customFormat="1">
      <c r="A777" s="39"/>
      <c r="B777" s="40"/>
      <c r="C777" s="41"/>
      <c r="D777" s="218" t="s">
        <v>149</v>
      </c>
      <c r="E777" s="41"/>
      <c r="F777" s="219" t="s">
        <v>1347</v>
      </c>
      <c r="G777" s="41"/>
      <c r="H777" s="41"/>
      <c r="I777" s="220"/>
      <c r="J777" s="41"/>
      <c r="K777" s="41"/>
      <c r="L777" s="45"/>
      <c r="M777" s="221"/>
      <c r="N777" s="222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149</v>
      </c>
      <c r="AU777" s="18" t="s">
        <v>147</v>
      </c>
    </row>
    <row r="778" s="2" customFormat="1">
      <c r="A778" s="39"/>
      <c r="B778" s="40"/>
      <c r="C778" s="41"/>
      <c r="D778" s="223" t="s">
        <v>151</v>
      </c>
      <c r="E778" s="41"/>
      <c r="F778" s="224" t="s">
        <v>1349</v>
      </c>
      <c r="G778" s="41"/>
      <c r="H778" s="41"/>
      <c r="I778" s="220"/>
      <c r="J778" s="41"/>
      <c r="K778" s="41"/>
      <c r="L778" s="45"/>
      <c r="M778" s="221"/>
      <c r="N778" s="222"/>
      <c r="O778" s="85"/>
      <c r="P778" s="85"/>
      <c r="Q778" s="85"/>
      <c r="R778" s="85"/>
      <c r="S778" s="85"/>
      <c r="T778" s="86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151</v>
      </c>
      <c r="AU778" s="18" t="s">
        <v>147</v>
      </c>
    </row>
    <row r="779" s="14" customFormat="1">
      <c r="A779" s="14"/>
      <c r="B779" s="235"/>
      <c r="C779" s="236"/>
      <c r="D779" s="218" t="s">
        <v>153</v>
      </c>
      <c r="E779" s="236"/>
      <c r="F779" s="238" t="s">
        <v>1350</v>
      </c>
      <c r="G779" s="236"/>
      <c r="H779" s="239">
        <v>9.1799999999999997</v>
      </c>
      <c r="I779" s="240"/>
      <c r="J779" s="236"/>
      <c r="K779" s="236"/>
      <c r="L779" s="241"/>
      <c r="M779" s="242"/>
      <c r="N779" s="243"/>
      <c r="O779" s="243"/>
      <c r="P779" s="243"/>
      <c r="Q779" s="243"/>
      <c r="R779" s="243"/>
      <c r="S779" s="243"/>
      <c r="T779" s="244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5" t="s">
        <v>153</v>
      </c>
      <c r="AU779" s="245" t="s">
        <v>147</v>
      </c>
      <c r="AV779" s="14" t="s">
        <v>147</v>
      </c>
      <c r="AW779" s="14" t="s">
        <v>4</v>
      </c>
      <c r="AX779" s="14" t="s">
        <v>83</v>
      </c>
      <c r="AY779" s="245" t="s">
        <v>138</v>
      </c>
    </row>
    <row r="780" s="2" customFormat="1" ht="16.5" customHeight="1">
      <c r="A780" s="39"/>
      <c r="B780" s="40"/>
      <c r="C780" s="205" t="s">
        <v>1351</v>
      </c>
      <c r="D780" s="205" t="s">
        <v>141</v>
      </c>
      <c r="E780" s="206" t="s">
        <v>1352</v>
      </c>
      <c r="F780" s="207" t="s">
        <v>1353</v>
      </c>
      <c r="G780" s="208" t="s">
        <v>272</v>
      </c>
      <c r="H780" s="209">
        <v>0.71399999999999997</v>
      </c>
      <c r="I780" s="210"/>
      <c r="J780" s="211">
        <f>ROUND(I780*H780,2)</f>
        <v>0</v>
      </c>
      <c r="K780" s="207" t="s">
        <v>145</v>
      </c>
      <c r="L780" s="45"/>
      <c r="M780" s="212" t="s">
        <v>19</v>
      </c>
      <c r="N780" s="213" t="s">
        <v>47</v>
      </c>
      <c r="O780" s="85"/>
      <c r="P780" s="214">
        <f>O780*H780</f>
        <v>0</v>
      </c>
      <c r="Q780" s="214">
        <v>0</v>
      </c>
      <c r="R780" s="214">
        <f>Q780*H780</f>
        <v>0</v>
      </c>
      <c r="S780" s="214">
        <v>0</v>
      </c>
      <c r="T780" s="215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16" t="s">
        <v>269</v>
      </c>
      <c r="AT780" s="216" t="s">
        <v>141</v>
      </c>
      <c r="AU780" s="216" t="s">
        <v>147</v>
      </c>
      <c r="AY780" s="18" t="s">
        <v>138</v>
      </c>
      <c r="BE780" s="217">
        <f>IF(N780="základní",J780,0)</f>
        <v>0</v>
      </c>
      <c r="BF780" s="217">
        <f>IF(N780="snížená",J780,0)</f>
        <v>0</v>
      </c>
      <c r="BG780" s="217">
        <f>IF(N780="zákl. přenesená",J780,0)</f>
        <v>0</v>
      </c>
      <c r="BH780" s="217">
        <f>IF(N780="sníž. přenesená",J780,0)</f>
        <v>0</v>
      </c>
      <c r="BI780" s="217">
        <f>IF(N780="nulová",J780,0)</f>
        <v>0</v>
      </c>
      <c r="BJ780" s="18" t="s">
        <v>147</v>
      </c>
      <c r="BK780" s="217">
        <f>ROUND(I780*H780,2)</f>
        <v>0</v>
      </c>
      <c r="BL780" s="18" t="s">
        <v>269</v>
      </c>
      <c r="BM780" s="216" t="s">
        <v>1354</v>
      </c>
    </row>
    <row r="781" s="2" customFormat="1">
      <c r="A781" s="39"/>
      <c r="B781" s="40"/>
      <c r="C781" s="41"/>
      <c r="D781" s="218" t="s">
        <v>149</v>
      </c>
      <c r="E781" s="41"/>
      <c r="F781" s="219" t="s">
        <v>1355</v>
      </c>
      <c r="G781" s="41"/>
      <c r="H781" s="41"/>
      <c r="I781" s="220"/>
      <c r="J781" s="41"/>
      <c r="K781" s="41"/>
      <c r="L781" s="45"/>
      <c r="M781" s="221"/>
      <c r="N781" s="222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149</v>
      </c>
      <c r="AU781" s="18" t="s">
        <v>147</v>
      </c>
    </row>
    <row r="782" s="2" customFormat="1">
      <c r="A782" s="39"/>
      <c r="B782" s="40"/>
      <c r="C782" s="41"/>
      <c r="D782" s="223" t="s">
        <v>151</v>
      </c>
      <c r="E782" s="41"/>
      <c r="F782" s="224" t="s">
        <v>1356</v>
      </c>
      <c r="G782" s="41"/>
      <c r="H782" s="41"/>
      <c r="I782" s="220"/>
      <c r="J782" s="41"/>
      <c r="K782" s="41"/>
      <c r="L782" s="45"/>
      <c r="M782" s="221"/>
      <c r="N782" s="222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151</v>
      </c>
      <c r="AU782" s="18" t="s">
        <v>147</v>
      </c>
    </row>
    <row r="783" s="12" customFormat="1" ht="22.8" customHeight="1">
      <c r="A783" s="12"/>
      <c r="B783" s="189"/>
      <c r="C783" s="190"/>
      <c r="D783" s="191" t="s">
        <v>74</v>
      </c>
      <c r="E783" s="203" t="s">
        <v>1357</v>
      </c>
      <c r="F783" s="203" t="s">
        <v>1358</v>
      </c>
      <c r="G783" s="190"/>
      <c r="H783" s="190"/>
      <c r="I783" s="193"/>
      <c r="J783" s="204">
        <f>BK783</f>
        <v>0</v>
      </c>
      <c r="K783" s="190"/>
      <c r="L783" s="195"/>
      <c r="M783" s="196"/>
      <c r="N783" s="197"/>
      <c r="O783" s="197"/>
      <c r="P783" s="198">
        <f>SUM(P784:P831)</f>
        <v>0</v>
      </c>
      <c r="Q783" s="197"/>
      <c r="R783" s="198">
        <f>SUM(R784:R831)</f>
        <v>2.5240979576999996</v>
      </c>
      <c r="S783" s="197"/>
      <c r="T783" s="199">
        <f>SUM(T784:T831)</f>
        <v>5.5195875000000001</v>
      </c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R783" s="200" t="s">
        <v>147</v>
      </c>
      <c r="AT783" s="201" t="s">
        <v>74</v>
      </c>
      <c r="AU783" s="201" t="s">
        <v>83</v>
      </c>
      <c r="AY783" s="200" t="s">
        <v>138</v>
      </c>
      <c r="BK783" s="202">
        <f>SUM(BK784:BK831)</f>
        <v>0</v>
      </c>
    </row>
    <row r="784" s="2" customFormat="1" ht="16.5" customHeight="1">
      <c r="A784" s="39"/>
      <c r="B784" s="40"/>
      <c r="C784" s="205" t="s">
        <v>1359</v>
      </c>
      <c r="D784" s="205" t="s">
        <v>141</v>
      </c>
      <c r="E784" s="206" t="s">
        <v>1360</v>
      </c>
      <c r="F784" s="207" t="s">
        <v>1361</v>
      </c>
      <c r="G784" s="208" t="s">
        <v>144</v>
      </c>
      <c r="H784" s="209">
        <v>67.724999999999994</v>
      </c>
      <c r="I784" s="210"/>
      <c r="J784" s="211">
        <f>ROUND(I784*H784,2)</f>
        <v>0</v>
      </c>
      <c r="K784" s="207" t="s">
        <v>145</v>
      </c>
      <c r="L784" s="45"/>
      <c r="M784" s="212" t="s">
        <v>19</v>
      </c>
      <c r="N784" s="213" t="s">
        <v>47</v>
      </c>
      <c r="O784" s="85"/>
      <c r="P784" s="214">
        <f>O784*H784</f>
        <v>0</v>
      </c>
      <c r="Q784" s="214">
        <v>0</v>
      </c>
      <c r="R784" s="214">
        <f>Q784*H784</f>
        <v>0</v>
      </c>
      <c r="S784" s="214">
        <v>0.081500000000000003</v>
      </c>
      <c r="T784" s="215">
        <f>S784*H784</f>
        <v>5.5195875000000001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16" t="s">
        <v>269</v>
      </c>
      <c r="AT784" s="216" t="s">
        <v>141</v>
      </c>
      <c r="AU784" s="216" t="s">
        <v>147</v>
      </c>
      <c r="AY784" s="18" t="s">
        <v>138</v>
      </c>
      <c r="BE784" s="217">
        <f>IF(N784="základní",J784,0)</f>
        <v>0</v>
      </c>
      <c r="BF784" s="217">
        <f>IF(N784="snížená",J784,0)</f>
        <v>0</v>
      </c>
      <c r="BG784" s="217">
        <f>IF(N784="zákl. přenesená",J784,0)</f>
        <v>0</v>
      </c>
      <c r="BH784" s="217">
        <f>IF(N784="sníž. přenesená",J784,0)</f>
        <v>0</v>
      </c>
      <c r="BI784" s="217">
        <f>IF(N784="nulová",J784,0)</f>
        <v>0</v>
      </c>
      <c r="BJ784" s="18" t="s">
        <v>147</v>
      </c>
      <c r="BK784" s="217">
        <f>ROUND(I784*H784,2)</f>
        <v>0</v>
      </c>
      <c r="BL784" s="18" t="s">
        <v>269</v>
      </c>
      <c r="BM784" s="216" t="s">
        <v>1362</v>
      </c>
    </row>
    <row r="785" s="2" customFormat="1">
      <c r="A785" s="39"/>
      <c r="B785" s="40"/>
      <c r="C785" s="41"/>
      <c r="D785" s="218" t="s">
        <v>149</v>
      </c>
      <c r="E785" s="41"/>
      <c r="F785" s="219" t="s">
        <v>1363</v>
      </c>
      <c r="G785" s="41"/>
      <c r="H785" s="41"/>
      <c r="I785" s="220"/>
      <c r="J785" s="41"/>
      <c r="K785" s="41"/>
      <c r="L785" s="45"/>
      <c r="M785" s="221"/>
      <c r="N785" s="222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149</v>
      </c>
      <c r="AU785" s="18" t="s">
        <v>147</v>
      </c>
    </row>
    <row r="786" s="2" customFormat="1">
      <c r="A786" s="39"/>
      <c r="B786" s="40"/>
      <c r="C786" s="41"/>
      <c r="D786" s="223" t="s">
        <v>151</v>
      </c>
      <c r="E786" s="41"/>
      <c r="F786" s="224" t="s">
        <v>1364</v>
      </c>
      <c r="G786" s="41"/>
      <c r="H786" s="41"/>
      <c r="I786" s="220"/>
      <c r="J786" s="41"/>
      <c r="K786" s="41"/>
      <c r="L786" s="45"/>
      <c r="M786" s="221"/>
      <c r="N786" s="222"/>
      <c r="O786" s="85"/>
      <c r="P786" s="85"/>
      <c r="Q786" s="85"/>
      <c r="R786" s="85"/>
      <c r="S786" s="85"/>
      <c r="T786" s="86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151</v>
      </c>
      <c r="AU786" s="18" t="s">
        <v>147</v>
      </c>
    </row>
    <row r="787" s="14" customFormat="1">
      <c r="A787" s="14"/>
      <c r="B787" s="235"/>
      <c r="C787" s="236"/>
      <c r="D787" s="218" t="s">
        <v>153</v>
      </c>
      <c r="E787" s="237" t="s">
        <v>19</v>
      </c>
      <c r="F787" s="238" t="s">
        <v>1365</v>
      </c>
      <c r="G787" s="236"/>
      <c r="H787" s="239">
        <v>67.724999999999994</v>
      </c>
      <c r="I787" s="240"/>
      <c r="J787" s="236"/>
      <c r="K787" s="236"/>
      <c r="L787" s="241"/>
      <c r="M787" s="242"/>
      <c r="N787" s="243"/>
      <c r="O787" s="243"/>
      <c r="P787" s="243"/>
      <c r="Q787" s="243"/>
      <c r="R787" s="243"/>
      <c r="S787" s="243"/>
      <c r="T787" s="24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5" t="s">
        <v>153</v>
      </c>
      <c r="AU787" s="245" t="s">
        <v>147</v>
      </c>
      <c r="AV787" s="14" t="s">
        <v>147</v>
      </c>
      <c r="AW787" s="14" t="s">
        <v>36</v>
      </c>
      <c r="AX787" s="14" t="s">
        <v>83</v>
      </c>
      <c r="AY787" s="245" t="s">
        <v>138</v>
      </c>
    </row>
    <row r="788" s="2" customFormat="1" ht="21.75" customHeight="1">
      <c r="A788" s="39"/>
      <c r="B788" s="40"/>
      <c r="C788" s="205" t="s">
        <v>1366</v>
      </c>
      <c r="D788" s="205" t="s">
        <v>141</v>
      </c>
      <c r="E788" s="206" t="s">
        <v>1367</v>
      </c>
      <c r="F788" s="207" t="s">
        <v>1368</v>
      </c>
      <c r="G788" s="208" t="s">
        <v>144</v>
      </c>
      <c r="H788" s="209">
        <v>120.15000000000001</v>
      </c>
      <c r="I788" s="210"/>
      <c r="J788" s="211">
        <f>ROUND(I788*H788,2)</f>
        <v>0</v>
      </c>
      <c r="K788" s="207" t="s">
        <v>145</v>
      </c>
      <c r="L788" s="45"/>
      <c r="M788" s="212" t="s">
        <v>19</v>
      </c>
      <c r="N788" s="213" t="s">
        <v>47</v>
      </c>
      <c r="O788" s="85"/>
      <c r="P788" s="214">
        <f>O788*H788</f>
        <v>0</v>
      </c>
      <c r="Q788" s="214">
        <v>0.0060499999999999998</v>
      </c>
      <c r="R788" s="214">
        <f>Q788*H788</f>
        <v>0.72690750000000004</v>
      </c>
      <c r="S788" s="214">
        <v>0</v>
      </c>
      <c r="T788" s="215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16" t="s">
        <v>269</v>
      </c>
      <c r="AT788" s="216" t="s">
        <v>141</v>
      </c>
      <c r="AU788" s="216" t="s">
        <v>147</v>
      </c>
      <c r="AY788" s="18" t="s">
        <v>138</v>
      </c>
      <c r="BE788" s="217">
        <f>IF(N788="základní",J788,0)</f>
        <v>0</v>
      </c>
      <c r="BF788" s="217">
        <f>IF(N788="snížená",J788,0)</f>
        <v>0</v>
      </c>
      <c r="BG788" s="217">
        <f>IF(N788="zákl. přenesená",J788,0)</f>
        <v>0</v>
      </c>
      <c r="BH788" s="217">
        <f>IF(N788="sníž. přenesená",J788,0)</f>
        <v>0</v>
      </c>
      <c r="BI788" s="217">
        <f>IF(N788="nulová",J788,0)</f>
        <v>0</v>
      </c>
      <c r="BJ788" s="18" t="s">
        <v>147</v>
      </c>
      <c r="BK788" s="217">
        <f>ROUND(I788*H788,2)</f>
        <v>0</v>
      </c>
      <c r="BL788" s="18" t="s">
        <v>269</v>
      </c>
      <c r="BM788" s="216" t="s">
        <v>1369</v>
      </c>
    </row>
    <row r="789" s="2" customFormat="1">
      <c r="A789" s="39"/>
      <c r="B789" s="40"/>
      <c r="C789" s="41"/>
      <c r="D789" s="218" t="s">
        <v>149</v>
      </c>
      <c r="E789" s="41"/>
      <c r="F789" s="219" t="s">
        <v>1370</v>
      </c>
      <c r="G789" s="41"/>
      <c r="H789" s="41"/>
      <c r="I789" s="220"/>
      <c r="J789" s="41"/>
      <c r="K789" s="41"/>
      <c r="L789" s="45"/>
      <c r="M789" s="221"/>
      <c r="N789" s="222"/>
      <c r="O789" s="85"/>
      <c r="P789" s="85"/>
      <c r="Q789" s="85"/>
      <c r="R789" s="85"/>
      <c r="S789" s="85"/>
      <c r="T789" s="86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149</v>
      </c>
      <c r="AU789" s="18" t="s">
        <v>147</v>
      </c>
    </row>
    <row r="790" s="2" customFormat="1">
      <c r="A790" s="39"/>
      <c r="B790" s="40"/>
      <c r="C790" s="41"/>
      <c r="D790" s="223" t="s">
        <v>151</v>
      </c>
      <c r="E790" s="41"/>
      <c r="F790" s="224" t="s">
        <v>1371</v>
      </c>
      <c r="G790" s="41"/>
      <c r="H790" s="41"/>
      <c r="I790" s="220"/>
      <c r="J790" s="41"/>
      <c r="K790" s="41"/>
      <c r="L790" s="45"/>
      <c r="M790" s="221"/>
      <c r="N790" s="222"/>
      <c r="O790" s="85"/>
      <c r="P790" s="85"/>
      <c r="Q790" s="85"/>
      <c r="R790" s="85"/>
      <c r="S790" s="85"/>
      <c r="T790" s="86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151</v>
      </c>
      <c r="AU790" s="18" t="s">
        <v>147</v>
      </c>
    </row>
    <row r="791" s="14" customFormat="1">
      <c r="A791" s="14"/>
      <c r="B791" s="235"/>
      <c r="C791" s="236"/>
      <c r="D791" s="218" t="s">
        <v>153</v>
      </c>
      <c r="E791" s="237" t="s">
        <v>19</v>
      </c>
      <c r="F791" s="238" t="s">
        <v>1372</v>
      </c>
      <c r="G791" s="236"/>
      <c r="H791" s="239">
        <v>120.15000000000001</v>
      </c>
      <c r="I791" s="240"/>
      <c r="J791" s="236"/>
      <c r="K791" s="236"/>
      <c r="L791" s="241"/>
      <c r="M791" s="242"/>
      <c r="N791" s="243"/>
      <c r="O791" s="243"/>
      <c r="P791" s="243"/>
      <c r="Q791" s="243"/>
      <c r="R791" s="243"/>
      <c r="S791" s="243"/>
      <c r="T791" s="244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5" t="s">
        <v>153</v>
      </c>
      <c r="AU791" s="245" t="s">
        <v>147</v>
      </c>
      <c r="AV791" s="14" t="s">
        <v>147</v>
      </c>
      <c r="AW791" s="14" t="s">
        <v>36</v>
      </c>
      <c r="AX791" s="14" t="s">
        <v>83</v>
      </c>
      <c r="AY791" s="245" t="s">
        <v>138</v>
      </c>
    </row>
    <row r="792" s="2" customFormat="1" ht="16.5" customHeight="1">
      <c r="A792" s="39"/>
      <c r="B792" s="40"/>
      <c r="C792" s="257" t="s">
        <v>1373</v>
      </c>
      <c r="D792" s="257" t="s">
        <v>250</v>
      </c>
      <c r="E792" s="258" t="s">
        <v>1374</v>
      </c>
      <c r="F792" s="259" t="s">
        <v>1375</v>
      </c>
      <c r="G792" s="260" t="s">
        <v>144</v>
      </c>
      <c r="H792" s="261">
        <v>132.16499999999999</v>
      </c>
      <c r="I792" s="262"/>
      <c r="J792" s="263">
        <f>ROUND(I792*H792,2)</f>
        <v>0</v>
      </c>
      <c r="K792" s="259" t="s">
        <v>145</v>
      </c>
      <c r="L792" s="264"/>
      <c r="M792" s="265" t="s">
        <v>19</v>
      </c>
      <c r="N792" s="266" t="s">
        <v>47</v>
      </c>
      <c r="O792" s="85"/>
      <c r="P792" s="214">
        <f>O792*H792</f>
        <v>0</v>
      </c>
      <c r="Q792" s="214">
        <v>0.0129</v>
      </c>
      <c r="R792" s="214">
        <f>Q792*H792</f>
        <v>1.7049284999999999</v>
      </c>
      <c r="S792" s="214">
        <v>0</v>
      </c>
      <c r="T792" s="215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16" t="s">
        <v>381</v>
      </c>
      <c r="AT792" s="216" t="s">
        <v>250</v>
      </c>
      <c r="AU792" s="216" t="s">
        <v>147</v>
      </c>
      <c r="AY792" s="18" t="s">
        <v>138</v>
      </c>
      <c r="BE792" s="217">
        <f>IF(N792="základní",J792,0)</f>
        <v>0</v>
      </c>
      <c r="BF792" s="217">
        <f>IF(N792="snížená",J792,0)</f>
        <v>0</v>
      </c>
      <c r="BG792" s="217">
        <f>IF(N792="zákl. přenesená",J792,0)</f>
        <v>0</v>
      </c>
      <c r="BH792" s="217">
        <f>IF(N792="sníž. přenesená",J792,0)</f>
        <v>0</v>
      </c>
      <c r="BI792" s="217">
        <f>IF(N792="nulová",J792,0)</f>
        <v>0</v>
      </c>
      <c r="BJ792" s="18" t="s">
        <v>147</v>
      </c>
      <c r="BK792" s="217">
        <f>ROUND(I792*H792,2)</f>
        <v>0</v>
      </c>
      <c r="BL792" s="18" t="s">
        <v>269</v>
      </c>
      <c r="BM792" s="216" t="s">
        <v>1376</v>
      </c>
    </row>
    <row r="793" s="2" customFormat="1">
      <c r="A793" s="39"/>
      <c r="B793" s="40"/>
      <c r="C793" s="41"/>
      <c r="D793" s="218" t="s">
        <v>149</v>
      </c>
      <c r="E793" s="41"/>
      <c r="F793" s="219" t="s">
        <v>1375</v>
      </c>
      <c r="G793" s="41"/>
      <c r="H793" s="41"/>
      <c r="I793" s="220"/>
      <c r="J793" s="41"/>
      <c r="K793" s="41"/>
      <c r="L793" s="45"/>
      <c r="M793" s="221"/>
      <c r="N793" s="222"/>
      <c r="O793" s="85"/>
      <c r="P793" s="85"/>
      <c r="Q793" s="85"/>
      <c r="R793" s="85"/>
      <c r="S793" s="85"/>
      <c r="T793" s="86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149</v>
      </c>
      <c r="AU793" s="18" t="s">
        <v>147</v>
      </c>
    </row>
    <row r="794" s="2" customFormat="1">
      <c r="A794" s="39"/>
      <c r="B794" s="40"/>
      <c r="C794" s="41"/>
      <c r="D794" s="223" t="s">
        <v>151</v>
      </c>
      <c r="E794" s="41"/>
      <c r="F794" s="224" t="s">
        <v>1377</v>
      </c>
      <c r="G794" s="41"/>
      <c r="H794" s="41"/>
      <c r="I794" s="220"/>
      <c r="J794" s="41"/>
      <c r="K794" s="41"/>
      <c r="L794" s="45"/>
      <c r="M794" s="221"/>
      <c r="N794" s="222"/>
      <c r="O794" s="85"/>
      <c r="P794" s="85"/>
      <c r="Q794" s="85"/>
      <c r="R794" s="85"/>
      <c r="S794" s="85"/>
      <c r="T794" s="86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151</v>
      </c>
      <c r="AU794" s="18" t="s">
        <v>147</v>
      </c>
    </row>
    <row r="795" s="14" customFormat="1">
      <c r="A795" s="14"/>
      <c r="B795" s="235"/>
      <c r="C795" s="236"/>
      <c r="D795" s="218" t="s">
        <v>153</v>
      </c>
      <c r="E795" s="236"/>
      <c r="F795" s="238" t="s">
        <v>1378</v>
      </c>
      <c r="G795" s="236"/>
      <c r="H795" s="239">
        <v>132.16499999999999</v>
      </c>
      <c r="I795" s="240"/>
      <c r="J795" s="236"/>
      <c r="K795" s="236"/>
      <c r="L795" s="241"/>
      <c r="M795" s="242"/>
      <c r="N795" s="243"/>
      <c r="O795" s="243"/>
      <c r="P795" s="243"/>
      <c r="Q795" s="243"/>
      <c r="R795" s="243"/>
      <c r="S795" s="243"/>
      <c r="T795" s="244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5" t="s">
        <v>153</v>
      </c>
      <c r="AU795" s="245" t="s">
        <v>147</v>
      </c>
      <c r="AV795" s="14" t="s">
        <v>147</v>
      </c>
      <c r="AW795" s="14" t="s">
        <v>4</v>
      </c>
      <c r="AX795" s="14" t="s">
        <v>83</v>
      </c>
      <c r="AY795" s="245" t="s">
        <v>138</v>
      </c>
    </row>
    <row r="796" s="2" customFormat="1" ht="16.5" customHeight="1">
      <c r="A796" s="39"/>
      <c r="B796" s="40"/>
      <c r="C796" s="205" t="s">
        <v>1379</v>
      </c>
      <c r="D796" s="205" t="s">
        <v>141</v>
      </c>
      <c r="E796" s="206" t="s">
        <v>1380</v>
      </c>
      <c r="F796" s="207" t="s">
        <v>1381</v>
      </c>
      <c r="G796" s="208" t="s">
        <v>144</v>
      </c>
      <c r="H796" s="209">
        <v>3</v>
      </c>
      <c r="I796" s="210"/>
      <c r="J796" s="211">
        <f>ROUND(I796*H796,2)</f>
        <v>0</v>
      </c>
      <c r="K796" s="207" t="s">
        <v>145</v>
      </c>
      <c r="L796" s="45"/>
      <c r="M796" s="212" t="s">
        <v>19</v>
      </c>
      <c r="N796" s="213" t="s">
        <v>47</v>
      </c>
      <c r="O796" s="85"/>
      <c r="P796" s="214">
        <f>O796*H796</f>
        <v>0</v>
      </c>
      <c r="Q796" s="214">
        <v>0.00057898590000000005</v>
      </c>
      <c r="R796" s="214">
        <f>Q796*H796</f>
        <v>0.0017369577000000002</v>
      </c>
      <c r="S796" s="214">
        <v>0</v>
      </c>
      <c r="T796" s="215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16" t="s">
        <v>269</v>
      </c>
      <c r="AT796" s="216" t="s">
        <v>141</v>
      </c>
      <c r="AU796" s="216" t="s">
        <v>147</v>
      </c>
      <c r="AY796" s="18" t="s">
        <v>138</v>
      </c>
      <c r="BE796" s="217">
        <f>IF(N796="základní",J796,0)</f>
        <v>0</v>
      </c>
      <c r="BF796" s="217">
        <f>IF(N796="snížená",J796,0)</f>
        <v>0</v>
      </c>
      <c r="BG796" s="217">
        <f>IF(N796="zákl. přenesená",J796,0)</f>
        <v>0</v>
      </c>
      <c r="BH796" s="217">
        <f>IF(N796="sníž. přenesená",J796,0)</f>
        <v>0</v>
      </c>
      <c r="BI796" s="217">
        <f>IF(N796="nulová",J796,0)</f>
        <v>0</v>
      </c>
      <c r="BJ796" s="18" t="s">
        <v>147</v>
      </c>
      <c r="BK796" s="217">
        <f>ROUND(I796*H796,2)</f>
        <v>0</v>
      </c>
      <c r="BL796" s="18" t="s">
        <v>269</v>
      </c>
      <c r="BM796" s="216" t="s">
        <v>1382</v>
      </c>
    </row>
    <row r="797" s="2" customFormat="1">
      <c r="A797" s="39"/>
      <c r="B797" s="40"/>
      <c r="C797" s="41"/>
      <c r="D797" s="218" t="s">
        <v>149</v>
      </c>
      <c r="E797" s="41"/>
      <c r="F797" s="219" t="s">
        <v>1383</v>
      </c>
      <c r="G797" s="41"/>
      <c r="H797" s="41"/>
      <c r="I797" s="220"/>
      <c r="J797" s="41"/>
      <c r="K797" s="41"/>
      <c r="L797" s="45"/>
      <c r="M797" s="221"/>
      <c r="N797" s="222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149</v>
      </c>
      <c r="AU797" s="18" t="s">
        <v>147</v>
      </c>
    </row>
    <row r="798" s="2" customFormat="1">
      <c r="A798" s="39"/>
      <c r="B798" s="40"/>
      <c r="C798" s="41"/>
      <c r="D798" s="223" t="s">
        <v>151</v>
      </c>
      <c r="E798" s="41"/>
      <c r="F798" s="224" t="s">
        <v>1384</v>
      </c>
      <c r="G798" s="41"/>
      <c r="H798" s="41"/>
      <c r="I798" s="220"/>
      <c r="J798" s="41"/>
      <c r="K798" s="41"/>
      <c r="L798" s="45"/>
      <c r="M798" s="221"/>
      <c r="N798" s="222"/>
      <c r="O798" s="85"/>
      <c r="P798" s="85"/>
      <c r="Q798" s="85"/>
      <c r="R798" s="85"/>
      <c r="S798" s="85"/>
      <c r="T798" s="86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151</v>
      </c>
      <c r="AU798" s="18" t="s">
        <v>147</v>
      </c>
    </row>
    <row r="799" s="14" customFormat="1">
      <c r="A799" s="14"/>
      <c r="B799" s="235"/>
      <c r="C799" s="236"/>
      <c r="D799" s="218" t="s">
        <v>153</v>
      </c>
      <c r="E799" s="237" t="s">
        <v>19</v>
      </c>
      <c r="F799" s="238" t="s">
        <v>1385</v>
      </c>
      <c r="G799" s="236"/>
      <c r="H799" s="239">
        <v>3</v>
      </c>
      <c r="I799" s="240"/>
      <c r="J799" s="236"/>
      <c r="K799" s="236"/>
      <c r="L799" s="241"/>
      <c r="M799" s="242"/>
      <c r="N799" s="243"/>
      <c r="O799" s="243"/>
      <c r="P799" s="243"/>
      <c r="Q799" s="243"/>
      <c r="R799" s="243"/>
      <c r="S799" s="243"/>
      <c r="T799" s="24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5" t="s">
        <v>153</v>
      </c>
      <c r="AU799" s="245" t="s">
        <v>147</v>
      </c>
      <c r="AV799" s="14" t="s">
        <v>147</v>
      </c>
      <c r="AW799" s="14" t="s">
        <v>36</v>
      </c>
      <c r="AX799" s="14" t="s">
        <v>83</v>
      </c>
      <c r="AY799" s="245" t="s">
        <v>138</v>
      </c>
    </row>
    <row r="800" s="2" customFormat="1" ht="16.5" customHeight="1">
      <c r="A800" s="39"/>
      <c r="B800" s="40"/>
      <c r="C800" s="257" t="s">
        <v>1386</v>
      </c>
      <c r="D800" s="257" t="s">
        <v>250</v>
      </c>
      <c r="E800" s="258" t="s">
        <v>1387</v>
      </c>
      <c r="F800" s="259" t="s">
        <v>1388</v>
      </c>
      <c r="G800" s="260" t="s">
        <v>144</v>
      </c>
      <c r="H800" s="261">
        <v>3.2999999999999998</v>
      </c>
      <c r="I800" s="262"/>
      <c r="J800" s="263">
        <f>ROUND(I800*H800,2)</f>
        <v>0</v>
      </c>
      <c r="K800" s="259" t="s">
        <v>145</v>
      </c>
      <c r="L800" s="264"/>
      <c r="M800" s="265" t="s">
        <v>19</v>
      </c>
      <c r="N800" s="266" t="s">
        <v>47</v>
      </c>
      <c r="O800" s="85"/>
      <c r="P800" s="214">
        <f>O800*H800</f>
        <v>0</v>
      </c>
      <c r="Q800" s="214">
        <v>0.01</v>
      </c>
      <c r="R800" s="214">
        <f>Q800*H800</f>
        <v>0.033000000000000002</v>
      </c>
      <c r="S800" s="214">
        <v>0</v>
      </c>
      <c r="T800" s="215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16" t="s">
        <v>381</v>
      </c>
      <c r="AT800" s="216" t="s">
        <v>250</v>
      </c>
      <c r="AU800" s="216" t="s">
        <v>147</v>
      </c>
      <c r="AY800" s="18" t="s">
        <v>138</v>
      </c>
      <c r="BE800" s="217">
        <f>IF(N800="základní",J800,0)</f>
        <v>0</v>
      </c>
      <c r="BF800" s="217">
        <f>IF(N800="snížená",J800,0)</f>
        <v>0</v>
      </c>
      <c r="BG800" s="217">
        <f>IF(N800="zákl. přenesená",J800,0)</f>
        <v>0</v>
      </c>
      <c r="BH800" s="217">
        <f>IF(N800="sníž. přenesená",J800,0)</f>
        <v>0</v>
      </c>
      <c r="BI800" s="217">
        <f>IF(N800="nulová",J800,0)</f>
        <v>0</v>
      </c>
      <c r="BJ800" s="18" t="s">
        <v>147</v>
      </c>
      <c r="BK800" s="217">
        <f>ROUND(I800*H800,2)</f>
        <v>0</v>
      </c>
      <c r="BL800" s="18" t="s">
        <v>269</v>
      </c>
      <c r="BM800" s="216" t="s">
        <v>1389</v>
      </c>
    </row>
    <row r="801" s="2" customFormat="1">
      <c r="A801" s="39"/>
      <c r="B801" s="40"/>
      <c r="C801" s="41"/>
      <c r="D801" s="218" t="s">
        <v>149</v>
      </c>
      <c r="E801" s="41"/>
      <c r="F801" s="219" t="s">
        <v>1388</v>
      </c>
      <c r="G801" s="41"/>
      <c r="H801" s="41"/>
      <c r="I801" s="220"/>
      <c r="J801" s="41"/>
      <c r="K801" s="41"/>
      <c r="L801" s="45"/>
      <c r="M801" s="221"/>
      <c r="N801" s="222"/>
      <c r="O801" s="85"/>
      <c r="P801" s="85"/>
      <c r="Q801" s="85"/>
      <c r="R801" s="85"/>
      <c r="S801" s="85"/>
      <c r="T801" s="86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149</v>
      </c>
      <c r="AU801" s="18" t="s">
        <v>147</v>
      </c>
    </row>
    <row r="802" s="2" customFormat="1">
      <c r="A802" s="39"/>
      <c r="B802" s="40"/>
      <c r="C802" s="41"/>
      <c r="D802" s="223" t="s">
        <v>151</v>
      </c>
      <c r="E802" s="41"/>
      <c r="F802" s="224" t="s">
        <v>1390</v>
      </c>
      <c r="G802" s="41"/>
      <c r="H802" s="41"/>
      <c r="I802" s="220"/>
      <c r="J802" s="41"/>
      <c r="K802" s="41"/>
      <c r="L802" s="45"/>
      <c r="M802" s="221"/>
      <c r="N802" s="222"/>
      <c r="O802" s="85"/>
      <c r="P802" s="85"/>
      <c r="Q802" s="85"/>
      <c r="R802" s="85"/>
      <c r="S802" s="85"/>
      <c r="T802" s="86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151</v>
      </c>
      <c r="AU802" s="18" t="s">
        <v>147</v>
      </c>
    </row>
    <row r="803" s="14" customFormat="1">
      <c r="A803" s="14"/>
      <c r="B803" s="235"/>
      <c r="C803" s="236"/>
      <c r="D803" s="218" t="s">
        <v>153</v>
      </c>
      <c r="E803" s="236"/>
      <c r="F803" s="238" t="s">
        <v>1391</v>
      </c>
      <c r="G803" s="236"/>
      <c r="H803" s="239">
        <v>3.2999999999999998</v>
      </c>
      <c r="I803" s="240"/>
      <c r="J803" s="236"/>
      <c r="K803" s="236"/>
      <c r="L803" s="241"/>
      <c r="M803" s="242"/>
      <c r="N803" s="243"/>
      <c r="O803" s="243"/>
      <c r="P803" s="243"/>
      <c r="Q803" s="243"/>
      <c r="R803" s="243"/>
      <c r="S803" s="243"/>
      <c r="T803" s="24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5" t="s">
        <v>153</v>
      </c>
      <c r="AU803" s="245" t="s">
        <v>147</v>
      </c>
      <c r="AV803" s="14" t="s">
        <v>147</v>
      </c>
      <c r="AW803" s="14" t="s">
        <v>4</v>
      </c>
      <c r="AX803" s="14" t="s">
        <v>83</v>
      </c>
      <c r="AY803" s="245" t="s">
        <v>138</v>
      </c>
    </row>
    <row r="804" s="2" customFormat="1" ht="16.5" customHeight="1">
      <c r="A804" s="39"/>
      <c r="B804" s="40"/>
      <c r="C804" s="205" t="s">
        <v>1392</v>
      </c>
      <c r="D804" s="205" t="s">
        <v>141</v>
      </c>
      <c r="E804" s="206" t="s">
        <v>1393</v>
      </c>
      <c r="F804" s="207" t="s">
        <v>1394</v>
      </c>
      <c r="G804" s="208" t="s">
        <v>189</v>
      </c>
      <c r="H804" s="209">
        <v>40.5</v>
      </c>
      <c r="I804" s="210"/>
      <c r="J804" s="211">
        <f>ROUND(I804*H804,2)</f>
        <v>0</v>
      </c>
      <c r="K804" s="207" t="s">
        <v>145</v>
      </c>
      <c r="L804" s="45"/>
      <c r="M804" s="212" t="s">
        <v>19</v>
      </c>
      <c r="N804" s="213" t="s">
        <v>47</v>
      </c>
      <c r="O804" s="85"/>
      <c r="P804" s="214">
        <f>O804*H804</f>
        <v>0</v>
      </c>
      <c r="Q804" s="214">
        <v>0.00055000000000000003</v>
      </c>
      <c r="R804" s="214">
        <f>Q804*H804</f>
        <v>0.022275</v>
      </c>
      <c r="S804" s="214">
        <v>0</v>
      </c>
      <c r="T804" s="215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16" t="s">
        <v>269</v>
      </c>
      <c r="AT804" s="216" t="s">
        <v>141</v>
      </c>
      <c r="AU804" s="216" t="s">
        <v>147</v>
      </c>
      <c r="AY804" s="18" t="s">
        <v>138</v>
      </c>
      <c r="BE804" s="217">
        <f>IF(N804="základní",J804,0)</f>
        <v>0</v>
      </c>
      <c r="BF804" s="217">
        <f>IF(N804="snížená",J804,0)</f>
        <v>0</v>
      </c>
      <c r="BG804" s="217">
        <f>IF(N804="zákl. přenesená",J804,0)</f>
        <v>0</v>
      </c>
      <c r="BH804" s="217">
        <f>IF(N804="sníž. přenesená",J804,0)</f>
        <v>0</v>
      </c>
      <c r="BI804" s="217">
        <f>IF(N804="nulová",J804,0)</f>
        <v>0</v>
      </c>
      <c r="BJ804" s="18" t="s">
        <v>147</v>
      </c>
      <c r="BK804" s="217">
        <f>ROUND(I804*H804,2)</f>
        <v>0</v>
      </c>
      <c r="BL804" s="18" t="s">
        <v>269</v>
      </c>
      <c r="BM804" s="216" t="s">
        <v>1395</v>
      </c>
    </row>
    <row r="805" s="2" customFormat="1">
      <c r="A805" s="39"/>
      <c r="B805" s="40"/>
      <c r="C805" s="41"/>
      <c r="D805" s="218" t="s">
        <v>149</v>
      </c>
      <c r="E805" s="41"/>
      <c r="F805" s="219" t="s">
        <v>1396</v>
      </c>
      <c r="G805" s="41"/>
      <c r="H805" s="41"/>
      <c r="I805" s="220"/>
      <c r="J805" s="41"/>
      <c r="K805" s="41"/>
      <c r="L805" s="45"/>
      <c r="M805" s="221"/>
      <c r="N805" s="222"/>
      <c r="O805" s="85"/>
      <c r="P805" s="85"/>
      <c r="Q805" s="85"/>
      <c r="R805" s="85"/>
      <c r="S805" s="85"/>
      <c r="T805" s="86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149</v>
      </c>
      <c r="AU805" s="18" t="s">
        <v>147</v>
      </c>
    </row>
    <row r="806" s="2" customFormat="1">
      <c r="A806" s="39"/>
      <c r="B806" s="40"/>
      <c r="C806" s="41"/>
      <c r="D806" s="223" t="s">
        <v>151</v>
      </c>
      <c r="E806" s="41"/>
      <c r="F806" s="224" t="s">
        <v>1397</v>
      </c>
      <c r="G806" s="41"/>
      <c r="H806" s="41"/>
      <c r="I806" s="220"/>
      <c r="J806" s="41"/>
      <c r="K806" s="41"/>
      <c r="L806" s="45"/>
      <c r="M806" s="221"/>
      <c r="N806" s="222"/>
      <c r="O806" s="85"/>
      <c r="P806" s="85"/>
      <c r="Q806" s="85"/>
      <c r="R806" s="85"/>
      <c r="S806" s="85"/>
      <c r="T806" s="86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151</v>
      </c>
      <c r="AU806" s="18" t="s">
        <v>147</v>
      </c>
    </row>
    <row r="807" s="14" customFormat="1">
      <c r="A807" s="14"/>
      <c r="B807" s="235"/>
      <c r="C807" s="236"/>
      <c r="D807" s="218" t="s">
        <v>153</v>
      </c>
      <c r="E807" s="237" t="s">
        <v>19</v>
      </c>
      <c r="F807" s="238" t="s">
        <v>1398</v>
      </c>
      <c r="G807" s="236"/>
      <c r="H807" s="239">
        <v>40.5</v>
      </c>
      <c r="I807" s="240"/>
      <c r="J807" s="236"/>
      <c r="K807" s="236"/>
      <c r="L807" s="241"/>
      <c r="M807" s="242"/>
      <c r="N807" s="243"/>
      <c r="O807" s="243"/>
      <c r="P807" s="243"/>
      <c r="Q807" s="243"/>
      <c r="R807" s="243"/>
      <c r="S807" s="243"/>
      <c r="T807" s="24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5" t="s">
        <v>153</v>
      </c>
      <c r="AU807" s="245" t="s">
        <v>147</v>
      </c>
      <c r="AV807" s="14" t="s">
        <v>147</v>
      </c>
      <c r="AW807" s="14" t="s">
        <v>36</v>
      </c>
      <c r="AX807" s="14" t="s">
        <v>83</v>
      </c>
      <c r="AY807" s="245" t="s">
        <v>138</v>
      </c>
    </row>
    <row r="808" s="2" customFormat="1" ht="16.5" customHeight="1">
      <c r="A808" s="39"/>
      <c r="B808" s="40"/>
      <c r="C808" s="205" t="s">
        <v>1399</v>
      </c>
      <c r="D808" s="205" t="s">
        <v>141</v>
      </c>
      <c r="E808" s="206" t="s">
        <v>1400</v>
      </c>
      <c r="F808" s="207" t="s">
        <v>1401</v>
      </c>
      <c r="G808" s="208" t="s">
        <v>189</v>
      </c>
      <c r="H808" s="209">
        <v>61.5</v>
      </c>
      <c r="I808" s="210"/>
      <c r="J808" s="211">
        <f>ROUND(I808*H808,2)</f>
        <v>0</v>
      </c>
      <c r="K808" s="207" t="s">
        <v>145</v>
      </c>
      <c r="L808" s="45"/>
      <c r="M808" s="212" t="s">
        <v>19</v>
      </c>
      <c r="N808" s="213" t="s">
        <v>47</v>
      </c>
      <c r="O808" s="85"/>
      <c r="P808" s="214">
        <f>O808*H808</f>
        <v>0</v>
      </c>
      <c r="Q808" s="214">
        <v>0.00050000000000000001</v>
      </c>
      <c r="R808" s="214">
        <f>Q808*H808</f>
        <v>0.03075</v>
      </c>
      <c r="S808" s="214">
        <v>0</v>
      </c>
      <c r="T808" s="215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16" t="s">
        <v>269</v>
      </c>
      <c r="AT808" s="216" t="s">
        <v>141</v>
      </c>
      <c r="AU808" s="216" t="s">
        <v>147</v>
      </c>
      <c r="AY808" s="18" t="s">
        <v>138</v>
      </c>
      <c r="BE808" s="217">
        <f>IF(N808="základní",J808,0)</f>
        <v>0</v>
      </c>
      <c r="BF808" s="217">
        <f>IF(N808="snížená",J808,0)</f>
        <v>0</v>
      </c>
      <c r="BG808" s="217">
        <f>IF(N808="zákl. přenesená",J808,0)</f>
        <v>0</v>
      </c>
      <c r="BH808" s="217">
        <f>IF(N808="sníž. přenesená",J808,0)</f>
        <v>0</v>
      </c>
      <c r="BI808" s="217">
        <f>IF(N808="nulová",J808,0)</f>
        <v>0</v>
      </c>
      <c r="BJ808" s="18" t="s">
        <v>147</v>
      </c>
      <c r="BK808" s="217">
        <f>ROUND(I808*H808,2)</f>
        <v>0</v>
      </c>
      <c r="BL808" s="18" t="s">
        <v>269</v>
      </c>
      <c r="BM808" s="216" t="s">
        <v>1402</v>
      </c>
    </row>
    <row r="809" s="2" customFormat="1">
      <c r="A809" s="39"/>
      <c r="B809" s="40"/>
      <c r="C809" s="41"/>
      <c r="D809" s="218" t="s">
        <v>149</v>
      </c>
      <c r="E809" s="41"/>
      <c r="F809" s="219" t="s">
        <v>1403</v>
      </c>
      <c r="G809" s="41"/>
      <c r="H809" s="41"/>
      <c r="I809" s="220"/>
      <c r="J809" s="41"/>
      <c r="K809" s="41"/>
      <c r="L809" s="45"/>
      <c r="M809" s="221"/>
      <c r="N809" s="222"/>
      <c r="O809" s="85"/>
      <c r="P809" s="85"/>
      <c r="Q809" s="85"/>
      <c r="R809" s="85"/>
      <c r="S809" s="85"/>
      <c r="T809" s="86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149</v>
      </c>
      <c r="AU809" s="18" t="s">
        <v>147</v>
      </c>
    </row>
    <row r="810" s="2" customFormat="1">
      <c r="A810" s="39"/>
      <c r="B810" s="40"/>
      <c r="C810" s="41"/>
      <c r="D810" s="223" t="s">
        <v>151</v>
      </c>
      <c r="E810" s="41"/>
      <c r="F810" s="224" t="s">
        <v>1404</v>
      </c>
      <c r="G810" s="41"/>
      <c r="H810" s="41"/>
      <c r="I810" s="220"/>
      <c r="J810" s="41"/>
      <c r="K810" s="41"/>
      <c r="L810" s="45"/>
      <c r="M810" s="221"/>
      <c r="N810" s="222"/>
      <c r="O810" s="85"/>
      <c r="P810" s="85"/>
      <c r="Q810" s="85"/>
      <c r="R810" s="85"/>
      <c r="S810" s="85"/>
      <c r="T810" s="86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151</v>
      </c>
      <c r="AU810" s="18" t="s">
        <v>147</v>
      </c>
    </row>
    <row r="811" s="13" customFormat="1">
      <c r="A811" s="13"/>
      <c r="B811" s="225"/>
      <c r="C811" s="226"/>
      <c r="D811" s="218" t="s">
        <v>153</v>
      </c>
      <c r="E811" s="227" t="s">
        <v>19</v>
      </c>
      <c r="F811" s="228" t="s">
        <v>1405</v>
      </c>
      <c r="G811" s="226"/>
      <c r="H811" s="227" t="s">
        <v>19</v>
      </c>
      <c r="I811" s="229"/>
      <c r="J811" s="226"/>
      <c r="K811" s="226"/>
      <c r="L811" s="230"/>
      <c r="M811" s="231"/>
      <c r="N811" s="232"/>
      <c r="O811" s="232"/>
      <c r="P811" s="232"/>
      <c r="Q811" s="232"/>
      <c r="R811" s="232"/>
      <c r="S811" s="232"/>
      <c r="T811" s="23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4" t="s">
        <v>153</v>
      </c>
      <c r="AU811" s="234" t="s">
        <v>147</v>
      </c>
      <c r="AV811" s="13" t="s">
        <v>83</v>
      </c>
      <c r="AW811" s="13" t="s">
        <v>36</v>
      </c>
      <c r="AX811" s="13" t="s">
        <v>75</v>
      </c>
      <c r="AY811" s="234" t="s">
        <v>138</v>
      </c>
    </row>
    <row r="812" s="14" customFormat="1">
      <c r="A812" s="14"/>
      <c r="B812" s="235"/>
      <c r="C812" s="236"/>
      <c r="D812" s="218" t="s">
        <v>153</v>
      </c>
      <c r="E812" s="237" t="s">
        <v>19</v>
      </c>
      <c r="F812" s="238" t="s">
        <v>1110</v>
      </c>
      <c r="G812" s="236"/>
      <c r="H812" s="239">
        <v>61.5</v>
      </c>
      <c r="I812" s="240"/>
      <c r="J812" s="236"/>
      <c r="K812" s="236"/>
      <c r="L812" s="241"/>
      <c r="M812" s="242"/>
      <c r="N812" s="243"/>
      <c r="O812" s="243"/>
      <c r="P812" s="243"/>
      <c r="Q812" s="243"/>
      <c r="R812" s="243"/>
      <c r="S812" s="243"/>
      <c r="T812" s="24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5" t="s">
        <v>153</v>
      </c>
      <c r="AU812" s="245" t="s">
        <v>147</v>
      </c>
      <c r="AV812" s="14" t="s">
        <v>147</v>
      </c>
      <c r="AW812" s="14" t="s">
        <v>36</v>
      </c>
      <c r="AX812" s="14" t="s">
        <v>83</v>
      </c>
      <c r="AY812" s="245" t="s">
        <v>138</v>
      </c>
    </row>
    <row r="813" s="2" customFormat="1" ht="16.5" customHeight="1">
      <c r="A813" s="39"/>
      <c r="B813" s="40"/>
      <c r="C813" s="205" t="s">
        <v>1406</v>
      </c>
      <c r="D813" s="205" t="s">
        <v>141</v>
      </c>
      <c r="E813" s="206" t="s">
        <v>1407</v>
      </c>
      <c r="F813" s="207" t="s">
        <v>1408</v>
      </c>
      <c r="G813" s="208" t="s">
        <v>189</v>
      </c>
      <c r="H813" s="209">
        <v>150</v>
      </c>
      <c r="I813" s="210"/>
      <c r="J813" s="211">
        <f>ROUND(I813*H813,2)</f>
        <v>0</v>
      </c>
      <c r="K813" s="207" t="s">
        <v>145</v>
      </c>
      <c r="L813" s="45"/>
      <c r="M813" s="212" t="s">
        <v>19</v>
      </c>
      <c r="N813" s="213" t="s">
        <v>47</v>
      </c>
      <c r="O813" s="85"/>
      <c r="P813" s="214">
        <f>O813*H813</f>
        <v>0</v>
      </c>
      <c r="Q813" s="214">
        <v>3.0000000000000001E-05</v>
      </c>
      <c r="R813" s="214">
        <f>Q813*H813</f>
        <v>0.0045000000000000005</v>
      </c>
      <c r="S813" s="214">
        <v>0</v>
      </c>
      <c r="T813" s="215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16" t="s">
        <v>269</v>
      </c>
      <c r="AT813" s="216" t="s">
        <v>141</v>
      </c>
      <c r="AU813" s="216" t="s">
        <v>147</v>
      </c>
      <c r="AY813" s="18" t="s">
        <v>138</v>
      </c>
      <c r="BE813" s="217">
        <f>IF(N813="základní",J813,0)</f>
        <v>0</v>
      </c>
      <c r="BF813" s="217">
        <f>IF(N813="snížená",J813,0)</f>
        <v>0</v>
      </c>
      <c r="BG813" s="217">
        <f>IF(N813="zákl. přenesená",J813,0)</f>
        <v>0</v>
      </c>
      <c r="BH813" s="217">
        <f>IF(N813="sníž. přenesená",J813,0)</f>
        <v>0</v>
      </c>
      <c r="BI813" s="217">
        <f>IF(N813="nulová",J813,0)</f>
        <v>0</v>
      </c>
      <c r="BJ813" s="18" t="s">
        <v>147</v>
      </c>
      <c r="BK813" s="217">
        <f>ROUND(I813*H813,2)</f>
        <v>0</v>
      </c>
      <c r="BL813" s="18" t="s">
        <v>269</v>
      </c>
      <c r="BM813" s="216" t="s">
        <v>1409</v>
      </c>
    </row>
    <row r="814" s="2" customFormat="1">
      <c r="A814" s="39"/>
      <c r="B814" s="40"/>
      <c r="C814" s="41"/>
      <c r="D814" s="218" t="s">
        <v>149</v>
      </c>
      <c r="E814" s="41"/>
      <c r="F814" s="219" t="s">
        <v>1410</v>
      </c>
      <c r="G814" s="41"/>
      <c r="H814" s="41"/>
      <c r="I814" s="220"/>
      <c r="J814" s="41"/>
      <c r="K814" s="41"/>
      <c r="L814" s="45"/>
      <c r="M814" s="221"/>
      <c r="N814" s="222"/>
      <c r="O814" s="85"/>
      <c r="P814" s="85"/>
      <c r="Q814" s="85"/>
      <c r="R814" s="85"/>
      <c r="S814" s="85"/>
      <c r="T814" s="86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149</v>
      </c>
      <c r="AU814" s="18" t="s">
        <v>147</v>
      </c>
    </row>
    <row r="815" s="2" customFormat="1">
      <c r="A815" s="39"/>
      <c r="B815" s="40"/>
      <c r="C815" s="41"/>
      <c r="D815" s="223" t="s">
        <v>151</v>
      </c>
      <c r="E815" s="41"/>
      <c r="F815" s="224" t="s">
        <v>1411</v>
      </c>
      <c r="G815" s="41"/>
      <c r="H815" s="41"/>
      <c r="I815" s="220"/>
      <c r="J815" s="41"/>
      <c r="K815" s="41"/>
      <c r="L815" s="45"/>
      <c r="M815" s="221"/>
      <c r="N815" s="222"/>
      <c r="O815" s="85"/>
      <c r="P815" s="85"/>
      <c r="Q815" s="85"/>
      <c r="R815" s="85"/>
      <c r="S815" s="85"/>
      <c r="T815" s="86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151</v>
      </c>
      <c r="AU815" s="18" t="s">
        <v>147</v>
      </c>
    </row>
    <row r="816" s="13" customFormat="1">
      <c r="A816" s="13"/>
      <c r="B816" s="225"/>
      <c r="C816" s="226"/>
      <c r="D816" s="218" t="s">
        <v>153</v>
      </c>
      <c r="E816" s="227" t="s">
        <v>19</v>
      </c>
      <c r="F816" s="228" t="s">
        <v>1412</v>
      </c>
      <c r="G816" s="226"/>
      <c r="H816" s="227" t="s">
        <v>19</v>
      </c>
      <c r="I816" s="229"/>
      <c r="J816" s="226"/>
      <c r="K816" s="226"/>
      <c r="L816" s="230"/>
      <c r="M816" s="231"/>
      <c r="N816" s="232"/>
      <c r="O816" s="232"/>
      <c r="P816" s="232"/>
      <c r="Q816" s="232"/>
      <c r="R816" s="232"/>
      <c r="S816" s="232"/>
      <c r="T816" s="23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4" t="s">
        <v>153</v>
      </c>
      <c r="AU816" s="234" t="s">
        <v>147</v>
      </c>
      <c r="AV816" s="13" t="s">
        <v>83</v>
      </c>
      <c r="AW816" s="13" t="s">
        <v>36</v>
      </c>
      <c r="AX816" s="13" t="s">
        <v>75</v>
      </c>
      <c r="AY816" s="234" t="s">
        <v>138</v>
      </c>
    </row>
    <row r="817" s="14" customFormat="1">
      <c r="A817" s="14"/>
      <c r="B817" s="235"/>
      <c r="C817" s="236"/>
      <c r="D817" s="218" t="s">
        <v>153</v>
      </c>
      <c r="E817" s="237" t="s">
        <v>19</v>
      </c>
      <c r="F817" s="238" t="s">
        <v>1413</v>
      </c>
      <c r="G817" s="236"/>
      <c r="H817" s="239">
        <v>73.5</v>
      </c>
      <c r="I817" s="240"/>
      <c r="J817" s="236"/>
      <c r="K817" s="236"/>
      <c r="L817" s="241"/>
      <c r="M817" s="242"/>
      <c r="N817" s="243"/>
      <c r="O817" s="243"/>
      <c r="P817" s="243"/>
      <c r="Q817" s="243"/>
      <c r="R817" s="243"/>
      <c r="S817" s="243"/>
      <c r="T817" s="24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5" t="s">
        <v>153</v>
      </c>
      <c r="AU817" s="245" t="s">
        <v>147</v>
      </c>
      <c r="AV817" s="14" t="s">
        <v>147</v>
      </c>
      <c r="AW817" s="14" t="s">
        <v>36</v>
      </c>
      <c r="AX817" s="14" t="s">
        <v>75</v>
      </c>
      <c r="AY817" s="245" t="s">
        <v>138</v>
      </c>
    </row>
    <row r="818" s="13" customFormat="1">
      <c r="A818" s="13"/>
      <c r="B818" s="225"/>
      <c r="C818" s="226"/>
      <c r="D818" s="218" t="s">
        <v>153</v>
      </c>
      <c r="E818" s="227" t="s">
        <v>19</v>
      </c>
      <c r="F818" s="228" t="s">
        <v>1414</v>
      </c>
      <c r="G818" s="226"/>
      <c r="H818" s="227" t="s">
        <v>19</v>
      </c>
      <c r="I818" s="229"/>
      <c r="J818" s="226"/>
      <c r="K818" s="226"/>
      <c r="L818" s="230"/>
      <c r="M818" s="231"/>
      <c r="N818" s="232"/>
      <c r="O818" s="232"/>
      <c r="P818" s="232"/>
      <c r="Q818" s="232"/>
      <c r="R818" s="232"/>
      <c r="S818" s="232"/>
      <c r="T818" s="23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4" t="s">
        <v>153</v>
      </c>
      <c r="AU818" s="234" t="s">
        <v>147</v>
      </c>
      <c r="AV818" s="13" t="s">
        <v>83</v>
      </c>
      <c r="AW818" s="13" t="s">
        <v>36</v>
      </c>
      <c r="AX818" s="13" t="s">
        <v>75</v>
      </c>
      <c r="AY818" s="234" t="s">
        <v>138</v>
      </c>
    </row>
    <row r="819" s="14" customFormat="1">
      <c r="A819" s="14"/>
      <c r="B819" s="235"/>
      <c r="C819" s="236"/>
      <c r="D819" s="218" t="s">
        <v>153</v>
      </c>
      <c r="E819" s="237" t="s">
        <v>19</v>
      </c>
      <c r="F819" s="238" t="s">
        <v>1415</v>
      </c>
      <c r="G819" s="236"/>
      <c r="H819" s="239">
        <v>76.5</v>
      </c>
      <c r="I819" s="240"/>
      <c r="J819" s="236"/>
      <c r="K819" s="236"/>
      <c r="L819" s="241"/>
      <c r="M819" s="242"/>
      <c r="N819" s="243"/>
      <c r="O819" s="243"/>
      <c r="P819" s="243"/>
      <c r="Q819" s="243"/>
      <c r="R819" s="243"/>
      <c r="S819" s="243"/>
      <c r="T819" s="244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5" t="s">
        <v>153</v>
      </c>
      <c r="AU819" s="245" t="s">
        <v>147</v>
      </c>
      <c r="AV819" s="14" t="s">
        <v>147</v>
      </c>
      <c r="AW819" s="14" t="s">
        <v>36</v>
      </c>
      <c r="AX819" s="14" t="s">
        <v>75</v>
      </c>
      <c r="AY819" s="245" t="s">
        <v>138</v>
      </c>
    </row>
    <row r="820" s="15" customFormat="1">
      <c r="A820" s="15"/>
      <c r="B820" s="246"/>
      <c r="C820" s="247"/>
      <c r="D820" s="218" t="s">
        <v>153</v>
      </c>
      <c r="E820" s="248" t="s">
        <v>19</v>
      </c>
      <c r="F820" s="249" t="s">
        <v>158</v>
      </c>
      <c r="G820" s="247"/>
      <c r="H820" s="250">
        <v>150</v>
      </c>
      <c r="I820" s="251"/>
      <c r="J820" s="247"/>
      <c r="K820" s="247"/>
      <c r="L820" s="252"/>
      <c r="M820" s="253"/>
      <c r="N820" s="254"/>
      <c r="O820" s="254"/>
      <c r="P820" s="254"/>
      <c r="Q820" s="254"/>
      <c r="R820" s="254"/>
      <c r="S820" s="254"/>
      <c r="T820" s="255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56" t="s">
        <v>153</v>
      </c>
      <c r="AU820" s="256" t="s">
        <v>147</v>
      </c>
      <c r="AV820" s="15" t="s">
        <v>146</v>
      </c>
      <c r="AW820" s="15" t="s">
        <v>36</v>
      </c>
      <c r="AX820" s="15" t="s">
        <v>83</v>
      </c>
      <c r="AY820" s="256" t="s">
        <v>138</v>
      </c>
    </row>
    <row r="821" s="2" customFormat="1" ht="16.5" customHeight="1">
      <c r="A821" s="39"/>
      <c r="B821" s="40"/>
      <c r="C821" s="205" t="s">
        <v>1416</v>
      </c>
      <c r="D821" s="205" t="s">
        <v>141</v>
      </c>
      <c r="E821" s="206" t="s">
        <v>1417</v>
      </c>
      <c r="F821" s="207" t="s">
        <v>1418</v>
      </c>
      <c r="G821" s="208" t="s">
        <v>197</v>
      </c>
      <c r="H821" s="209">
        <v>35</v>
      </c>
      <c r="I821" s="210"/>
      <c r="J821" s="211">
        <f>ROUND(I821*H821,2)</f>
        <v>0</v>
      </c>
      <c r="K821" s="207" t="s">
        <v>145</v>
      </c>
      <c r="L821" s="45"/>
      <c r="M821" s="212" t="s">
        <v>19</v>
      </c>
      <c r="N821" s="213" t="s">
        <v>47</v>
      </c>
      <c r="O821" s="85"/>
      <c r="P821" s="214">
        <f>O821*H821</f>
        <v>0</v>
      </c>
      <c r="Q821" s="214">
        <v>0</v>
      </c>
      <c r="R821" s="214">
        <f>Q821*H821</f>
        <v>0</v>
      </c>
      <c r="S821" s="214">
        <v>0</v>
      </c>
      <c r="T821" s="215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16" t="s">
        <v>269</v>
      </c>
      <c r="AT821" s="216" t="s">
        <v>141</v>
      </c>
      <c r="AU821" s="216" t="s">
        <v>147</v>
      </c>
      <c r="AY821" s="18" t="s">
        <v>138</v>
      </c>
      <c r="BE821" s="217">
        <f>IF(N821="základní",J821,0)</f>
        <v>0</v>
      </c>
      <c r="BF821" s="217">
        <f>IF(N821="snížená",J821,0)</f>
        <v>0</v>
      </c>
      <c r="BG821" s="217">
        <f>IF(N821="zákl. přenesená",J821,0)</f>
        <v>0</v>
      </c>
      <c r="BH821" s="217">
        <f>IF(N821="sníž. přenesená",J821,0)</f>
        <v>0</v>
      </c>
      <c r="BI821" s="217">
        <f>IF(N821="nulová",J821,0)</f>
        <v>0</v>
      </c>
      <c r="BJ821" s="18" t="s">
        <v>147</v>
      </c>
      <c r="BK821" s="217">
        <f>ROUND(I821*H821,2)</f>
        <v>0</v>
      </c>
      <c r="BL821" s="18" t="s">
        <v>269</v>
      </c>
      <c r="BM821" s="216" t="s">
        <v>1419</v>
      </c>
    </row>
    <row r="822" s="2" customFormat="1">
      <c r="A822" s="39"/>
      <c r="B822" s="40"/>
      <c r="C822" s="41"/>
      <c r="D822" s="218" t="s">
        <v>149</v>
      </c>
      <c r="E822" s="41"/>
      <c r="F822" s="219" t="s">
        <v>1420</v>
      </c>
      <c r="G822" s="41"/>
      <c r="H822" s="41"/>
      <c r="I822" s="220"/>
      <c r="J822" s="41"/>
      <c r="K822" s="41"/>
      <c r="L822" s="45"/>
      <c r="M822" s="221"/>
      <c r="N822" s="222"/>
      <c r="O822" s="85"/>
      <c r="P822" s="85"/>
      <c r="Q822" s="85"/>
      <c r="R822" s="85"/>
      <c r="S822" s="85"/>
      <c r="T822" s="86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149</v>
      </c>
      <c r="AU822" s="18" t="s">
        <v>147</v>
      </c>
    </row>
    <row r="823" s="2" customFormat="1">
      <c r="A823" s="39"/>
      <c r="B823" s="40"/>
      <c r="C823" s="41"/>
      <c r="D823" s="223" t="s">
        <v>151</v>
      </c>
      <c r="E823" s="41"/>
      <c r="F823" s="224" t="s">
        <v>1421</v>
      </c>
      <c r="G823" s="41"/>
      <c r="H823" s="41"/>
      <c r="I823" s="220"/>
      <c r="J823" s="41"/>
      <c r="K823" s="41"/>
      <c r="L823" s="45"/>
      <c r="M823" s="221"/>
      <c r="N823" s="222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151</v>
      </c>
      <c r="AU823" s="18" t="s">
        <v>147</v>
      </c>
    </row>
    <row r="824" s="14" customFormat="1">
      <c r="A824" s="14"/>
      <c r="B824" s="235"/>
      <c r="C824" s="236"/>
      <c r="D824" s="218" t="s">
        <v>153</v>
      </c>
      <c r="E824" s="237" t="s">
        <v>19</v>
      </c>
      <c r="F824" s="238" t="s">
        <v>1422</v>
      </c>
      <c r="G824" s="236"/>
      <c r="H824" s="239">
        <v>35</v>
      </c>
      <c r="I824" s="240"/>
      <c r="J824" s="236"/>
      <c r="K824" s="236"/>
      <c r="L824" s="241"/>
      <c r="M824" s="242"/>
      <c r="N824" s="243"/>
      <c r="O824" s="243"/>
      <c r="P824" s="243"/>
      <c r="Q824" s="243"/>
      <c r="R824" s="243"/>
      <c r="S824" s="243"/>
      <c r="T824" s="24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45" t="s">
        <v>153</v>
      </c>
      <c r="AU824" s="245" t="s">
        <v>147</v>
      </c>
      <c r="AV824" s="14" t="s">
        <v>147</v>
      </c>
      <c r="AW824" s="14" t="s">
        <v>36</v>
      </c>
      <c r="AX824" s="14" t="s">
        <v>83</v>
      </c>
      <c r="AY824" s="245" t="s">
        <v>138</v>
      </c>
    </row>
    <row r="825" s="2" customFormat="1" ht="16.5" customHeight="1">
      <c r="A825" s="39"/>
      <c r="B825" s="40"/>
      <c r="C825" s="205" t="s">
        <v>1423</v>
      </c>
      <c r="D825" s="205" t="s">
        <v>141</v>
      </c>
      <c r="E825" s="206" t="s">
        <v>1424</v>
      </c>
      <c r="F825" s="207" t="s">
        <v>1425</v>
      </c>
      <c r="G825" s="208" t="s">
        <v>197</v>
      </c>
      <c r="H825" s="209">
        <v>5</v>
      </c>
      <c r="I825" s="210"/>
      <c r="J825" s="211">
        <f>ROUND(I825*H825,2)</f>
        <v>0</v>
      </c>
      <c r="K825" s="207" t="s">
        <v>145</v>
      </c>
      <c r="L825" s="45"/>
      <c r="M825" s="212" t="s">
        <v>19</v>
      </c>
      <c r="N825" s="213" t="s">
        <v>47</v>
      </c>
      <c r="O825" s="85"/>
      <c r="P825" s="214">
        <f>O825*H825</f>
        <v>0</v>
      </c>
      <c r="Q825" s="214">
        <v>0</v>
      </c>
      <c r="R825" s="214">
        <f>Q825*H825</f>
        <v>0</v>
      </c>
      <c r="S825" s="214">
        <v>0</v>
      </c>
      <c r="T825" s="215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16" t="s">
        <v>269</v>
      </c>
      <c r="AT825" s="216" t="s">
        <v>141</v>
      </c>
      <c r="AU825" s="216" t="s">
        <v>147</v>
      </c>
      <c r="AY825" s="18" t="s">
        <v>138</v>
      </c>
      <c r="BE825" s="217">
        <f>IF(N825="základní",J825,0)</f>
        <v>0</v>
      </c>
      <c r="BF825" s="217">
        <f>IF(N825="snížená",J825,0)</f>
        <v>0</v>
      </c>
      <c r="BG825" s="217">
        <f>IF(N825="zákl. přenesená",J825,0)</f>
        <v>0</v>
      </c>
      <c r="BH825" s="217">
        <f>IF(N825="sníž. přenesená",J825,0)</f>
        <v>0</v>
      </c>
      <c r="BI825" s="217">
        <f>IF(N825="nulová",J825,0)</f>
        <v>0</v>
      </c>
      <c r="BJ825" s="18" t="s">
        <v>147</v>
      </c>
      <c r="BK825" s="217">
        <f>ROUND(I825*H825,2)</f>
        <v>0</v>
      </c>
      <c r="BL825" s="18" t="s">
        <v>269</v>
      </c>
      <c r="BM825" s="216" t="s">
        <v>1426</v>
      </c>
    </row>
    <row r="826" s="2" customFormat="1">
      <c r="A826" s="39"/>
      <c r="B826" s="40"/>
      <c r="C826" s="41"/>
      <c r="D826" s="218" t="s">
        <v>149</v>
      </c>
      <c r="E826" s="41"/>
      <c r="F826" s="219" t="s">
        <v>1427</v>
      </c>
      <c r="G826" s="41"/>
      <c r="H826" s="41"/>
      <c r="I826" s="220"/>
      <c r="J826" s="41"/>
      <c r="K826" s="41"/>
      <c r="L826" s="45"/>
      <c r="M826" s="221"/>
      <c r="N826" s="222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149</v>
      </c>
      <c r="AU826" s="18" t="s">
        <v>147</v>
      </c>
    </row>
    <row r="827" s="2" customFormat="1">
      <c r="A827" s="39"/>
      <c r="B827" s="40"/>
      <c r="C827" s="41"/>
      <c r="D827" s="223" t="s">
        <v>151</v>
      </c>
      <c r="E827" s="41"/>
      <c r="F827" s="224" t="s">
        <v>1428</v>
      </c>
      <c r="G827" s="41"/>
      <c r="H827" s="41"/>
      <c r="I827" s="220"/>
      <c r="J827" s="41"/>
      <c r="K827" s="41"/>
      <c r="L827" s="45"/>
      <c r="M827" s="221"/>
      <c r="N827" s="222"/>
      <c r="O827" s="85"/>
      <c r="P827" s="85"/>
      <c r="Q827" s="85"/>
      <c r="R827" s="85"/>
      <c r="S827" s="85"/>
      <c r="T827" s="86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151</v>
      </c>
      <c r="AU827" s="18" t="s">
        <v>147</v>
      </c>
    </row>
    <row r="828" s="14" customFormat="1">
      <c r="A828" s="14"/>
      <c r="B828" s="235"/>
      <c r="C828" s="236"/>
      <c r="D828" s="218" t="s">
        <v>153</v>
      </c>
      <c r="E828" s="237" t="s">
        <v>19</v>
      </c>
      <c r="F828" s="238" t="s">
        <v>1188</v>
      </c>
      <c r="G828" s="236"/>
      <c r="H828" s="239">
        <v>5</v>
      </c>
      <c r="I828" s="240"/>
      <c r="J828" s="236"/>
      <c r="K828" s="236"/>
      <c r="L828" s="241"/>
      <c r="M828" s="242"/>
      <c r="N828" s="243"/>
      <c r="O828" s="243"/>
      <c r="P828" s="243"/>
      <c r="Q828" s="243"/>
      <c r="R828" s="243"/>
      <c r="S828" s="243"/>
      <c r="T828" s="24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5" t="s">
        <v>153</v>
      </c>
      <c r="AU828" s="245" t="s">
        <v>147</v>
      </c>
      <c r="AV828" s="14" t="s">
        <v>147</v>
      </c>
      <c r="AW828" s="14" t="s">
        <v>36</v>
      </c>
      <c r="AX828" s="14" t="s">
        <v>83</v>
      </c>
      <c r="AY828" s="245" t="s">
        <v>138</v>
      </c>
    </row>
    <row r="829" s="2" customFormat="1" ht="16.5" customHeight="1">
      <c r="A829" s="39"/>
      <c r="B829" s="40"/>
      <c r="C829" s="205" t="s">
        <v>1429</v>
      </c>
      <c r="D829" s="205" t="s">
        <v>141</v>
      </c>
      <c r="E829" s="206" t="s">
        <v>1430</v>
      </c>
      <c r="F829" s="207" t="s">
        <v>1431</v>
      </c>
      <c r="G829" s="208" t="s">
        <v>272</v>
      </c>
      <c r="H829" s="209">
        <v>2.524</v>
      </c>
      <c r="I829" s="210"/>
      <c r="J829" s="211">
        <f>ROUND(I829*H829,2)</f>
        <v>0</v>
      </c>
      <c r="K829" s="207" t="s">
        <v>145</v>
      </c>
      <c r="L829" s="45"/>
      <c r="M829" s="212" t="s">
        <v>19</v>
      </c>
      <c r="N829" s="213" t="s">
        <v>47</v>
      </c>
      <c r="O829" s="85"/>
      <c r="P829" s="214">
        <f>O829*H829</f>
        <v>0</v>
      </c>
      <c r="Q829" s="214">
        <v>0</v>
      </c>
      <c r="R829" s="214">
        <f>Q829*H829</f>
        <v>0</v>
      </c>
      <c r="S829" s="214">
        <v>0</v>
      </c>
      <c r="T829" s="215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16" t="s">
        <v>269</v>
      </c>
      <c r="AT829" s="216" t="s">
        <v>141</v>
      </c>
      <c r="AU829" s="216" t="s">
        <v>147</v>
      </c>
      <c r="AY829" s="18" t="s">
        <v>138</v>
      </c>
      <c r="BE829" s="217">
        <f>IF(N829="základní",J829,0)</f>
        <v>0</v>
      </c>
      <c r="BF829" s="217">
        <f>IF(N829="snížená",J829,0)</f>
        <v>0</v>
      </c>
      <c r="BG829" s="217">
        <f>IF(N829="zákl. přenesená",J829,0)</f>
        <v>0</v>
      </c>
      <c r="BH829" s="217">
        <f>IF(N829="sníž. přenesená",J829,0)</f>
        <v>0</v>
      </c>
      <c r="BI829" s="217">
        <f>IF(N829="nulová",J829,0)</f>
        <v>0</v>
      </c>
      <c r="BJ829" s="18" t="s">
        <v>147</v>
      </c>
      <c r="BK829" s="217">
        <f>ROUND(I829*H829,2)</f>
        <v>0</v>
      </c>
      <c r="BL829" s="18" t="s">
        <v>269</v>
      </c>
      <c r="BM829" s="216" t="s">
        <v>1432</v>
      </c>
    </row>
    <row r="830" s="2" customFormat="1">
      <c r="A830" s="39"/>
      <c r="B830" s="40"/>
      <c r="C830" s="41"/>
      <c r="D830" s="218" t="s">
        <v>149</v>
      </c>
      <c r="E830" s="41"/>
      <c r="F830" s="219" t="s">
        <v>1433</v>
      </c>
      <c r="G830" s="41"/>
      <c r="H830" s="41"/>
      <c r="I830" s="220"/>
      <c r="J830" s="41"/>
      <c r="K830" s="41"/>
      <c r="L830" s="45"/>
      <c r="M830" s="221"/>
      <c r="N830" s="222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149</v>
      </c>
      <c r="AU830" s="18" t="s">
        <v>147</v>
      </c>
    </row>
    <row r="831" s="2" customFormat="1">
      <c r="A831" s="39"/>
      <c r="B831" s="40"/>
      <c r="C831" s="41"/>
      <c r="D831" s="223" t="s">
        <v>151</v>
      </c>
      <c r="E831" s="41"/>
      <c r="F831" s="224" t="s">
        <v>1434</v>
      </c>
      <c r="G831" s="41"/>
      <c r="H831" s="41"/>
      <c r="I831" s="220"/>
      <c r="J831" s="41"/>
      <c r="K831" s="41"/>
      <c r="L831" s="45"/>
      <c r="M831" s="221"/>
      <c r="N831" s="222"/>
      <c r="O831" s="85"/>
      <c r="P831" s="85"/>
      <c r="Q831" s="85"/>
      <c r="R831" s="85"/>
      <c r="S831" s="85"/>
      <c r="T831" s="86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151</v>
      </c>
      <c r="AU831" s="18" t="s">
        <v>147</v>
      </c>
    </row>
    <row r="832" s="12" customFormat="1" ht="22.8" customHeight="1">
      <c r="A832" s="12"/>
      <c r="B832" s="189"/>
      <c r="C832" s="190"/>
      <c r="D832" s="191" t="s">
        <v>74</v>
      </c>
      <c r="E832" s="203" t="s">
        <v>1435</v>
      </c>
      <c r="F832" s="203" t="s">
        <v>1436</v>
      </c>
      <c r="G832" s="190"/>
      <c r="H832" s="190"/>
      <c r="I832" s="193"/>
      <c r="J832" s="204">
        <f>BK832</f>
        <v>0</v>
      </c>
      <c r="K832" s="190"/>
      <c r="L832" s="195"/>
      <c r="M832" s="196"/>
      <c r="N832" s="197"/>
      <c r="O832" s="197"/>
      <c r="P832" s="198">
        <f>SUM(P833:P837)</f>
        <v>0</v>
      </c>
      <c r="Q832" s="197"/>
      <c r="R832" s="198">
        <f>SUM(R833:R837)</f>
        <v>0.0013500000000000001</v>
      </c>
      <c r="S832" s="197"/>
      <c r="T832" s="199">
        <f>SUM(T833:T837)</f>
        <v>0</v>
      </c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R832" s="200" t="s">
        <v>147</v>
      </c>
      <c r="AT832" s="201" t="s">
        <v>74</v>
      </c>
      <c r="AU832" s="201" t="s">
        <v>83</v>
      </c>
      <c r="AY832" s="200" t="s">
        <v>138</v>
      </c>
      <c r="BK832" s="202">
        <f>SUM(BK833:BK837)</f>
        <v>0</v>
      </c>
    </row>
    <row r="833" s="2" customFormat="1" ht="16.5" customHeight="1">
      <c r="A833" s="39"/>
      <c r="B833" s="40"/>
      <c r="C833" s="205" t="s">
        <v>1437</v>
      </c>
      <c r="D833" s="205" t="s">
        <v>141</v>
      </c>
      <c r="E833" s="206" t="s">
        <v>1438</v>
      </c>
      <c r="F833" s="207" t="s">
        <v>1439</v>
      </c>
      <c r="G833" s="208" t="s">
        <v>144</v>
      </c>
      <c r="H833" s="209">
        <v>10</v>
      </c>
      <c r="I833" s="210"/>
      <c r="J833" s="211">
        <f>ROUND(I833*H833,2)</f>
        <v>0</v>
      </c>
      <c r="K833" s="207" t="s">
        <v>145</v>
      </c>
      <c r="L833" s="45"/>
      <c r="M833" s="212" t="s">
        <v>19</v>
      </c>
      <c r="N833" s="213" t="s">
        <v>47</v>
      </c>
      <c r="O833" s="85"/>
      <c r="P833" s="214">
        <f>O833*H833</f>
        <v>0</v>
      </c>
      <c r="Q833" s="214">
        <v>0.000135</v>
      </c>
      <c r="R833" s="214">
        <f>Q833*H833</f>
        <v>0.0013500000000000001</v>
      </c>
      <c r="S833" s="214">
        <v>0</v>
      </c>
      <c r="T833" s="215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16" t="s">
        <v>269</v>
      </c>
      <c r="AT833" s="216" t="s">
        <v>141</v>
      </c>
      <c r="AU833" s="216" t="s">
        <v>147</v>
      </c>
      <c r="AY833" s="18" t="s">
        <v>138</v>
      </c>
      <c r="BE833" s="217">
        <f>IF(N833="základní",J833,0)</f>
        <v>0</v>
      </c>
      <c r="BF833" s="217">
        <f>IF(N833="snížená",J833,0)</f>
        <v>0</v>
      </c>
      <c r="BG833" s="217">
        <f>IF(N833="zákl. přenesená",J833,0)</f>
        <v>0</v>
      </c>
      <c r="BH833" s="217">
        <f>IF(N833="sníž. přenesená",J833,0)</f>
        <v>0</v>
      </c>
      <c r="BI833" s="217">
        <f>IF(N833="nulová",J833,0)</f>
        <v>0</v>
      </c>
      <c r="BJ833" s="18" t="s">
        <v>147</v>
      </c>
      <c r="BK833" s="217">
        <f>ROUND(I833*H833,2)</f>
        <v>0</v>
      </c>
      <c r="BL833" s="18" t="s">
        <v>269</v>
      </c>
      <c r="BM833" s="216" t="s">
        <v>1440</v>
      </c>
    </row>
    <row r="834" s="2" customFormat="1">
      <c r="A834" s="39"/>
      <c r="B834" s="40"/>
      <c r="C834" s="41"/>
      <c r="D834" s="218" t="s">
        <v>149</v>
      </c>
      <c r="E834" s="41"/>
      <c r="F834" s="219" t="s">
        <v>1441</v>
      </c>
      <c r="G834" s="41"/>
      <c r="H834" s="41"/>
      <c r="I834" s="220"/>
      <c r="J834" s="41"/>
      <c r="K834" s="41"/>
      <c r="L834" s="45"/>
      <c r="M834" s="221"/>
      <c r="N834" s="222"/>
      <c r="O834" s="85"/>
      <c r="P834" s="85"/>
      <c r="Q834" s="85"/>
      <c r="R834" s="85"/>
      <c r="S834" s="85"/>
      <c r="T834" s="86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149</v>
      </c>
      <c r="AU834" s="18" t="s">
        <v>147</v>
      </c>
    </row>
    <row r="835" s="2" customFormat="1">
      <c r="A835" s="39"/>
      <c r="B835" s="40"/>
      <c r="C835" s="41"/>
      <c r="D835" s="223" t="s">
        <v>151</v>
      </c>
      <c r="E835" s="41"/>
      <c r="F835" s="224" t="s">
        <v>1442</v>
      </c>
      <c r="G835" s="41"/>
      <c r="H835" s="41"/>
      <c r="I835" s="220"/>
      <c r="J835" s="41"/>
      <c r="K835" s="41"/>
      <c r="L835" s="45"/>
      <c r="M835" s="221"/>
      <c r="N835" s="222"/>
      <c r="O835" s="85"/>
      <c r="P835" s="85"/>
      <c r="Q835" s="85"/>
      <c r="R835" s="85"/>
      <c r="S835" s="85"/>
      <c r="T835" s="86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151</v>
      </c>
      <c r="AU835" s="18" t="s">
        <v>147</v>
      </c>
    </row>
    <row r="836" s="13" customFormat="1">
      <c r="A836" s="13"/>
      <c r="B836" s="225"/>
      <c r="C836" s="226"/>
      <c r="D836" s="218" t="s">
        <v>153</v>
      </c>
      <c r="E836" s="227" t="s">
        <v>19</v>
      </c>
      <c r="F836" s="228" t="s">
        <v>1443</v>
      </c>
      <c r="G836" s="226"/>
      <c r="H836" s="227" t="s">
        <v>19</v>
      </c>
      <c r="I836" s="229"/>
      <c r="J836" s="226"/>
      <c r="K836" s="226"/>
      <c r="L836" s="230"/>
      <c r="M836" s="231"/>
      <c r="N836" s="232"/>
      <c r="O836" s="232"/>
      <c r="P836" s="232"/>
      <c r="Q836" s="232"/>
      <c r="R836" s="232"/>
      <c r="S836" s="232"/>
      <c r="T836" s="23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4" t="s">
        <v>153</v>
      </c>
      <c r="AU836" s="234" t="s">
        <v>147</v>
      </c>
      <c r="AV836" s="13" t="s">
        <v>83</v>
      </c>
      <c r="AW836" s="13" t="s">
        <v>36</v>
      </c>
      <c r="AX836" s="13" t="s">
        <v>75</v>
      </c>
      <c r="AY836" s="234" t="s">
        <v>138</v>
      </c>
    </row>
    <row r="837" s="14" customFormat="1">
      <c r="A837" s="14"/>
      <c r="B837" s="235"/>
      <c r="C837" s="236"/>
      <c r="D837" s="218" t="s">
        <v>153</v>
      </c>
      <c r="E837" s="237" t="s">
        <v>19</v>
      </c>
      <c r="F837" s="238" t="s">
        <v>1444</v>
      </c>
      <c r="G837" s="236"/>
      <c r="H837" s="239">
        <v>10</v>
      </c>
      <c r="I837" s="240"/>
      <c r="J837" s="236"/>
      <c r="K837" s="236"/>
      <c r="L837" s="241"/>
      <c r="M837" s="242"/>
      <c r="N837" s="243"/>
      <c r="O837" s="243"/>
      <c r="P837" s="243"/>
      <c r="Q837" s="243"/>
      <c r="R837" s="243"/>
      <c r="S837" s="243"/>
      <c r="T837" s="244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5" t="s">
        <v>153</v>
      </c>
      <c r="AU837" s="245" t="s">
        <v>147</v>
      </c>
      <c r="AV837" s="14" t="s">
        <v>147</v>
      </c>
      <c r="AW837" s="14" t="s">
        <v>36</v>
      </c>
      <c r="AX837" s="14" t="s">
        <v>83</v>
      </c>
      <c r="AY837" s="245" t="s">
        <v>138</v>
      </c>
    </row>
    <row r="838" s="12" customFormat="1" ht="22.8" customHeight="1">
      <c r="A838" s="12"/>
      <c r="B838" s="189"/>
      <c r="C838" s="190"/>
      <c r="D838" s="191" t="s">
        <v>74</v>
      </c>
      <c r="E838" s="203" t="s">
        <v>1445</v>
      </c>
      <c r="F838" s="203" t="s">
        <v>1446</v>
      </c>
      <c r="G838" s="190"/>
      <c r="H838" s="190"/>
      <c r="I838" s="193"/>
      <c r="J838" s="204">
        <f>BK838</f>
        <v>0</v>
      </c>
      <c r="K838" s="190"/>
      <c r="L838" s="195"/>
      <c r="M838" s="196"/>
      <c r="N838" s="197"/>
      <c r="O838" s="197"/>
      <c r="P838" s="198">
        <f>SUM(P839:P863)</f>
        <v>0</v>
      </c>
      <c r="Q838" s="197"/>
      <c r="R838" s="198">
        <f>SUM(R839:R863)</f>
        <v>0.36424869640000002</v>
      </c>
      <c r="S838" s="197"/>
      <c r="T838" s="199">
        <f>SUM(T839:T863)</f>
        <v>0.057739360000000003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200" t="s">
        <v>147</v>
      </c>
      <c r="AT838" s="201" t="s">
        <v>74</v>
      </c>
      <c r="AU838" s="201" t="s">
        <v>83</v>
      </c>
      <c r="AY838" s="200" t="s">
        <v>138</v>
      </c>
      <c r="BK838" s="202">
        <f>SUM(BK839:BK863)</f>
        <v>0</v>
      </c>
    </row>
    <row r="839" s="2" customFormat="1" ht="16.5" customHeight="1">
      <c r="A839" s="39"/>
      <c r="B839" s="40"/>
      <c r="C839" s="205" t="s">
        <v>1447</v>
      </c>
      <c r="D839" s="205" t="s">
        <v>141</v>
      </c>
      <c r="E839" s="206" t="s">
        <v>1448</v>
      </c>
      <c r="F839" s="207" t="s">
        <v>1449</v>
      </c>
      <c r="G839" s="208" t="s">
        <v>144</v>
      </c>
      <c r="H839" s="209">
        <v>186.256</v>
      </c>
      <c r="I839" s="210"/>
      <c r="J839" s="211">
        <f>ROUND(I839*H839,2)</f>
        <v>0</v>
      </c>
      <c r="K839" s="207" t="s">
        <v>145</v>
      </c>
      <c r="L839" s="45"/>
      <c r="M839" s="212" t="s">
        <v>19</v>
      </c>
      <c r="N839" s="213" t="s">
        <v>47</v>
      </c>
      <c r="O839" s="85"/>
      <c r="P839" s="214">
        <f>O839*H839</f>
        <v>0</v>
      </c>
      <c r="Q839" s="214">
        <v>0.001</v>
      </c>
      <c r="R839" s="214">
        <f>Q839*H839</f>
        <v>0.18625600000000001</v>
      </c>
      <c r="S839" s="214">
        <v>0.00031</v>
      </c>
      <c r="T839" s="215">
        <f>S839*H839</f>
        <v>0.057739360000000003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16" t="s">
        <v>269</v>
      </c>
      <c r="AT839" s="216" t="s">
        <v>141</v>
      </c>
      <c r="AU839" s="216" t="s">
        <v>147</v>
      </c>
      <c r="AY839" s="18" t="s">
        <v>138</v>
      </c>
      <c r="BE839" s="217">
        <f>IF(N839="základní",J839,0)</f>
        <v>0</v>
      </c>
      <c r="BF839" s="217">
        <f>IF(N839="snížená",J839,0)</f>
        <v>0</v>
      </c>
      <c r="BG839" s="217">
        <f>IF(N839="zákl. přenesená",J839,0)</f>
        <v>0</v>
      </c>
      <c r="BH839" s="217">
        <f>IF(N839="sníž. přenesená",J839,0)</f>
        <v>0</v>
      </c>
      <c r="BI839" s="217">
        <f>IF(N839="nulová",J839,0)</f>
        <v>0</v>
      </c>
      <c r="BJ839" s="18" t="s">
        <v>147</v>
      </c>
      <c r="BK839" s="217">
        <f>ROUND(I839*H839,2)</f>
        <v>0</v>
      </c>
      <c r="BL839" s="18" t="s">
        <v>269</v>
      </c>
      <c r="BM839" s="216" t="s">
        <v>1450</v>
      </c>
    </row>
    <row r="840" s="2" customFormat="1">
      <c r="A840" s="39"/>
      <c r="B840" s="40"/>
      <c r="C840" s="41"/>
      <c r="D840" s="218" t="s">
        <v>149</v>
      </c>
      <c r="E840" s="41"/>
      <c r="F840" s="219" t="s">
        <v>1451</v>
      </c>
      <c r="G840" s="41"/>
      <c r="H840" s="41"/>
      <c r="I840" s="220"/>
      <c r="J840" s="41"/>
      <c r="K840" s="41"/>
      <c r="L840" s="45"/>
      <c r="M840" s="221"/>
      <c r="N840" s="222"/>
      <c r="O840" s="85"/>
      <c r="P840" s="85"/>
      <c r="Q840" s="85"/>
      <c r="R840" s="85"/>
      <c r="S840" s="85"/>
      <c r="T840" s="86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149</v>
      </c>
      <c r="AU840" s="18" t="s">
        <v>147</v>
      </c>
    </row>
    <row r="841" s="2" customFormat="1">
      <c r="A841" s="39"/>
      <c r="B841" s="40"/>
      <c r="C841" s="41"/>
      <c r="D841" s="223" t="s">
        <v>151</v>
      </c>
      <c r="E841" s="41"/>
      <c r="F841" s="224" t="s">
        <v>1452</v>
      </c>
      <c r="G841" s="41"/>
      <c r="H841" s="41"/>
      <c r="I841" s="220"/>
      <c r="J841" s="41"/>
      <c r="K841" s="41"/>
      <c r="L841" s="45"/>
      <c r="M841" s="221"/>
      <c r="N841" s="222"/>
      <c r="O841" s="85"/>
      <c r="P841" s="85"/>
      <c r="Q841" s="85"/>
      <c r="R841" s="85"/>
      <c r="S841" s="85"/>
      <c r="T841" s="86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151</v>
      </c>
      <c r="AU841" s="18" t="s">
        <v>147</v>
      </c>
    </row>
    <row r="842" s="14" customFormat="1">
      <c r="A842" s="14"/>
      <c r="B842" s="235"/>
      <c r="C842" s="236"/>
      <c r="D842" s="218" t="s">
        <v>153</v>
      </c>
      <c r="E842" s="237" t="s">
        <v>19</v>
      </c>
      <c r="F842" s="238" t="s">
        <v>1453</v>
      </c>
      <c r="G842" s="236"/>
      <c r="H842" s="239">
        <v>186.256</v>
      </c>
      <c r="I842" s="240"/>
      <c r="J842" s="236"/>
      <c r="K842" s="236"/>
      <c r="L842" s="241"/>
      <c r="M842" s="242"/>
      <c r="N842" s="243"/>
      <c r="O842" s="243"/>
      <c r="P842" s="243"/>
      <c r="Q842" s="243"/>
      <c r="R842" s="243"/>
      <c r="S842" s="243"/>
      <c r="T842" s="24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5" t="s">
        <v>153</v>
      </c>
      <c r="AU842" s="245" t="s">
        <v>147</v>
      </c>
      <c r="AV842" s="14" t="s">
        <v>147</v>
      </c>
      <c r="AW842" s="14" t="s">
        <v>36</v>
      </c>
      <c r="AX842" s="14" t="s">
        <v>83</v>
      </c>
      <c r="AY842" s="245" t="s">
        <v>138</v>
      </c>
    </row>
    <row r="843" s="2" customFormat="1" ht="16.5" customHeight="1">
      <c r="A843" s="39"/>
      <c r="B843" s="40"/>
      <c r="C843" s="205" t="s">
        <v>1454</v>
      </c>
      <c r="D843" s="205" t="s">
        <v>141</v>
      </c>
      <c r="E843" s="206" t="s">
        <v>1455</v>
      </c>
      <c r="F843" s="207" t="s">
        <v>1456</v>
      </c>
      <c r="G843" s="208" t="s">
        <v>144</v>
      </c>
      <c r="H843" s="209">
        <v>362.01900000000001</v>
      </c>
      <c r="I843" s="210"/>
      <c r="J843" s="211">
        <f>ROUND(I843*H843,2)</f>
        <v>0</v>
      </c>
      <c r="K843" s="207" t="s">
        <v>145</v>
      </c>
      <c r="L843" s="45"/>
      <c r="M843" s="212" t="s">
        <v>19</v>
      </c>
      <c r="N843" s="213" t="s">
        <v>47</v>
      </c>
      <c r="O843" s="85"/>
      <c r="P843" s="214">
        <f>O843*H843</f>
        <v>0</v>
      </c>
      <c r="Q843" s="214">
        <v>0.00020000000000000001</v>
      </c>
      <c r="R843" s="214">
        <f>Q843*H843</f>
        <v>0.072403800000000004</v>
      </c>
      <c r="S843" s="214">
        <v>0</v>
      </c>
      <c r="T843" s="215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16" t="s">
        <v>269</v>
      </c>
      <c r="AT843" s="216" t="s">
        <v>141</v>
      </c>
      <c r="AU843" s="216" t="s">
        <v>147</v>
      </c>
      <c r="AY843" s="18" t="s">
        <v>138</v>
      </c>
      <c r="BE843" s="217">
        <f>IF(N843="základní",J843,0)</f>
        <v>0</v>
      </c>
      <c r="BF843" s="217">
        <f>IF(N843="snížená",J843,0)</f>
        <v>0</v>
      </c>
      <c r="BG843" s="217">
        <f>IF(N843="zákl. přenesená",J843,0)</f>
        <v>0</v>
      </c>
      <c r="BH843" s="217">
        <f>IF(N843="sníž. přenesená",J843,0)</f>
        <v>0</v>
      </c>
      <c r="BI843" s="217">
        <f>IF(N843="nulová",J843,0)</f>
        <v>0</v>
      </c>
      <c r="BJ843" s="18" t="s">
        <v>147</v>
      </c>
      <c r="BK843" s="217">
        <f>ROUND(I843*H843,2)</f>
        <v>0</v>
      </c>
      <c r="BL843" s="18" t="s">
        <v>269</v>
      </c>
      <c r="BM843" s="216" t="s">
        <v>1457</v>
      </c>
    </row>
    <row r="844" s="2" customFormat="1">
      <c r="A844" s="39"/>
      <c r="B844" s="40"/>
      <c r="C844" s="41"/>
      <c r="D844" s="218" t="s">
        <v>149</v>
      </c>
      <c r="E844" s="41"/>
      <c r="F844" s="219" t="s">
        <v>1458</v>
      </c>
      <c r="G844" s="41"/>
      <c r="H844" s="41"/>
      <c r="I844" s="220"/>
      <c r="J844" s="41"/>
      <c r="K844" s="41"/>
      <c r="L844" s="45"/>
      <c r="M844" s="221"/>
      <c r="N844" s="222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149</v>
      </c>
      <c r="AU844" s="18" t="s">
        <v>147</v>
      </c>
    </row>
    <row r="845" s="2" customFormat="1">
      <c r="A845" s="39"/>
      <c r="B845" s="40"/>
      <c r="C845" s="41"/>
      <c r="D845" s="223" t="s">
        <v>151</v>
      </c>
      <c r="E845" s="41"/>
      <c r="F845" s="224" t="s">
        <v>1459</v>
      </c>
      <c r="G845" s="41"/>
      <c r="H845" s="41"/>
      <c r="I845" s="220"/>
      <c r="J845" s="41"/>
      <c r="K845" s="41"/>
      <c r="L845" s="45"/>
      <c r="M845" s="221"/>
      <c r="N845" s="222"/>
      <c r="O845" s="85"/>
      <c r="P845" s="85"/>
      <c r="Q845" s="85"/>
      <c r="R845" s="85"/>
      <c r="S845" s="85"/>
      <c r="T845" s="86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151</v>
      </c>
      <c r="AU845" s="18" t="s">
        <v>147</v>
      </c>
    </row>
    <row r="846" s="13" customFormat="1">
      <c r="A846" s="13"/>
      <c r="B846" s="225"/>
      <c r="C846" s="226"/>
      <c r="D846" s="218" t="s">
        <v>153</v>
      </c>
      <c r="E846" s="227" t="s">
        <v>19</v>
      </c>
      <c r="F846" s="228" t="s">
        <v>1460</v>
      </c>
      <c r="G846" s="226"/>
      <c r="H846" s="227" t="s">
        <v>19</v>
      </c>
      <c r="I846" s="229"/>
      <c r="J846" s="226"/>
      <c r="K846" s="226"/>
      <c r="L846" s="230"/>
      <c r="M846" s="231"/>
      <c r="N846" s="232"/>
      <c r="O846" s="232"/>
      <c r="P846" s="232"/>
      <c r="Q846" s="232"/>
      <c r="R846" s="232"/>
      <c r="S846" s="232"/>
      <c r="T846" s="23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4" t="s">
        <v>153</v>
      </c>
      <c r="AU846" s="234" t="s">
        <v>147</v>
      </c>
      <c r="AV846" s="13" t="s">
        <v>83</v>
      </c>
      <c r="AW846" s="13" t="s">
        <v>36</v>
      </c>
      <c r="AX846" s="13" t="s">
        <v>75</v>
      </c>
      <c r="AY846" s="234" t="s">
        <v>138</v>
      </c>
    </row>
    <row r="847" s="14" customFormat="1">
      <c r="A847" s="14"/>
      <c r="B847" s="235"/>
      <c r="C847" s="236"/>
      <c r="D847" s="218" t="s">
        <v>153</v>
      </c>
      <c r="E847" s="237" t="s">
        <v>19</v>
      </c>
      <c r="F847" s="238" t="s">
        <v>1461</v>
      </c>
      <c r="G847" s="236"/>
      <c r="H847" s="239">
        <v>109.413</v>
      </c>
      <c r="I847" s="240"/>
      <c r="J847" s="236"/>
      <c r="K847" s="236"/>
      <c r="L847" s="241"/>
      <c r="M847" s="242"/>
      <c r="N847" s="243"/>
      <c r="O847" s="243"/>
      <c r="P847" s="243"/>
      <c r="Q847" s="243"/>
      <c r="R847" s="243"/>
      <c r="S847" s="243"/>
      <c r="T847" s="244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5" t="s">
        <v>153</v>
      </c>
      <c r="AU847" s="245" t="s">
        <v>147</v>
      </c>
      <c r="AV847" s="14" t="s">
        <v>147</v>
      </c>
      <c r="AW847" s="14" t="s">
        <v>36</v>
      </c>
      <c r="AX847" s="14" t="s">
        <v>75</v>
      </c>
      <c r="AY847" s="245" t="s">
        <v>138</v>
      </c>
    </row>
    <row r="848" s="13" customFormat="1">
      <c r="A848" s="13"/>
      <c r="B848" s="225"/>
      <c r="C848" s="226"/>
      <c r="D848" s="218" t="s">
        <v>153</v>
      </c>
      <c r="E848" s="227" t="s">
        <v>19</v>
      </c>
      <c r="F848" s="228" t="s">
        <v>1462</v>
      </c>
      <c r="G848" s="226"/>
      <c r="H848" s="227" t="s">
        <v>19</v>
      </c>
      <c r="I848" s="229"/>
      <c r="J848" s="226"/>
      <c r="K848" s="226"/>
      <c r="L848" s="230"/>
      <c r="M848" s="231"/>
      <c r="N848" s="232"/>
      <c r="O848" s="232"/>
      <c r="P848" s="232"/>
      <c r="Q848" s="232"/>
      <c r="R848" s="232"/>
      <c r="S848" s="232"/>
      <c r="T848" s="23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4" t="s">
        <v>153</v>
      </c>
      <c r="AU848" s="234" t="s">
        <v>147</v>
      </c>
      <c r="AV848" s="13" t="s">
        <v>83</v>
      </c>
      <c r="AW848" s="13" t="s">
        <v>36</v>
      </c>
      <c r="AX848" s="13" t="s">
        <v>75</v>
      </c>
      <c r="AY848" s="234" t="s">
        <v>138</v>
      </c>
    </row>
    <row r="849" s="14" customFormat="1">
      <c r="A849" s="14"/>
      <c r="B849" s="235"/>
      <c r="C849" s="236"/>
      <c r="D849" s="218" t="s">
        <v>153</v>
      </c>
      <c r="E849" s="237" t="s">
        <v>19</v>
      </c>
      <c r="F849" s="238" t="s">
        <v>1463</v>
      </c>
      <c r="G849" s="236"/>
      <c r="H849" s="239">
        <v>240.256</v>
      </c>
      <c r="I849" s="240"/>
      <c r="J849" s="236"/>
      <c r="K849" s="236"/>
      <c r="L849" s="241"/>
      <c r="M849" s="242"/>
      <c r="N849" s="243"/>
      <c r="O849" s="243"/>
      <c r="P849" s="243"/>
      <c r="Q849" s="243"/>
      <c r="R849" s="243"/>
      <c r="S849" s="243"/>
      <c r="T849" s="244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5" t="s">
        <v>153</v>
      </c>
      <c r="AU849" s="245" t="s">
        <v>147</v>
      </c>
      <c r="AV849" s="14" t="s">
        <v>147</v>
      </c>
      <c r="AW849" s="14" t="s">
        <v>36</v>
      </c>
      <c r="AX849" s="14" t="s">
        <v>75</v>
      </c>
      <c r="AY849" s="245" t="s">
        <v>138</v>
      </c>
    </row>
    <row r="850" s="14" customFormat="1">
      <c r="A850" s="14"/>
      <c r="B850" s="235"/>
      <c r="C850" s="236"/>
      <c r="D850" s="218" t="s">
        <v>153</v>
      </c>
      <c r="E850" s="237" t="s">
        <v>19</v>
      </c>
      <c r="F850" s="238" t="s">
        <v>1464</v>
      </c>
      <c r="G850" s="236"/>
      <c r="H850" s="239">
        <v>-43</v>
      </c>
      <c r="I850" s="240"/>
      <c r="J850" s="236"/>
      <c r="K850" s="236"/>
      <c r="L850" s="241"/>
      <c r="M850" s="242"/>
      <c r="N850" s="243"/>
      <c r="O850" s="243"/>
      <c r="P850" s="243"/>
      <c r="Q850" s="243"/>
      <c r="R850" s="243"/>
      <c r="S850" s="243"/>
      <c r="T850" s="244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45" t="s">
        <v>153</v>
      </c>
      <c r="AU850" s="245" t="s">
        <v>147</v>
      </c>
      <c r="AV850" s="14" t="s">
        <v>147</v>
      </c>
      <c r="AW850" s="14" t="s">
        <v>36</v>
      </c>
      <c r="AX850" s="14" t="s">
        <v>75</v>
      </c>
      <c r="AY850" s="245" t="s">
        <v>138</v>
      </c>
    </row>
    <row r="851" s="13" customFormat="1">
      <c r="A851" s="13"/>
      <c r="B851" s="225"/>
      <c r="C851" s="226"/>
      <c r="D851" s="218" t="s">
        <v>153</v>
      </c>
      <c r="E851" s="227" t="s">
        <v>19</v>
      </c>
      <c r="F851" s="228" t="s">
        <v>1465</v>
      </c>
      <c r="G851" s="226"/>
      <c r="H851" s="227" t="s">
        <v>19</v>
      </c>
      <c r="I851" s="229"/>
      <c r="J851" s="226"/>
      <c r="K851" s="226"/>
      <c r="L851" s="230"/>
      <c r="M851" s="231"/>
      <c r="N851" s="232"/>
      <c r="O851" s="232"/>
      <c r="P851" s="232"/>
      <c r="Q851" s="232"/>
      <c r="R851" s="232"/>
      <c r="S851" s="232"/>
      <c r="T851" s="23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4" t="s">
        <v>153</v>
      </c>
      <c r="AU851" s="234" t="s">
        <v>147</v>
      </c>
      <c r="AV851" s="13" t="s">
        <v>83</v>
      </c>
      <c r="AW851" s="13" t="s">
        <v>36</v>
      </c>
      <c r="AX851" s="13" t="s">
        <v>75</v>
      </c>
      <c r="AY851" s="234" t="s">
        <v>138</v>
      </c>
    </row>
    <row r="852" s="14" customFormat="1">
      <c r="A852" s="14"/>
      <c r="B852" s="235"/>
      <c r="C852" s="236"/>
      <c r="D852" s="218" t="s">
        <v>153</v>
      </c>
      <c r="E852" s="237" t="s">
        <v>19</v>
      </c>
      <c r="F852" s="238" t="s">
        <v>1466</v>
      </c>
      <c r="G852" s="236"/>
      <c r="H852" s="239">
        <v>55.350000000000001</v>
      </c>
      <c r="I852" s="240"/>
      <c r="J852" s="236"/>
      <c r="K852" s="236"/>
      <c r="L852" s="241"/>
      <c r="M852" s="242"/>
      <c r="N852" s="243"/>
      <c r="O852" s="243"/>
      <c r="P852" s="243"/>
      <c r="Q852" s="243"/>
      <c r="R852" s="243"/>
      <c r="S852" s="243"/>
      <c r="T852" s="24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5" t="s">
        <v>153</v>
      </c>
      <c r="AU852" s="245" t="s">
        <v>147</v>
      </c>
      <c r="AV852" s="14" t="s">
        <v>147</v>
      </c>
      <c r="AW852" s="14" t="s">
        <v>36</v>
      </c>
      <c r="AX852" s="14" t="s">
        <v>75</v>
      </c>
      <c r="AY852" s="245" t="s">
        <v>138</v>
      </c>
    </row>
    <row r="853" s="15" customFormat="1">
      <c r="A853" s="15"/>
      <c r="B853" s="246"/>
      <c r="C853" s="247"/>
      <c r="D853" s="218" t="s">
        <v>153</v>
      </c>
      <c r="E853" s="248" t="s">
        <v>19</v>
      </c>
      <c r="F853" s="249" t="s">
        <v>158</v>
      </c>
      <c r="G853" s="247"/>
      <c r="H853" s="250">
        <v>362.01900000000001</v>
      </c>
      <c r="I853" s="251"/>
      <c r="J853" s="247"/>
      <c r="K853" s="247"/>
      <c r="L853" s="252"/>
      <c r="M853" s="253"/>
      <c r="N853" s="254"/>
      <c r="O853" s="254"/>
      <c r="P853" s="254"/>
      <c r="Q853" s="254"/>
      <c r="R853" s="254"/>
      <c r="S853" s="254"/>
      <c r="T853" s="25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56" t="s">
        <v>153</v>
      </c>
      <c r="AU853" s="256" t="s">
        <v>147</v>
      </c>
      <c r="AV853" s="15" t="s">
        <v>146</v>
      </c>
      <c r="AW853" s="15" t="s">
        <v>36</v>
      </c>
      <c r="AX853" s="15" t="s">
        <v>83</v>
      </c>
      <c r="AY853" s="256" t="s">
        <v>138</v>
      </c>
    </row>
    <row r="854" s="2" customFormat="1" ht="16.5" customHeight="1">
      <c r="A854" s="39"/>
      <c r="B854" s="40"/>
      <c r="C854" s="205" t="s">
        <v>1467</v>
      </c>
      <c r="D854" s="205" t="s">
        <v>141</v>
      </c>
      <c r="E854" s="206" t="s">
        <v>1468</v>
      </c>
      <c r="F854" s="207" t="s">
        <v>1469</v>
      </c>
      <c r="G854" s="208" t="s">
        <v>144</v>
      </c>
      <c r="H854" s="209">
        <v>362.01900000000001</v>
      </c>
      <c r="I854" s="210"/>
      <c r="J854" s="211">
        <f>ROUND(I854*H854,2)</f>
        <v>0</v>
      </c>
      <c r="K854" s="207" t="s">
        <v>145</v>
      </c>
      <c r="L854" s="45"/>
      <c r="M854" s="212" t="s">
        <v>19</v>
      </c>
      <c r="N854" s="213" t="s">
        <v>47</v>
      </c>
      <c r="O854" s="85"/>
      <c r="P854" s="214">
        <f>O854*H854</f>
        <v>0</v>
      </c>
      <c r="Q854" s="214">
        <v>0.00028600000000000001</v>
      </c>
      <c r="R854" s="214">
        <f>Q854*H854</f>
        <v>0.10353743400000001</v>
      </c>
      <c r="S854" s="214">
        <v>0</v>
      </c>
      <c r="T854" s="215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16" t="s">
        <v>269</v>
      </c>
      <c r="AT854" s="216" t="s">
        <v>141</v>
      </c>
      <c r="AU854" s="216" t="s">
        <v>147</v>
      </c>
      <c r="AY854" s="18" t="s">
        <v>138</v>
      </c>
      <c r="BE854" s="217">
        <f>IF(N854="základní",J854,0)</f>
        <v>0</v>
      </c>
      <c r="BF854" s="217">
        <f>IF(N854="snížená",J854,0)</f>
        <v>0</v>
      </c>
      <c r="BG854" s="217">
        <f>IF(N854="zákl. přenesená",J854,0)</f>
        <v>0</v>
      </c>
      <c r="BH854" s="217">
        <f>IF(N854="sníž. přenesená",J854,0)</f>
        <v>0</v>
      </c>
      <c r="BI854" s="217">
        <f>IF(N854="nulová",J854,0)</f>
        <v>0</v>
      </c>
      <c r="BJ854" s="18" t="s">
        <v>147</v>
      </c>
      <c r="BK854" s="217">
        <f>ROUND(I854*H854,2)</f>
        <v>0</v>
      </c>
      <c r="BL854" s="18" t="s">
        <v>269</v>
      </c>
      <c r="BM854" s="216" t="s">
        <v>1470</v>
      </c>
    </row>
    <row r="855" s="2" customFormat="1">
      <c r="A855" s="39"/>
      <c r="B855" s="40"/>
      <c r="C855" s="41"/>
      <c r="D855" s="218" t="s">
        <v>149</v>
      </c>
      <c r="E855" s="41"/>
      <c r="F855" s="219" t="s">
        <v>1471</v>
      </c>
      <c r="G855" s="41"/>
      <c r="H855" s="41"/>
      <c r="I855" s="220"/>
      <c r="J855" s="41"/>
      <c r="K855" s="41"/>
      <c r="L855" s="45"/>
      <c r="M855" s="221"/>
      <c r="N855" s="222"/>
      <c r="O855" s="85"/>
      <c r="P855" s="85"/>
      <c r="Q855" s="85"/>
      <c r="R855" s="85"/>
      <c r="S855" s="85"/>
      <c r="T855" s="86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149</v>
      </c>
      <c r="AU855" s="18" t="s">
        <v>147</v>
      </c>
    </row>
    <row r="856" s="2" customFormat="1">
      <c r="A856" s="39"/>
      <c r="B856" s="40"/>
      <c r="C856" s="41"/>
      <c r="D856" s="223" t="s">
        <v>151</v>
      </c>
      <c r="E856" s="41"/>
      <c r="F856" s="224" t="s">
        <v>1472</v>
      </c>
      <c r="G856" s="41"/>
      <c r="H856" s="41"/>
      <c r="I856" s="220"/>
      <c r="J856" s="41"/>
      <c r="K856" s="41"/>
      <c r="L856" s="45"/>
      <c r="M856" s="221"/>
      <c r="N856" s="222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151</v>
      </c>
      <c r="AU856" s="18" t="s">
        <v>147</v>
      </c>
    </row>
    <row r="857" s="2" customFormat="1" ht="21.75" customHeight="1">
      <c r="A857" s="39"/>
      <c r="B857" s="40"/>
      <c r="C857" s="205" t="s">
        <v>1473</v>
      </c>
      <c r="D857" s="205" t="s">
        <v>141</v>
      </c>
      <c r="E857" s="206" t="s">
        <v>1474</v>
      </c>
      <c r="F857" s="207" t="s">
        <v>1475</v>
      </c>
      <c r="G857" s="208" t="s">
        <v>144</v>
      </c>
      <c r="H857" s="209">
        <v>197.256</v>
      </c>
      <c r="I857" s="210"/>
      <c r="J857" s="211">
        <f>ROUND(I857*H857,2)</f>
        <v>0</v>
      </c>
      <c r="K857" s="207" t="s">
        <v>145</v>
      </c>
      <c r="L857" s="45"/>
      <c r="M857" s="212" t="s">
        <v>19</v>
      </c>
      <c r="N857" s="213" t="s">
        <v>47</v>
      </c>
      <c r="O857" s="85"/>
      <c r="P857" s="214">
        <f>O857*H857</f>
        <v>0</v>
      </c>
      <c r="Q857" s="214">
        <v>1.04E-05</v>
      </c>
      <c r="R857" s="214">
        <f>Q857*H857</f>
        <v>0.0020514624000000001</v>
      </c>
      <c r="S857" s="214">
        <v>0</v>
      </c>
      <c r="T857" s="215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16" t="s">
        <v>269</v>
      </c>
      <c r="AT857" s="216" t="s">
        <v>141</v>
      </c>
      <c r="AU857" s="216" t="s">
        <v>147</v>
      </c>
      <c r="AY857" s="18" t="s">
        <v>138</v>
      </c>
      <c r="BE857" s="217">
        <f>IF(N857="základní",J857,0)</f>
        <v>0</v>
      </c>
      <c r="BF857" s="217">
        <f>IF(N857="snížená",J857,0)</f>
        <v>0</v>
      </c>
      <c r="BG857" s="217">
        <f>IF(N857="zákl. přenesená",J857,0)</f>
        <v>0</v>
      </c>
      <c r="BH857" s="217">
        <f>IF(N857="sníž. přenesená",J857,0)</f>
        <v>0</v>
      </c>
      <c r="BI857" s="217">
        <f>IF(N857="nulová",J857,0)</f>
        <v>0</v>
      </c>
      <c r="BJ857" s="18" t="s">
        <v>147</v>
      </c>
      <c r="BK857" s="217">
        <f>ROUND(I857*H857,2)</f>
        <v>0</v>
      </c>
      <c r="BL857" s="18" t="s">
        <v>269</v>
      </c>
      <c r="BM857" s="216" t="s">
        <v>1476</v>
      </c>
    </row>
    <row r="858" s="2" customFormat="1">
      <c r="A858" s="39"/>
      <c r="B858" s="40"/>
      <c r="C858" s="41"/>
      <c r="D858" s="218" t="s">
        <v>149</v>
      </c>
      <c r="E858" s="41"/>
      <c r="F858" s="219" t="s">
        <v>1477</v>
      </c>
      <c r="G858" s="41"/>
      <c r="H858" s="41"/>
      <c r="I858" s="220"/>
      <c r="J858" s="41"/>
      <c r="K858" s="41"/>
      <c r="L858" s="45"/>
      <c r="M858" s="221"/>
      <c r="N858" s="222"/>
      <c r="O858" s="85"/>
      <c r="P858" s="85"/>
      <c r="Q858" s="85"/>
      <c r="R858" s="85"/>
      <c r="S858" s="85"/>
      <c r="T858" s="86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149</v>
      </c>
      <c r="AU858" s="18" t="s">
        <v>147</v>
      </c>
    </row>
    <row r="859" s="2" customFormat="1">
      <c r="A859" s="39"/>
      <c r="B859" s="40"/>
      <c r="C859" s="41"/>
      <c r="D859" s="223" t="s">
        <v>151</v>
      </c>
      <c r="E859" s="41"/>
      <c r="F859" s="224" t="s">
        <v>1478</v>
      </c>
      <c r="G859" s="41"/>
      <c r="H859" s="41"/>
      <c r="I859" s="220"/>
      <c r="J859" s="41"/>
      <c r="K859" s="41"/>
      <c r="L859" s="45"/>
      <c r="M859" s="221"/>
      <c r="N859" s="222"/>
      <c r="O859" s="85"/>
      <c r="P859" s="85"/>
      <c r="Q859" s="85"/>
      <c r="R859" s="85"/>
      <c r="S859" s="85"/>
      <c r="T859" s="86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151</v>
      </c>
      <c r="AU859" s="18" t="s">
        <v>147</v>
      </c>
    </row>
    <row r="860" s="13" customFormat="1">
      <c r="A860" s="13"/>
      <c r="B860" s="225"/>
      <c r="C860" s="226"/>
      <c r="D860" s="218" t="s">
        <v>153</v>
      </c>
      <c r="E860" s="227" t="s">
        <v>19</v>
      </c>
      <c r="F860" s="228" t="s">
        <v>1462</v>
      </c>
      <c r="G860" s="226"/>
      <c r="H860" s="227" t="s">
        <v>19</v>
      </c>
      <c r="I860" s="229"/>
      <c r="J860" s="226"/>
      <c r="K860" s="226"/>
      <c r="L860" s="230"/>
      <c r="M860" s="231"/>
      <c r="N860" s="232"/>
      <c r="O860" s="232"/>
      <c r="P860" s="232"/>
      <c r="Q860" s="232"/>
      <c r="R860" s="232"/>
      <c r="S860" s="232"/>
      <c r="T860" s="23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4" t="s">
        <v>153</v>
      </c>
      <c r="AU860" s="234" t="s">
        <v>147</v>
      </c>
      <c r="AV860" s="13" t="s">
        <v>83</v>
      </c>
      <c r="AW860" s="13" t="s">
        <v>36</v>
      </c>
      <c r="AX860" s="13" t="s">
        <v>75</v>
      </c>
      <c r="AY860" s="234" t="s">
        <v>138</v>
      </c>
    </row>
    <row r="861" s="14" customFormat="1">
      <c r="A861" s="14"/>
      <c r="B861" s="235"/>
      <c r="C861" s="236"/>
      <c r="D861" s="218" t="s">
        <v>153</v>
      </c>
      <c r="E861" s="237" t="s">
        <v>19</v>
      </c>
      <c r="F861" s="238" t="s">
        <v>1463</v>
      </c>
      <c r="G861" s="236"/>
      <c r="H861" s="239">
        <v>240.256</v>
      </c>
      <c r="I861" s="240"/>
      <c r="J861" s="236"/>
      <c r="K861" s="236"/>
      <c r="L861" s="241"/>
      <c r="M861" s="242"/>
      <c r="N861" s="243"/>
      <c r="O861" s="243"/>
      <c r="P861" s="243"/>
      <c r="Q861" s="243"/>
      <c r="R861" s="243"/>
      <c r="S861" s="243"/>
      <c r="T861" s="244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5" t="s">
        <v>153</v>
      </c>
      <c r="AU861" s="245" t="s">
        <v>147</v>
      </c>
      <c r="AV861" s="14" t="s">
        <v>147</v>
      </c>
      <c r="AW861" s="14" t="s">
        <v>36</v>
      </c>
      <c r="AX861" s="14" t="s">
        <v>75</v>
      </c>
      <c r="AY861" s="245" t="s">
        <v>138</v>
      </c>
    </row>
    <row r="862" s="14" customFormat="1">
      <c r="A862" s="14"/>
      <c r="B862" s="235"/>
      <c r="C862" s="236"/>
      <c r="D862" s="218" t="s">
        <v>153</v>
      </c>
      <c r="E862" s="237" t="s">
        <v>19</v>
      </c>
      <c r="F862" s="238" t="s">
        <v>1464</v>
      </c>
      <c r="G862" s="236"/>
      <c r="H862" s="239">
        <v>-43</v>
      </c>
      <c r="I862" s="240"/>
      <c r="J862" s="236"/>
      <c r="K862" s="236"/>
      <c r="L862" s="241"/>
      <c r="M862" s="242"/>
      <c r="N862" s="243"/>
      <c r="O862" s="243"/>
      <c r="P862" s="243"/>
      <c r="Q862" s="243"/>
      <c r="R862" s="243"/>
      <c r="S862" s="243"/>
      <c r="T862" s="244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5" t="s">
        <v>153</v>
      </c>
      <c r="AU862" s="245" t="s">
        <v>147</v>
      </c>
      <c r="AV862" s="14" t="s">
        <v>147</v>
      </c>
      <c r="AW862" s="14" t="s">
        <v>36</v>
      </c>
      <c r="AX862" s="14" t="s">
        <v>75</v>
      </c>
      <c r="AY862" s="245" t="s">
        <v>138</v>
      </c>
    </row>
    <row r="863" s="15" customFormat="1">
      <c r="A863" s="15"/>
      <c r="B863" s="246"/>
      <c r="C863" s="247"/>
      <c r="D863" s="218" t="s">
        <v>153</v>
      </c>
      <c r="E863" s="248" t="s">
        <v>19</v>
      </c>
      <c r="F863" s="249" t="s">
        <v>158</v>
      </c>
      <c r="G863" s="247"/>
      <c r="H863" s="250">
        <v>197.256</v>
      </c>
      <c r="I863" s="251"/>
      <c r="J863" s="247"/>
      <c r="K863" s="247"/>
      <c r="L863" s="252"/>
      <c r="M863" s="253"/>
      <c r="N863" s="254"/>
      <c r="O863" s="254"/>
      <c r="P863" s="254"/>
      <c r="Q863" s="254"/>
      <c r="R863" s="254"/>
      <c r="S863" s="254"/>
      <c r="T863" s="255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56" t="s">
        <v>153</v>
      </c>
      <c r="AU863" s="256" t="s">
        <v>147</v>
      </c>
      <c r="AV863" s="15" t="s">
        <v>146</v>
      </c>
      <c r="AW863" s="15" t="s">
        <v>36</v>
      </c>
      <c r="AX863" s="15" t="s">
        <v>83</v>
      </c>
      <c r="AY863" s="256" t="s">
        <v>138</v>
      </c>
    </row>
    <row r="864" s="12" customFormat="1" ht="25.92" customHeight="1">
      <c r="A864" s="12"/>
      <c r="B864" s="189"/>
      <c r="C864" s="190"/>
      <c r="D864" s="191" t="s">
        <v>74</v>
      </c>
      <c r="E864" s="192" t="s">
        <v>1479</v>
      </c>
      <c r="F864" s="192" t="s">
        <v>1480</v>
      </c>
      <c r="G864" s="190"/>
      <c r="H864" s="190"/>
      <c r="I864" s="193"/>
      <c r="J864" s="194">
        <f>BK864</f>
        <v>0</v>
      </c>
      <c r="K864" s="190"/>
      <c r="L864" s="195"/>
      <c r="M864" s="196"/>
      <c r="N864" s="197"/>
      <c r="O864" s="197"/>
      <c r="P864" s="198">
        <f>P865</f>
        <v>0</v>
      </c>
      <c r="Q864" s="197"/>
      <c r="R864" s="198">
        <f>R865</f>
        <v>0</v>
      </c>
      <c r="S864" s="197"/>
      <c r="T864" s="199">
        <f>T865</f>
        <v>0</v>
      </c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R864" s="200" t="s">
        <v>186</v>
      </c>
      <c r="AT864" s="201" t="s">
        <v>74</v>
      </c>
      <c r="AU864" s="201" t="s">
        <v>75</v>
      </c>
      <c r="AY864" s="200" t="s">
        <v>138</v>
      </c>
      <c r="BK864" s="202">
        <f>BK865</f>
        <v>0</v>
      </c>
    </row>
    <row r="865" s="12" customFormat="1" ht="22.8" customHeight="1">
      <c r="A865" s="12"/>
      <c r="B865" s="189"/>
      <c r="C865" s="190"/>
      <c r="D865" s="191" t="s">
        <v>74</v>
      </c>
      <c r="E865" s="203" t="s">
        <v>1481</v>
      </c>
      <c r="F865" s="203" t="s">
        <v>1482</v>
      </c>
      <c r="G865" s="190"/>
      <c r="H865" s="190"/>
      <c r="I865" s="193"/>
      <c r="J865" s="204">
        <f>BK865</f>
        <v>0</v>
      </c>
      <c r="K865" s="190"/>
      <c r="L865" s="195"/>
      <c r="M865" s="196"/>
      <c r="N865" s="197"/>
      <c r="O865" s="197"/>
      <c r="P865" s="198">
        <f>SUM(P866:P868)</f>
        <v>0</v>
      </c>
      <c r="Q865" s="197"/>
      <c r="R865" s="198">
        <f>SUM(R866:R868)</f>
        <v>0</v>
      </c>
      <c r="S865" s="197"/>
      <c r="T865" s="199">
        <f>SUM(T866:T868)</f>
        <v>0</v>
      </c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R865" s="200" t="s">
        <v>186</v>
      </c>
      <c r="AT865" s="201" t="s">
        <v>74</v>
      </c>
      <c r="AU865" s="201" t="s">
        <v>83</v>
      </c>
      <c r="AY865" s="200" t="s">
        <v>138</v>
      </c>
      <c r="BK865" s="202">
        <f>SUM(BK866:BK868)</f>
        <v>0</v>
      </c>
    </row>
    <row r="866" s="2" customFormat="1" ht="16.5" customHeight="1">
      <c r="A866" s="39"/>
      <c r="B866" s="40"/>
      <c r="C866" s="205" t="s">
        <v>1483</v>
      </c>
      <c r="D866" s="205" t="s">
        <v>141</v>
      </c>
      <c r="E866" s="206" t="s">
        <v>1484</v>
      </c>
      <c r="F866" s="207" t="s">
        <v>1485</v>
      </c>
      <c r="G866" s="208" t="s">
        <v>1486</v>
      </c>
      <c r="H866" s="209">
        <v>1</v>
      </c>
      <c r="I866" s="210"/>
      <c r="J866" s="211">
        <f>ROUND(I866*H866,2)</f>
        <v>0</v>
      </c>
      <c r="K866" s="207" t="s">
        <v>145</v>
      </c>
      <c r="L866" s="45"/>
      <c r="M866" s="212" t="s">
        <v>19</v>
      </c>
      <c r="N866" s="213" t="s">
        <v>47</v>
      </c>
      <c r="O866" s="85"/>
      <c r="P866" s="214">
        <f>O866*H866</f>
        <v>0</v>
      </c>
      <c r="Q866" s="214">
        <v>0</v>
      </c>
      <c r="R866" s="214">
        <f>Q866*H866</f>
        <v>0</v>
      </c>
      <c r="S866" s="214">
        <v>0</v>
      </c>
      <c r="T866" s="215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16" t="s">
        <v>1487</v>
      </c>
      <c r="AT866" s="216" t="s">
        <v>141</v>
      </c>
      <c r="AU866" s="216" t="s">
        <v>147</v>
      </c>
      <c r="AY866" s="18" t="s">
        <v>138</v>
      </c>
      <c r="BE866" s="217">
        <f>IF(N866="základní",J866,0)</f>
        <v>0</v>
      </c>
      <c r="BF866" s="217">
        <f>IF(N866="snížená",J866,0)</f>
        <v>0</v>
      </c>
      <c r="BG866" s="217">
        <f>IF(N866="zákl. přenesená",J866,0)</f>
        <v>0</v>
      </c>
      <c r="BH866" s="217">
        <f>IF(N866="sníž. přenesená",J866,0)</f>
        <v>0</v>
      </c>
      <c r="BI866" s="217">
        <f>IF(N866="nulová",J866,0)</f>
        <v>0</v>
      </c>
      <c r="BJ866" s="18" t="s">
        <v>147</v>
      </c>
      <c r="BK866" s="217">
        <f>ROUND(I866*H866,2)</f>
        <v>0</v>
      </c>
      <c r="BL866" s="18" t="s">
        <v>1487</v>
      </c>
      <c r="BM866" s="216" t="s">
        <v>1488</v>
      </c>
    </row>
    <row r="867" s="2" customFormat="1">
      <c r="A867" s="39"/>
      <c r="B867" s="40"/>
      <c r="C867" s="41"/>
      <c r="D867" s="218" t="s">
        <v>149</v>
      </c>
      <c r="E867" s="41"/>
      <c r="F867" s="219" t="s">
        <v>1485</v>
      </c>
      <c r="G867" s="41"/>
      <c r="H867" s="41"/>
      <c r="I867" s="220"/>
      <c r="J867" s="41"/>
      <c r="K867" s="41"/>
      <c r="L867" s="45"/>
      <c r="M867" s="221"/>
      <c r="N867" s="222"/>
      <c r="O867" s="85"/>
      <c r="P867" s="85"/>
      <c r="Q867" s="85"/>
      <c r="R867" s="85"/>
      <c r="S867" s="85"/>
      <c r="T867" s="86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149</v>
      </c>
      <c r="AU867" s="18" t="s">
        <v>147</v>
      </c>
    </row>
    <row r="868" s="2" customFormat="1">
      <c r="A868" s="39"/>
      <c r="B868" s="40"/>
      <c r="C868" s="41"/>
      <c r="D868" s="223" t="s">
        <v>151</v>
      </c>
      <c r="E868" s="41"/>
      <c r="F868" s="224" t="s">
        <v>1489</v>
      </c>
      <c r="G868" s="41"/>
      <c r="H868" s="41"/>
      <c r="I868" s="220"/>
      <c r="J868" s="41"/>
      <c r="K868" s="41"/>
      <c r="L868" s="45"/>
      <c r="M868" s="267"/>
      <c r="N868" s="268"/>
      <c r="O868" s="269"/>
      <c r="P868" s="269"/>
      <c r="Q868" s="269"/>
      <c r="R868" s="269"/>
      <c r="S868" s="269"/>
      <c r="T868" s="270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151</v>
      </c>
      <c r="AU868" s="18" t="s">
        <v>147</v>
      </c>
    </row>
    <row r="869" s="2" customFormat="1" ht="6.96" customHeight="1">
      <c r="A869" s="39"/>
      <c r="B869" s="60"/>
      <c r="C869" s="61"/>
      <c r="D869" s="61"/>
      <c r="E869" s="61"/>
      <c r="F869" s="61"/>
      <c r="G869" s="61"/>
      <c r="H869" s="61"/>
      <c r="I869" s="61"/>
      <c r="J869" s="61"/>
      <c r="K869" s="61"/>
      <c r="L869" s="45"/>
      <c r="M869" s="39"/>
      <c r="O869" s="39"/>
      <c r="P869" s="39"/>
      <c r="Q869" s="39"/>
      <c r="R869" s="39"/>
      <c r="S869" s="39"/>
      <c r="T869" s="39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</row>
  </sheetData>
  <sheetProtection sheet="1" autoFilter="0" formatColumns="0" formatRows="0" objects="1" scenarios="1" spinCount="100000" saltValue="+WBIA1SimdLxyRW0hkXGxtKbldh8ZWWnmiSi74nYOT+vyXmSoZwylp5AaDh/RYehwzmiC75iQjdRHjEGy78QXw==" hashValue="T9pyXDccGe7nHtMqFdlIiOR4UiI8crmrFeQhI9/sbgi4MxQkGBnEuJDVYjdqicfqAKGd33CFUYTRz4G2r7flLw==" algorithmName="SHA-512" password="CC35"/>
  <autoFilter ref="C106:K868"/>
  <mergeCells count="9">
    <mergeCell ref="E7:H7"/>
    <mergeCell ref="E9:H9"/>
    <mergeCell ref="E18:H18"/>
    <mergeCell ref="E27:H27"/>
    <mergeCell ref="E48:H48"/>
    <mergeCell ref="E50:H50"/>
    <mergeCell ref="E97:H97"/>
    <mergeCell ref="E99:H99"/>
    <mergeCell ref="L2:V2"/>
  </mergeCells>
  <hyperlinks>
    <hyperlink ref="F112" r:id="rId1" display="https://podminky.urs.cz/item/CS_URS_2021_02/340239212"/>
    <hyperlink ref="F120" r:id="rId2" display="https://podminky.urs.cz/item/CS_URS_2021_02/342241162"/>
    <hyperlink ref="F125" r:id="rId3" display="https://podminky.urs.cz/item/CS_URS_2021_02/342272225"/>
    <hyperlink ref="F135" r:id="rId4" display="https://podminky.urs.cz/item/CS_URS_2021_02/342272235"/>
    <hyperlink ref="F143" r:id="rId5" display="https://podminky.urs.cz/item/CS_URS_2021_02/342291121"/>
    <hyperlink ref="F150" r:id="rId6" display="https://podminky.urs.cz/item/CS_URS_2021_02/611135011"/>
    <hyperlink ref="F154" r:id="rId7" display="https://podminky.urs.cz/item/CS_URS_2021_02/611311131"/>
    <hyperlink ref="F158" r:id="rId8" display="https://podminky.urs.cz/item/CS_URS_2021_02/612135011"/>
    <hyperlink ref="F162" r:id="rId9" display="https://podminky.urs.cz/item/CS_URS_2021_02/612311131"/>
    <hyperlink ref="F172" r:id="rId10" display="https://podminky.urs.cz/item/CS_URS_2021_02/619991011"/>
    <hyperlink ref="F177" r:id="rId11" display="https://podminky.urs.cz/item/CS_URS_2021_02/622143003"/>
    <hyperlink ref="F181" r:id="rId12" display="https://podminky.urs.cz/item/CS_URS_2021_02/59051486"/>
    <hyperlink ref="F185" r:id="rId13" display="https://podminky.urs.cz/item/CS_URS_2021_02/631311114"/>
    <hyperlink ref="F189" r:id="rId14" display="https://podminky.urs.cz/item/CS_URS_2021_02/631319011"/>
    <hyperlink ref="F192" r:id="rId15" display="https://podminky.urs.cz/item/CS_URS_2021_02/631362021"/>
    <hyperlink ref="F196" r:id="rId16" display="https://podminky.urs.cz/item/CS_URS_2021_02/642945111"/>
    <hyperlink ref="F204" r:id="rId17" display="https://podminky.urs.cz/item/CS_URS_2021_02/919735122"/>
    <hyperlink ref="F208" r:id="rId18" display="https://podminky.urs.cz/item/CS_URS_2021_02/952901111"/>
    <hyperlink ref="F212" r:id="rId19" display="https://podminky.urs.cz/item/CS_URS_2021_02/953731311"/>
    <hyperlink ref="F217" r:id="rId20" display="https://podminky.urs.cz/item/CS_URS_2021_02/962031133"/>
    <hyperlink ref="F221" r:id="rId21" display="https://podminky.urs.cz/item/CS_URS_2021_02/962032240"/>
    <hyperlink ref="F226" r:id="rId22" display="https://podminky.urs.cz/item/CS_URS_2021_02/965042141"/>
    <hyperlink ref="F231" r:id="rId23" display="https://podminky.urs.cz/item/CS_URS_2021_02/965045113"/>
    <hyperlink ref="F236" r:id="rId24" display="https://podminky.urs.cz/item/CS_URS_2021_02/968072455"/>
    <hyperlink ref="F241" r:id="rId25" display="https://podminky.urs.cz/item/CS_URS_2021_02/977151116"/>
    <hyperlink ref="F246" r:id="rId26" display="https://podminky.urs.cz/item/CS_URS_2021_02/997013214"/>
    <hyperlink ref="F249" r:id="rId27" display="https://podminky.urs.cz/item/CS_URS_2021_02/997013219"/>
    <hyperlink ref="F253" r:id="rId28" display="https://podminky.urs.cz/item/CS_URS_2021_02/997013501"/>
    <hyperlink ref="F256" r:id="rId29" display="https://podminky.urs.cz/item/CS_URS_2021_02/997013509"/>
    <hyperlink ref="F263" r:id="rId30" display="https://podminky.urs.cz/item/CS_URS_2021_02/998012023"/>
    <hyperlink ref="F268" r:id="rId31" display="https://podminky.urs.cz/item/CS_URS_2021_02/711111002"/>
    <hyperlink ref="F273" r:id="rId32" display="https://podminky.urs.cz/item/CS_URS_2021_02/11163152"/>
    <hyperlink ref="F277" r:id="rId33" display="https://podminky.urs.cz/item/CS_URS_2021_02/711141559"/>
    <hyperlink ref="F282" r:id="rId34" display="https://podminky.urs.cz/item/CS_URS_2021_02/62832001"/>
    <hyperlink ref="F286" r:id="rId35" display="https://podminky.urs.cz/item/CS_URS_2021_02/711493112"/>
    <hyperlink ref="F290" r:id="rId36" display="https://podminky.urs.cz/item/CS_URS_2021_02/711493122"/>
    <hyperlink ref="F294" r:id="rId37" display="https://podminky.urs.cz/item/CS_URS_2021_02/998711103"/>
    <hyperlink ref="F298" r:id="rId38" display="https://podminky.urs.cz/item/CS_URS_2021_02/713120821"/>
    <hyperlink ref="F303" r:id="rId39" display="https://podminky.urs.cz/item/CS_URS_2021_02/713121111"/>
    <hyperlink ref="F308" r:id="rId40" display="https://podminky.urs.cz/item/CS_URS_2021_02/28376351"/>
    <hyperlink ref="F312" r:id="rId41" display="https://podminky.urs.cz/item/CS_URS_2021_02/998713103"/>
    <hyperlink ref="F316" r:id="rId42" display="https://podminky.urs.cz/item/CS_URS_2021_02/721171808"/>
    <hyperlink ref="F321" r:id="rId43" display="https://podminky.urs.cz/item/CS_URS_2021_02/721174025"/>
    <hyperlink ref="F324" r:id="rId44" display="https://podminky.urs.cz/item/CS_URS_2021_02/721174042"/>
    <hyperlink ref="F327" r:id="rId45" display="https://podminky.urs.cz/item/CS_URS_2021_02/721174043"/>
    <hyperlink ref="F330" r:id="rId46" display="https://podminky.urs.cz/item/CS_URS_2021_02/721174045"/>
    <hyperlink ref="F333" r:id="rId47" display="https://podminky.urs.cz/item/CS_URS_2021_02/721174063"/>
    <hyperlink ref="F338" r:id="rId48" display="https://podminky.urs.cz/item/CS_URS_2021_02/721290111"/>
    <hyperlink ref="F345" r:id="rId49" display="https://podminky.urs.cz/item/CS_URS_2021_02/998721103"/>
    <hyperlink ref="F349" r:id="rId50" display="https://podminky.urs.cz/item/CS_URS_2021_02/722130801"/>
    <hyperlink ref="F352" r:id="rId51" display="https://podminky.urs.cz/item/CS_URS_2021_02/722170801"/>
    <hyperlink ref="F355" r:id="rId52" display="https://podminky.urs.cz/item/CS_URS_2021_02/722174002"/>
    <hyperlink ref="F358" r:id="rId53" display="https://podminky.urs.cz/item/CS_URS_2021_02/722174002"/>
    <hyperlink ref="F361" r:id="rId54" display="https://podminky.urs.cz/item/CS_URS_2021_02/722174003"/>
    <hyperlink ref="F364" r:id="rId55" display="https://podminky.urs.cz/item/CS_URS_2021_02/722181222"/>
    <hyperlink ref="F367" r:id="rId56" display="https://podminky.urs.cz/item/CS_URS_2021_02/722181242"/>
    <hyperlink ref="F370" r:id="rId57" display="https://podminky.urs.cz/item/CS_URS_2021_02/722220111"/>
    <hyperlink ref="F377" r:id="rId58" display="https://podminky.urs.cz/item/CS_URS_2021_02/722290234"/>
    <hyperlink ref="F384" r:id="rId59" display="https://podminky.urs.cz/item/CS_URS_2021_02/998722103"/>
    <hyperlink ref="F388" r:id="rId60" display="https://podminky.urs.cz/item/CS_URS_2021_02/725110811"/>
    <hyperlink ref="F391" r:id="rId61" display="https://podminky.urs.cz/item/CS_URS_2021_02/725112022"/>
    <hyperlink ref="F396" r:id="rId62" display="https://podminky.urs.cz/item/CS_URS_2021_02/725210821"/>
    <hyperlink ref="F399" r:id="rId63" display="https://podminky.urs.cz/item/CS_URS_2021_02/725211681"/>
    <hyperlink ref="F408" r:id="rId64" display="https://podminky.urs.cz/item/CS_URS_2021_02/725291621"/>
    <hyperlink ref="F411" r:id="rId65" display="https://podminky.urs.cz/item/CS_URS_2021_02/725291642"/>
    <hyperlink ref="F422" r:id="rId66" display="https://podminky.urs.cz/item/CS_URS_2021_02/725822613"/>
    <hyperlink ref="F427" r:id="rId67" display="https://podminky.urs.cz/item/CS_URS_2021_02/725840850"/>
    <hyperlink ref="F430" r:id="rId68" display="https://podminky.urs.cz/item/CS_URS_2021_02/725841312"/>
    <hyperlink ref="F435" r:id="rId69" display="https://podminky.urs.cz/item/CS_URS_2021_02/998725103"/>
    <hyperlink ref="F439" r:id="rId70" display="https://podminky.urs.cz/item/CS_URS_2021_02/726111031"/>
    <hyperlink ref="F442" r:id="rId71" display="https://podminky.urs.cz/item/CS_URS_2021_02/998726113"/>
    <hyperlink ref="F446" r:id="rId72" display="https://podminky.urs.cz/item/CS_URS_2021_02/733120819"/>
    <hyperlink ref="F449" r:id="rId73" display="https://podminky.urs.cz/item/CS_URS_2021_02/733223302"/>
    <hyperlink ref="F460" r:id="rId74" display="https://podminky.urs.cz/item/CS_URS_2021_02/733291101"/>
    <hyperlink ref="F469" r:id="rId75" display="https://podminky.urs.cz/item/CS_URS_2021_02/998733103"/>
    <hyperlink ref="F473" r:id="rId76" display="https://podminky.urs.cz/item/CS_URS_2021_02/735121810"/>
    <hyperlink ref="F477" r:id="rId77" display="https://podminky.urs.cz/item/CS_URS_2021_02/735164221"/>
    <hyperlink ref="F480" r:id="rId78" display="https://podminky.urs.cz/item/CS_URS_2021_02/998735103"/>
    <hyperlink ref="F484" r:id="rId79" display="https://podminky.urs.cz/item/CS_URS_2021_02/741110061"/>
    <hyperlink ref="F487" r:id="rId80" display="https://podminky.urs.cz/item/CS_URS_2021_02/34571063"/>
    <hyperlink ref="F492" r:id="rId81" display="https://podminky.urs.cz/item/CS_URS_2021_02/741112001"/>
    <hyperlink ref="F497" r:id="rId82" display="https://podminky.urs.cz/item/CS_URS_2021_02/741112061"/>
    <hyperlink ref="F502" r:id="rId83" display="https://podminky.urs.cz/item/CS_URS_2021_02/741120003"/>
    <hyperlink ref="F518" r:id="rId84" display="https://podminky.urs.cz/item/CS_URS_2021_02/741310001"/>
    <hyperlink ref="F523" r:id="rId85" display="https://podminky.urs.cz/item/CS_URS_2021_02/741310022"/>
    <hyperlink ref="F528" r:id="rId86" display="https://podminky.urs.cz/item/CS_URS_2021_02/741310025"/>
    <hyperlink ref="F533" r:id="rId87" display="https://podminky.urs.cz/item/CS_URS_2021_02/741313041"/>
    <hyperlink ref="F538" r:id="rId88" display="https://podminky.urs.cz/item/CS_URS_2021_02/741330731"/>
    <hyperlink ref="F543" r:id="rId89" display="https://podminky.urs.cz/item/CS_URS_2021_02/741372062"/>
    <hyperlink ref="F548" r:id="rId90" display="https://podminky.urs.cz/item/CS_URS_2021_02/741372062"/>
    <hyperlink ref="F557" r:id="rId91" display="https://podminky.urs.cz/item/CS_URS_2021_02/998741103"/>
    <hyperlink ref="F592" r:id="rId92" display="https://podminky.urs.cz/item/CS_URS_2021_02/751111811"/>
    <hyperlink ref="F595" r:id="rId93" display="https://podminky.urs.cz/item/CS_URS_2021_02/751133012"/>
    <hyperlink ref="F614" r:id="rId94" display="https://podminky.urs.cz/item/CS_URS_2021_02/751510041"/>
    <hyperlink ref="F617" r:id="rId95" display="https://podminky.urs.cz/item/CS_URS_2021_02/751510042"/>
    <hyperlink ref="F622" r:id="rId96" display="https://podminky.urs.cz/item/CS_URS_2021_02/751537011"/>
    <hyperlink ref="F629" r:id="rId97" display="https://podminky.urs.cz/item/CS_URS_2021_02/998751102"/>
    <hyperlink ref="F633" r:id="rId98" display="https://podminky.urs.cz/item/CS_URS_2021_02/763131451"/>
    <hyperlink ref="F640" r:id="rId99" display="https://podminky.urs.cz/item/CS_URS_2021_02/763131714"/>
    <hyperlink ref="F643" r:id="rId100" display="https://podminky.urs.cz/item/CS_URS_2021_02/998763102"/>
    <hyperlink ref="F647" r:id="rId101" display="https://podminky.urs.cz/item/CS_URS_2021_02/766421821"/>
    <hyperlink ref="F652" r:id="rId102" display="https://podminky.urs.cz/item/CS_URS_2021_02/766421822"/>
    <hyperlink ref="F655" r:id="rId103" display="https://podminky.urs.cz/item/CS_URS_2021_02/766660022"/>
    <hyperlink ref="F659" r:id="rId104" display="https://podminky.urs.cz/item/CS_URS_2021_02/61165314"/>
    <hyperlink ref="F664" r:id="rId105" display="https://podminky.urs.cz/item/CS_URS_2021_02/766660172"/>
    <hyperlink ref="F670" r:id="rId106" display="https://podminky.urs.cz/item/CS_URS_2021_02/766682111"/>
    <hyperlink ref="F676" r:id="rId107" display="https://podminky.urs.cz/item/CS_URS_2021_02/766821112"/>
    <hyperlink ref="F680" r:id="rId108" display="https://podminky.urs.cz/item/CS_URS_2021_02/61510101"/>
    <hyperlink ref="F683" r:id="rId109" display="https://podminky.urs.cz/item/CS_URS_2021_02/766825821"/>
    <hyperlink ref="F687" r:id="rId110" display="https://podminky.urs.cz/item/CS_URS_2021_02/998766103"/>
    <hyperlink ref="F691" r:id="rId111" display="https://podminky.urs.cz/item/CS_URS_2021_02/767646401"/>
    <hyperlink ref="F703" r:id="rId112" display="https://podminky.urs.cz/item/CS_URS_2021_02/998767103"/>
    <hyperlink ref="F707" r:id="rId113" display="https://podminky.urs.cz/item/CS_URS_2021_02/771121011"/>
    <hyperlink ref="F711" r:id="rId114" display="https://podminky.urs.cz/item/CS_URS_2021_02/771574273"/>
    <hyperlink ref="F716" r:id="rId115" display="https://podminky.urs.cz/item/CS_URS_2021_02/59761428"/>
    <hyperlink ref="F720" r:id="rId116" display="https://podminky.urs.cz/item/CS_URS_2021_02/771577112"/>
    <hyperlink ref="F723" r:id="rId117" display="https://podminky.urs.cz/item/CS_URS_2021_02/771577114"/>
    <hyperlink ref="F726" r:id="rId118" display="https://podminky.urs.cz/item/CS_URS_2021_02/771591241"/>
    <hyperlink ref="F730" r:id="rId119" display="https://podminky.urs.cz/item/CS_URS_2021_02/771591242"/>
    <hyperlink ref="F734" r:id="rId120" display="https://podminky.urs.cz/item/CS_URS_2021_02/771591264"/>
    <hyperlink ref="F738" r:id="rId121" display="https://podminky.urs.cz/item/CS_URS_2021_02/998771103"/>
    <hyperlink ref="F742" r:id="rId122" display="https://podminky.urs.cz/item/CS_URS_2021_02/776111311"/>
    <hyperlink ref="F746" r:id="rId123" display="https://podminky.urs.cz/item/CS_URS_2021_02/776121111"/>
    <hyperlink ref="F749" r:id="rId124" display="https://podminky.urs.cz/item/CS_URS_2021_02/776141112"/>
    <hyperlink ref="F752" r:id="rId125" display="https://podminky.urs.cz/item/CS_URS_2021_02/776201811"/>
    <hyperlink ref="F757" r:id="rId126" display="https://podminky.urs.cz/item/CS_URS_2021_02/776221111"/>
    <hyperlink ref="F763" r:id="rId127" display="https://podminky.urs.cz/item/CS_URS_2021_02/776411111"/>
    <hyperlink ref="F770" r:id="rId128" display="https://podminky.urs.cz/item/CS_URS_2021_02/28411004"/>
    <hyperlink ref="F774" r:id="rId129" display="https://podminky.urs.cz/item/CS_URS_2021_02/776421311"/>
    <hyperlink ref="F778" r:id="rId130" display="https://podminky.urs.cz/item/CS_URS_2021_02/553431-R"/>
    <hyperlink ref="F782" r:id="rId131" display="https://podminky.urs.cz/item/CS_URS_2021_02/998776103"/>
    <hyperlink ref="F786" r:id="rId132" display="https://podminky.urs.cz/item/CS_URS_2021_02/781471810"/>
    <hyperlink ref="F790" r:id="rId133" display="https://podminky.urs.cz/item/CS_URS_2021_02/781474113"/>
    <hyperlink ref="F794" r:id="rId134" display="https://podminky.urs.cz/item/CS_URS_2021_02/59761071"/>
    <hyperlink ref="F798" r:id="rId135" display="https://podminky.urs.cz/item/CS_URS_2021_02/781491011"/>
    <hyperlink ref="F802" r:id="rId136" display="https://podminky.urs.cz/item/CS_URS_2021_02/63465124"/>
    <hyperlink ref="F806" r:id="rId137" display="https://podminky.urs.cz/item/CS_URS_2021_02/781494111"/>
    <hyperlink ref="F810" r:id="rId138" display="https://podminky.urs.cz/item/CS_URS_2021_02/781494511"/>
    <hyperlink ref="F815" r:id="rId139" display="https://podminky.urs.cz/item/CS_URS_2021_02/781495115"/>
    <hyperlink ref="F823" r:id="rId140" display="https://podminky.urs.cz/item/CS_URS_2021_02/781495142"/>
    <hyperlink ref="F827" r:id="rId141" display="https://podminky.urs.cz/item/CS_URS_2021_02/781495143"/>
    <hyperlink ref="F831" r:id="rId142" display="https://podminky.urs.cz/item/CS_URS_2021_02/998781103"/>
    <hyperlink ref="F835" r:id="rId143" display="https://podminky.urs.cz/item/CS_URS_2021_02/783317105"/>
    <hyperlink ref="F841" r:id="rId144" display="https://podminky.urs.cz/item/CS_URS_2021_02/784121001"/>
    <hyperlink ref="F845" r:id="rId145" display="https://podminky.urs.cz/item/CS_URS_2021_02/784181121"/>
    <hyperlink ref="F856" r:id="rId146" display="https://podminky.urs.cz/item/CS_URS_2021_02/784221101"/>
    <hyperlink ref="F859" r:id="rId147" display="https://podminky.urs.cz/item/CS_URS_2021_02/784221153"/>
    <hyperlink ref="F868" r:id="rId148" display="https://podminky.urs.cz/item/CS_URS_2021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Úprava koupelen na bezbariérové a nový evakuační výtah v DS Panorama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1490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7. 11. 2022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ROUND(J107,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ROUND((SUM(BE107:BE883)),  2)</f>
        <v>0</v>
      </c>
      <c r="G33" s="39"/>
      <c r="H33" s="39"/>
      <c r="I33" s="149">
        <v>0.20999999999999999</v>
      </c>
      <c r="J33" s="148">
        <f>ROUND(((SUM(BE107:BE883))*I33),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ROUND((SUM(BF107:BF883)),  2)</f>
        <v>0</v>
      </c>
      <c r="G34" s="39"/>
      <c r="H34" s="39"/>
      <c r="I34" s="149">
        <v>0.14999999999999999</v>
      </c>
      <c r="J34" s="148">
        <f>ROUND(((SUM(BF107:BF883))*I34),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ROUND((SUM(BG107:BG883)),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ROUND((SUM(BH107:BH883)),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ROUND((SUM(BI107:BI883)),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Úprava koupelen na bezbariérové a nový evakuační výtah v DS Panorama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190501_D - pokoj typ 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Penzionu 1711</v>
      </c>
      <c r="G52" s="41"/>
      <c r="H52" s="41"/>
      <c r="I52" s="33" t="s">
        <v>23</v>
      </c>
      <c r="J52" s="73" t="str">
        <f>IF(J12="","",J12)</f>
        <v>7. 11. 2022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Centrum sociálních služeb Tachov, p.o.</v>
      </c>
      <c r="G54" s="41"/>
      <c r="H54" s="41"/>
      <c r="I54" s="33" t="s">
        <v>32</v>
      </c>
      <c r="J54" s="37" t="str">
        <f>E21</f>
        <v>S P I R A L spol. s r. 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Pavel Kodýtek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J107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J108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J109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J145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98</v>
      </c>
      <c r="E63" s="175"/>
      <c r="F63" s="175"/>
      <c r="G63" s="175"/>
      <c r="H63" s="175"/>
      <c r="I63" s="175"/>
      <c r="J63" s="176">
        <f>J220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99</v>
      </c>
      <c r="E64" s="175"/>
      <c r="F64" s="175"/>
      <c r="G64" s="175"/>
      <c r="H64" s="175"/>
      <c r="I64" s="175"/>
      <c r="J64" s="176">
        <f>J257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100</v>
      </c>
      <c r="E65" s="175"/>
      <c r="F65" s="175"/>
      <c r="G65" s="175"/>
      <c r="H65" s="175"/>
      <c r="I65" s="175"/>
      <c r="J65" s="176">
        <f>J274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101</v>
      </c>
      <c r="E66" s="169"/>
      <c r="F66" s="169"/>
      <c r="G66" s="169"/>
      <c r="H66" s="169"/>
      <c r="I66" s="169"/>
      <c r="J66" s="170">
        <f>J278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102</v>
      </c>
      <c r="E67" s="175"/>
      <c r="F67" s="175"/>
      <c r="G67" s="175"/>
      <c r="H67" s="175"/>
      <c r="I67" s="175"/>
      <c r="J67" s="176">
        <f>J279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103</v>
      </c>
      <c r="E68" s="175"/>
      <c r="F68" s="175"/>
      <c r="G68" s="175"/>
      <c r="H68" s="175"/>
      <c r="I68" s="175"/>
      <c r="J68" s="176">
        <f>J309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104</v>
      </c>
      <c r="E69" s="175"/>
      <c r="F69" s="175"/>
      <c r="G69" s="175"/>
      <c r="H69" s="175"/>
      <c r="I69" s="175"/>
      <c r="J69" s="176">
        <f>J327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105</v>
      </c>
      <c r="E70" s="175"/>
      <c r="F70" s="175"/>
      <c r="G70" s="175"/>
      <c r="H70" s="175"/>
      <c r="I70" s="175"/>
      <c r="J70" s="176">
        <f>J360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106</v>
      </c>
      <c r="E71" s="175"/>
      <c r="F71" s="175"/>
      <c r="G71" s="175"/>
      <c r="H71" s="175"/>
      <c r="I71" s="175"/>
      <c r="J71" s="176">
        <f>J399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107</v>
      </c>
      <c r="E72" s="175"/>
      <c r="F72" s="175"/>
      <c r="G72" s="175"/>
      <c r="H72" s="175"/>
      <c r="I72" s="175"/>
      <c r="J72" s="176">
        <f>J442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108</v>
      </c>
      <c r="E73" s="175"/>
      <c r="F73" s="175"/>
      <c r="G73" s="175"/>
      <c r="H73" s="175"/>
      <c r="I73" s="175"/>
      <c r="J73" s="176">
        <f>J449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109</v>
      </c>
      <c r="E74" s="175"/>
      <c r="F74" s="175"/>
      <c r="G74" s="175"/>
      <c r="H74" s="175"/>
      <c r="I74" s="175"/>
      <c r="J74" s="176">
        <f>J476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110</v>
      </c>
      <c r="E75" s="175"/>
      <c r="F75" s="175"/>
      <c r="G75" s="175"/>
      <c r="H75" s="175"/>
      <c r="I75" s="175"/>
      <c r="J75" s="176">
        <f>J486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1491</v>
      </c>
      <c r="E76" s="175"/>
      <c r="F76" s="175"/>
      <c r="G76" s="175"/>
      <c r="H76" s="175"/>
      <c r="I76" s="175"/>
      <c r="J76" s="176">
        <f>J563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112</v>
      </c>
      <c r="E77" s="175"/>
      <c r="F77" s="175"/>
      <c r="G77" s="175"/>
      <c r="H77" s="175"/>
      <c r="I77" s="175"/>
      <c r="J77" s="176">
        <f>J588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113</v>
      </c>
      <c r="E78" s="175"/>
      <c r="F78" s="175"/>
      <c r="G78" s="175"/>
      <c r="H78" s="175"/>
      <c r="I78" s="175"/>
      <c r="J78" s="176">
        <f>J629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114</v>
      </c>
      <c r="E79" s="175"/>
      <c r="F79" s="175"/>
      <c r="G79" s="175"/>
      <c r="H79" s="175"/>
      <c r="I79" s="175"/>
      <c r="J79" s="176">
        <f>J648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115</v>
      </c>
      <c r="E80" s="175"/>
      <c r="F80" s="175"/>
      <c r="G80" s="175"/>
      <c r="H80" s="175"/>
      <c r="I80" s="175"/>
      <c r="J80" s="176">
        <f>J706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116</v>
      </c>
      <c r="E81" s="175"/>
      <c r="F81" s="175"/>
      <c r="G81" s="175"/>
      <c r="H81" s="175"/>
      <c r="I81" s="175"/>
      <c r="J81" s="176">
        <f>J719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2"/>
      <c r="C82" s="173"/>
      <c r="D82" s="174" t="s">
        <v>117</v>
      </c>
      <c r="E82" s="175"/>
      <c r="F82" s="175"/>
      <c r="G82" s="175"/>
      <c r="H82" s="175"/>
      <c r="I82" s="175"/>
      <c r="J82" s="176">
        <f>J754</f>
        <v>0</v>
      </c>
      <c r="K82" s="173"/>
      <c r="L82" s="17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2"/>
      <c r="C83" s="173"/>
      <c r="D83" s="174" t="s">
        <v>118</v>
      </c>
      <c r="E83" s="175"/>
      <c r="F83" s="175"/>
      <c r="G83" s="175"/>
      <c r="H83" s="175"/>
      <c r="I83" s="175"/>
      <c r="J83" s="176">
        <f>J798</f>
        <v>0</v>
      </c>
      <c r="K83" s="173"/>
      <c r="L83" s="17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2"/>
      <c r="C84" s="173"/>
      <c r="D84" s="174" t="s">
        <v>119</v>
      </c>
      <c r="E84" s="175"/>
      <c r="F84" s="175"/>
      <c r="G84" s="175"/>
      <c r="H84" s="175"/>
      <c r="I84" s="175"/>
      <c r="J84" s="176">
        <f>J847</f>
        <v>0</v>
      </c>
      <c r="K84" s="173"/>
      <c r="L84" s="17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2"/>
      <c r="C85" s="173"/>
      <c r="D85" s="174" t="s">
        <v>120</v>
      </c>
      <c r="E85" s="175"/>
      <c r="F85" s="175"/>
      <c r="G85" s="175"/>
      <c r="H85" s="175"/>
      <c r="I85" s="175"/>
      <c r="J85" s="176">
        <f>J853</f>
        <v>0</v>
      </c>
      <c r="K85" s="173"/>
      <c r="L85" s="17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9" customFormat="1" ht="24.96" customHeight="1">
      <c r="A86" s="9"/>
      <c r="B86" s="166"/>
      <c r="C86" s="167"/>
      <c r="D86" s="168" t="s">
        <v>121</v>
      </c>
      <c r="E86" s="169"/>
      <c r="F86" s="169"/>
      <c r="G86" s="169"/>
      <c r="H86" s="169"/>
      <c r="I86" s="169"/>
      <c r="J86" s="170">
        <f>J879</f>
        <v>0</v>
      </c>
      <c r="K86" s="167"/>
      <c r="L86" s="171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10" customFormat="1" ht="19.92" customHeight="1">
      <c r="A87" s="10"/>
      <c r="B87" s="172"/>
      <c r="C87" s="173"/>
      <c r="D87" s="174" t="s">
        <v>122</v>
      </c>
      <c r="E87" s="175"/>
      <c r="F87" s="175"/>
      <c r="G87" s="175"/>
      <c r="H87" s="175"/>
      <c r="I87" s="175"/>
      <c r="J87" s="176">
        <f>J880</f>
        <v>0</v>
      </c>
      <c r="K87" s="173"/>
      <c r="L87" s="17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60"/>
      <c r="C89" s="61"/>
      <c r="D89" s="61"/>
      <c r="E89" s="61"/>
      <c r="F89" s="61"/>
      <c r="G89" s="61"/>
      <c r="H89" s="61"/>
      <c r="I89" s="61"/>
      <c r="J89" s="61"/>
      <c r="K89" s="6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3" s="2" customFormat="1" ht="6.96" customHeight="1">
      <c r="A93" s="39"/>
      <c r="B93" s="62"/>
      <c r="C93" s="63"/>
      <c r="D93" s="63"/>
      <c r="E93" s="63"/>
      <c r="F93" s="63"/>
      <c r="G93" s="63"/>
      <c r="H93" s="63"/>
      <c r="I93" s="63"/>
      <c r="J93" s="63"/>
      <c r="K93" s="63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4.96" customHeight="1">
      <c r="A94" s="39"/>
      <c r="B94" s="40"/>
      <c r="C94" s="24" t="s">
        <v>123</v>
      </c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16</v>
      </c>
      <c r="D96" s="41"/>
      <c r="E96" s="41"/>
      <c r="F96" s="41"/>
      <c r="G96" s="41"/>
      <c r="H96" s="41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6.5" customHeight="1">
      <c r="A97" s="39"/>
      <c r="B97" s="40"/>
      <c r="C97" s="41"/>
      <c r="D97" s="41"/>
      <c r="E97" s="161" t="str">
        <f>E7</f>
        <v>Úprava koupelen na bezbariérové a nový evakuační výtah v DS Panorama</v>
      </c>
      <c r="F97" s="33"/>
      <c r="G97" s="33"/>
      <c r="H97" s="33"/>
      <c r="I97" s="41"/>
      <c r="J97" s="41"/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89</v>
      </c>
      <c r="D98" s="41"/>
      <c r="E98" s="41"/>
      <c r="F98" s="41"/>
      <c r="G98" s="41"/>
      <c r="H98" s="41"/>
      <c r="I98" s="41"/>
      <c r="J98" s="41"/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6.5" customHeight="1">
      <c r="A99" s="39"/>
      <c r="B99" s="40"/>
      <c r="C99" s="41"/>
      <c r="D99" s="41"/>
      <c r="E99" s="70" t="str">
        <f>E9</f>
        <v>190501_D - pokoj typ D</v>
      </c>
      <c r="F99" s="41"/>
      <c r="G99" s="41"/>
      <c r="H99" s="41"/>
      <c r="I99" s="41"/>
      <c r="J99" s="41"/>
      <c r="K99" s="41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2" customHeight="1">
      <c r="A101" s="39"/>
      <c r="B101" s="40"/>
      <c r="C101" s="33" t="s">
        <v>21</v>
      </c>
      <c r="D101" s="41"/>
      <c r="E101" s="41"/>
      <c r="F101" s="28" t="str">
        <f>F12</f>
        <v>U Penzionu 1711</v>
      </c>
      <c r="G101" s="41"/>
      <c r="H101" s="41"/>
      <c r="I101" s="33" t="s">
        <v>23</v>
      </c>
      <c r="J101" s="73" t="str">
        <f>IF(J12="","",J12)</f>
        <v>7. 11. 2022</v>
      </c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13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5.65" customHeight="1">
      <c r="A103" s="39"/>
      <c r="B103" s="40"/>
      <c r="C103" s="33" t="s">
        <v>25</v>
      </c>
      <c r="D103" s="41"/>
      <c r="E103" s="41"/>
      <c r="F103" s="28" t="str">
        <f>E15</f>
        <v>Centrum sociálních služeb Tachov, p.o.</v>
      </c>
      <c r="G103" s="41"/>
      <c r="H103" s="41"/>
      <c r="I103" s="33" t="s">
        <v>32</v>
      </c>
      <c r="J103" s="37" t="str">
        <f>E21</f>
        <v>S P I R A L spol. s r. o.</v>
      </c>
      <c r="K103" s="41"/>
      <c r="L103" s="13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5.15" customHeight="1">
      <c r="A104" s="39"/>
      <c r="B104" s="40"/>
      <c r="C104" s="33" t="s">
        <v>30</v>
      </c>
      <c r="D104" s="41"/>
      <c r="E104" s="41"/>
      <c r="F104" s="28" t="str">
        <f>IF(E18="","",E18)</f>
        <v>Vyplň údaj</v>
      </c>
      <c r="G104" s="41"/>
      <c r="H104" s="41"/>
      <c r="I104" s="33" t="s">
        <v>37</v>
      </c>
      <c r="J104" s="37" t="str">
        <f>E24</f>
        <v>ing. Pavel Kodýtek</v>
      </c>
      <c r="K104" s="41"/>
      <c r="L104" s="13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0.32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135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11" customFormat="1" ht="29.28" customHeight="1">
      <c r="A106" s="178"/>
      <c r="B106" s="179"/>
      <c r="C106" s="180" t="s">
        <v>124</v>
      </c>
      <c r="D106" s="181" t="s">
        <v>60</v>
      </c>
      <c r="E106" s="181" t="s">
        <v>56</v>
      </c>
      <c r="F106" s="181" t="s">
        <v>57</v>
      </c>
      <c r="G106" s="181" t="s">
        <v>125</v>
      </c>
      <c r="H106" s="181" t="s">
        <v>126</v>
      </c>
      <c r="I106" s="181" t="s">
        <v>127</v>
      </c>
      <c r="J106" s="181" t="s">
        <v>93</v>
      </c>
      <c r="K106" s="182" t="s">
        <v>128</v>
      </c>
      <c r="L106" s="183"/>
      <c r="M106" s="93" t="s">
        <v>19</v>
      </c>
      <c r="N106" s="94" t="s">
        <v>45</v>
      </c>
      <c r="O106" s="94" t="s">
        <v>129</v>
      </c>
      <c r="P106" s="94" t="s">
        <v>130</v>
      </c>
      <c r="Q106" s="94" t="s">
        <v>131</v>
      </c>
      <c r="R106" s="94" t="s">
        <v>132</v>
      </c>
      <c r="S106" s="94" t="s">
        <v>133</v>
      </c>
      <c r="T106" s="95" t="s">
        <v>134</v>
      </c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</row>
    <row r="107" s="2" customFormat="1" ht="22.8" customHeight="1">
      <c r="A107" s="39"/>
      <c r="B107" s="40"/>
      <c r="C107" s="100" t="s">
        <v>135</v>
      </c>
      <c r="D107" s="41"/>
      <c r="E107" s="41"/>
      <c r="F107" s="41"/>
      <c r="G107" s="41"/>
      <c r="H107" s="41"/>
      <c r="I107" s="41"/>
      <c r="J107" s="184">
        <f>BK107</f>
        <v>0</v>
      </c>
      <c r="K107" s="41"/>
      <c r="L107" s="45"/>
      <c r="M107" s="96"/>
      <c r="N107" s="185"/>
      <c r="O107" s="97"/>
      <c r="P107" s="186">
        <f>P108+P278+P879</f>
        <v>0</v>
      </c>
      <c r="Q107" s="97"/>
      <c r="R107" s="186">
        <f>R108+R278+R879</f>
        <v>64.337246788211203</v>
      </c>
      <c r="S107" s="97"/>
      <c r="T107" s="187">
        <f>T108+T278+T879</f>
        <v>71.92136112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74</v>
      </c>
      <c r="AU107" s="18" t="s">
        <v>94</v>
      </c>
      <c r="BK107" s="188">
        <f>BK108+BK278+BK879</f>
        <v>0</v>
      </c>
    </row>
    <row r="108" s="12" customFormat="1" ht="25.92" customHeight="1">
      <c r="A108" s="12"/>
      <c r="B108" s="189"/>
      <c r="C108" s="190"/>
      <c r="D108" s="191" t="s">
        <v>74</v>
      </c>
      <c r="E108" s="192" t="s">
        <v>136</v>
      </c>
      <c r="F108" s="192" t="s">
        <v>137</v>
      </c>
      <c r="G108" s="190"/>
      <c r="H108" s="190"/>
      <c r="I108" s="193"/>
      <c r="J108" s="194">
        <f>BK108</f>
        <v>0</v>
      </c>
      <c r="K108" s="190"/>
      <c r="L108" s="195"/>
      <c r="M108" s="196"/>
      <c r="N108" s="197"/>
      <c r="O108" s="197"/>
      <c r="P108" s="198">
        <f>P109+P145+P220+P257+P274</f>
        <v>0</v>
      </c>
      <c r="Q108" s="197"/>
      <c r="R108" s="198">
        <f>R109+R145+R220+R257+R274</f>
        <v>50.810947610761197</v>
      </c>
      <c r="S108" s="197"/>
      <c r="T108" s="199">
        <f>T109+T145+T220+T257+T274</f>
        <v>56.002410000000005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83</v>
      </c>
      <c r="AT108" s="201" t="s">
        <v>74</v>
      </c>
      <c r="AU108" s="201" t="s">
        <v>75</v>
      </c>
      <c r="AY108" s="200" t="s">
        <v>138</v>
      </c>
      <c r="BK108" s="202">
        <f>BK109+BK145+BK220+BK257+BK274</f>
        <v>0</v>
      </c>
    </row>
    <row r="109" s="12" customFormat="1" ht="22.8" customHeight="1">
      <c r="A109" s="12"/>
      <c r="B109" s="189"/>
      <c r="C109" s="190"/>
      <c r="D109" s="191" t="s">
        <v>74</v>
      </c>
      <c r="E109" s="203" t="s">
        <v>139</v>
      </c>
      <c r="F109" s="203" t="s">
        <v>140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SUM(P110:P144)</f>
        <v>0</v>
      </c>
      <c r="Q109" s="197"/>
      <c r="R109" s="198">
        <f>SUM(R110:R144)</f>
        <v>14.841929</v>
      </c>
      <c r="S109" s="197"/>
      <c r="T109" s="199">
        <f>SUM(T110:T144)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83</v>
      </c>
      <c r="AT109" s="201" t="s">
        <v>74</v>
      </c>
      <c r="AU109" s="201" t="s">
        <v>83</v>
      </c>
      <c r="AY109" s="200" t="s">
        <v>138</v>
      </c>
      <c r="BK109" s="202">
        <f>SUM(BK110:BK144)</f>
        <v>0</v>
      </c>
    </row>
    <row r="110" s="2" customFormat="1" ht="16.5" customHeight="1">
      <c r="A110" s="39"/>
      <c r="B110" s="40"/>
      <c r="C110" s="205" t="s">
        <v>83</v>
      </c>
      <c r="D110" s="205" t="s">
        <v>141</v>
      </c>
      <c r="E110" s="206" t="s">
        <v>1492</v>
      </c>
      <c r="F110" s="207" t="s">
        <v>1493</v>
      </c>
      <c r="G110" s="208" t="s">
        <v>197</v>
      </c>
      <c r="H110" s="209">
        <v>10</v>
      </c>
      <c r="I110" s="210"/>
      <c r="J110" s="211">
        <f>ROUND(I110*H110,2)</f>
        <v>0</v>
      </c>
      <c r="K110" s="207" t="s">
        <v>145</v>
      </c>
      <c r="L110" s="45"/>
      <c r="M110" s="212" t="s">
        <v>19</v>
      </c>
      <c r="N110" s="213" t="s">
        <v>47</v>
      </c>
      <c r="O110" s="85"/>
      <c r="P110" s="214">
        <f>O110*H110</f>
        <v>0</v>
      </c>
      <c r="Q110" s="214">
        <v>0.027105500000000001</v>
      </c>
      <c r="R110" s="214">
        <f>Q110*H110</f>
        <v>0.27105499999999999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146</v>
      </c>
      <c r="AT110" s="216" t="s">
        <v>141</v>
      </c>
      <c r="AU110" s="216" t="s">
        <v>147</v>
      </c>
      <c r="AY110" s="18" t="s">
        <v>138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147</v>
      </c>
      <c r="BK110" s="217">
        <f>ROUND(I110*H110,2)</f>
        <v>0</v>
      </c>
      <c r="BL110" s="18" t="s">
        <v>146</v>
      </c>
      <c r="BM110" s="216" t="s">
        <v>1494</v>
      </c>
    </row>
    <row r="111" s="2" customFormat="1">
      <c r="A111" s="39"/>
      <c r="B111" s="40"/>
      <c r="C111" s="41"/>
      <c r="D111" s="218" t="s">
        <v>149</v>
      </c>
      <c r="E111" s="41"/>
      <c r="F111" s="219" t="s">
        <v>1495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149</v>
      </c>
      <c r="AU111" s="18" t="s">
        <v>147</v>
      </c>
    </row>
    <row r="112" s="2" customFormat="1">
      <c r="A112" s="39"/>
      <c r="B112" s="40"/>
      <c r="C112" s="41"/>
      <c r="D112" s="223" t="s">
        <v>151</v>
      </c>
      <c r="E112" s="41"/>
      <c r="F112" s="224" t="s">
        <v>1496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151</v>
      </c>
      <c r="AU112" s="18" t="s">
        <v>147</v>
      </c>
    </row>
    <row r="113" s="14" customFormat="1">
      <c r="A113" s="14"/>
      <c r="B113" s="235"/>
      <c r="C113" s="236"/>
      <c r="D113" s="218" t="s">
        <v>153</v>
      </c>
      <c r="E113" s="237" t="s">
        <v>19</v>
      </c>
      <c r="F113" s="238" t="s">
        <v>1270</v>
      </c>
      <c r="G113" s="236"/>
      <c r="H113" s="239">
        <v>10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153</v>
      </c>
      <c r="AU113" s="245" t="s">
        <v>147</v>
      </c>
      <c r="AV113" s="14" t="s">
        <v>147</v>
      </c>
      <c r="AW113" s="14" t="s">
        <v>36</v>
      </c>
      <c r="AX113" s="14" t="s">
        <v>83</v>
      </c>
      <c r="AY113" s="245" t="s">
        <v>138</v>
      </c>
    </row>
    <row r="114" s="2" customFormat="1" ht="16.5" customHeight="1">
      <c r="A114" s="39"/>
      <c r="B114" s="40"/>
      <c r="C114" s="205" t="s">
        <v>147</v>
      </c>
      <c r="D114" s="205" t="s">
        <v>141</v>
      </c>
      <c r="E114" s="206" t="s">
        <v>1497</v>
      </c>
      <c r="F114" s="207" t="s">
        <v>1498</v>
      </c>
      <c r="G114" s="208" t="s">
        <v>197</v>
      </c>
      <c r="H114" s="209">
        <v>15</v>
      </c>
      <c r="I114" s="210"/>
      <c r="J114" s="211">
        <f>ROUND(I114*H114,2)</f>
        <v>0</v>
      </c>
      <c r="K114" s="207" t="s">
        <v>145</v>
      </c>
      <c r="L114" s="45"/>
      <c r="M114" s="212" t="s">
        <v>19</v>
      </c>
      <c r="N114" s="213" t="s">
        <v>47</v>
      </c>
      <c r="O114" s="85"/>
      <c r="P114" s="214">
        <f>O114*H114</f>
        <v>0</v>
      </c>
      <c r="Q114" s="214">
        <v>0.031322000000000003</v>
      </c>
      <c r="R114" s="214">
        <f>Q114*H114</f>
        <v>0.46983000000000003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146</v>
      </c>
      <c r="AT114" s="216" t="s">
        <v>141</v>
      </c>
      <c r="AU114" s="216" t="s">
        <v>147</v>
      </c>
      <c r="AY114" s="18" t="s">
        <v>138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147</v>
      </c>
      <c r="BK114" s="217">
        <f>ROUND(I114*H114,2)</f>
        <v>0</v>
      </c>
      <c r="BL114" s="18" t="s">
        <v>146</v>
      </c>
      <c r="BM114" s="216" t="s">
        <v>1499</v>
      </c>
    </row>
    <row r="115" s="2" customFormat="1">
      <c r="A115" s="39"/>
      <c r="B115" s="40"/>
      <c r="C115" s="41"/>
      <c r="D115" s="218" t="s">
        <v>149</v>
      </c>
      <c r="E115" s="41"/>
      <c r="F115" s="219" t="s">
        <v>1500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149</v>
      </c>
      <c r="AU115" s="18" t="s">
        <v>147</v>
      </c>
    </row>
    <row r="116" s="2" customFormat="1">
      <c r="A116" s="39"/>
      <c r="B116" s="40"/>
      <c r="C116" s="41"/>
      <c r="D116" s="223" t="s">
        <v>151</v>
      </c>
      <c r="E116" s="41"/>
      <c r="F116" s="224" t="s">
        <v>1501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151</v>
      </c>
      <c r="AU116" s="18" t="s">
        <v>147</v>
      </c>
    </row>
    <row r="117" s="14" customFormat="1">
      <c r="A117" s="14"/>
      <c r="B117" s="235"/>
      <c r="C117" s="236"/>
      <c r="D117" s="218" t="s">
        <v>153</v>
      </c>
      <c r="E117" s="237" t="s">
        <v>19</v>
      </c>
      <c r="F117" s="238" t="s">
        <v>1502</v>
      </c>
      <c r="G117" s="236"/>
      <c r="H117" s="239">
        <v>15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153</v>
      </c>
      <c r="AU117" s="245" t="s">
        <v>147</v>
      </c>
      <c r="AV117" s="14" t="s">
        <v>147</v>
      </c>
      <c r="AW117" s="14" t="s">
        <v>36</v>
      </c>
      <c r="AX117" s="14" t="s">
        <v>83</v>
      </c>
      <c r="AY117" s="245" t="s">
        <v>138</v>
      </c>
    </row>
    <row r="118" s="2" customFormat="1" ht="16.5" customHeight="1">
      <c r="A118" s="39"/>
      <c r="B118" s="40"/>
      <c r="C118" s="205" t="s">
        <v>139</v>
      </c>
      <c r="D118" s="205" t="s">
        <v>141</v>
      </c>
      <c r="E118" s="206" t="s">
        <v>142</v>
      </c>
      <c r="F118" s="207" t="s">
        <v>143</v>
      </c>
      <c r="G118" s="208" t="s">
        <v>144</v>
      </c>
      <c r="H118" s="209">
        <v>24</v>
      </c>
      <c r="I118" s="210"/>
      <c r="J118" s="211">
        <f>ROUND(I118*H118,2)</f>
        <v>0</v>
      </c>
      <c r="K118" s="207" t="s">
        <v>145</v>
      </c>
      <c r="L118" s="45"/>
      <c r="M118" s="212" t="s">
        <v>19</v>
      </c>
      <c r="N118" s="213" t="s">
        <v>47</v>
      </c>
      <c r="O118" s="85"/>
      <c r="P118" s="214">
        <f>O118*H118</f>
        <v>0</v>
      </c>
      <c r="Q118" s="214">
        <v>0.25364999999999999</v>
      </c>
      <c r="R118" s="214">
        <f>Q118*H118</f>
        <v>6.0876000000000001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146</v>
      </c>
      <c r="AT118" s="216" t="s">
        <v>141</v>
      </c>
      <c r="AU118" s="216" t="s">
        <v>147</v>
      </c>
      <c r="AY118" s="18" t="s">
        <v>138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147</v>
      </c>
      <c r="BK118" s="217">
        <f>ROUND(I118*H118,2)</f>
        <v>0</v>
      </c>
      <c r="BL118" s="18" t="s">
        <v>146</v>
      </c>
      <c r="BM118" s="216" t="s">
        <v>148</v>
      </c>
    </row>
    <row r="119" s="2" customFormat="1">
      <c r="A119" s="39"/>
      <c r="B119" s="40"/>
      <c r="C119" s="41"/>
      <c r="D119" s="218" t="s">
        <v>149</v>
      </c>
      <c r="E119" s="41"/>
      <c r="F119" s="219" t="s">
        <v>150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149</v>
      </c>
      <c r="AU119" s="18" t="s">
        <v>147</v>
      </c>
    </row>
    <row r="120" s="2" customFormat="1">
      <c r="A120" s="39"/>
      <c r="B120" s="40"/>
      <c r="C120" s="41"/>
      <c r="D120" s="223" t="s">
        <v>151</v>
      </c>
      <c r="E120" s="41"/>
      <c r="F120" s="224" t="s">
        <v>152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151</v>
      </c>
      <c r="AU120" s="18" t="s">
        <v>147</v>
      </c>
    </row>
    <row r="121" s="13" customFormat="1">
      <c r="A121" s="13"/>
      <c r="B121" s="225"/>
      <c r="C121" s="226"/>
      <c r="D121" s="218" t="s">
        <v>153</v>
      </c>
      <c r="E121" s="227" t="s">
        <v>19</v>
      </c>
      <c r="F121" s="228" t="s">
        <v>154</v>
      </c>
      <c r="G121" s="226"/>
      <c r="H121" s="227" t="s">
        <v>19</v>
      </c>
      <c r="I121" s="229"/>
      <c r="J121" s="226"/>
      <c r="K121" s="226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153</v>
      </c>
      <c r="AU121" s="234" t="s">
        <v>147</v>
      </c>
      <c r="AV121" s="13" t="s">
        <v>83</v>
      </c>
      <c r="AW121" s="13" t="s">
        <v>36</v>
      </c>
      <c r="AX121" s="13" t="s">
        <v>75</v>
      </c>
      <c r="AY121" s="234" t="s">
        <v>138</v>
      </c>
    </row>
    <row r="122" s="14" customFormat="1">
      <c r="A122" s="14"/>
      <c r="B122" s="235"/>
      <c r="C122" s="236"/>
      <c r="D122" s="218" t="s">
        <v>153</v>
      </c>
      <c r="E122" s="237" t="s">
        <v>19</v>
      </c>
      <c r="F122" s="238" t="s">
        <v>1503</v>
      </c>
      <c r="G122" s="236"/>
      <c r="H122" s="239">
        <v>18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153</v>
      </c>
      <c r="AU122" s="245" t="s">
        <v>147</v>
      </c>
      <c r="AV122" s="14" t="s">
        <v>147</v>
      </c>
      <c r="AW122" s="14" t="s">
        <v>36</v>
      </c>
      <c r="AX122" s="14" t="s">
        <v>75</v>
      </c>
      <c r="AY122" s="245" t="s">
        <v>138</v>
      </c>
    </row>
    <row r="123" s="13" customFormat="1">
      <c r="A123" s="13"/>
      <c r="B123" s="225"/>
      <c r="C123" s="226"/>
      <c r="D123" s="218" t="s">
        <v>153</v>
      </c>
      <c r="E123" s="227" t="s">
        <v>19</v>
      </c>
      <c r="F123" s="228" t="s">
        <v>156</v>
      </c>
      <c r="G123" s="226"/>
      <c r="H123" s="227" t="s">
        <v>19</v>
      </c>
      <c r="I123" s="229"/>
      <c r="J123" s="226"/>
      <c r="K123" s="226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153</v>
      </c>
      <c r="AU123" s="234" t="s">
        <v>147</v>
      </c>
      <c r="AV123" s="13" t="s">
        <v>83</v>
      </c>
      <c r="AW123" s="13" t="s">
        <v>36</v>
      </c>
      <c r="AX123" s="13" t="s">
        <v>75</v>
      </c>
      <c r="AY123" s="234" t="s">
        <v>138</v>
      </c>
    </row>
    <row r="124" s="14" customFormat="1">
      <c r="A124" s="14"/>
      <c r="B124" s="235"/>
      <c r="C124" s="236"/>
      <c r="D124" s="218" t="s">
        <v>153</v>
      </c>
      <c r="E124" s="237" t="s">
        <v>19</v>
      </c>
      <c r="F124" s="238" t="s">
        <v>157</v>
      </c>
      <c r="G124" s="236"/>
      <c r="H124" s="239">
        <v>6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153</v>
      </c>
      <c r="AU124" s="245" t="s">
        <v>147</v>
      </c>
      <c r="AV124" s="14" t="s">
        <v>147</v>
      </c>
      <c r="AW124" s="14" t="s">
        <v>36</v>
      </c>
      <c r="AX124" s="14" t="s">
        <v>75</v>
      </c>
      <c r="AY124" s="245" t="s">
        <v>138</v>
      </c>
    </row>
    <row r="125" s="15" customFormat="1">
      <c r="A125" s="15"/>
      <c r="B125" s="246"/>
      <c r="C125" s="247"/>
      <c r="D125" s="218" t="s">
        <v>153</v>
      </c>
      <c r="E125" s="248" t="s">
        <v>19</v>
      </c>
      <c r="F125" s="249" t="s">
        <v>158</v>
      </c>
      <c r="G125" s="247"/>
      <c r="H125" s="250">
        <v>24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6" t="s">
        <v>153</v>
      </c>
      <c r="AU125" s="256" t="s">
        <v>147</v>
      </c>
      <c r="AV125" s="15" t="s">
        <v>146</v>
      </c>
      <c r="AW125" s="15" t="s">
        <v>36</v>
      </c>
      <c r="AX125" s="15" t="s">
        <v>83</v>
      </c>
      <c r="AY125" s="256" t="s">
        <v>138</v>
      </c>
    </row>
    <row r="126" s="2" customFormat="1" ht="16.5" customHeight="1">
      <c r="A126" s="39"/>
      <c r="B126" s="40"/>
      <c r="C126" s="205" t="s">
        <v>146</v>
      </c>
      <c r="D126" s="205" t="s">
        <v>141</v>
      </c>
      <c r="E126" s="206" t="s">
        <v>166</v>
      </c>
      <c r="F126" s="207" t="s">
        <v>167</v>
      </c>
      <c r="G126" s="208" t="s">
        <v>144</v>
      </c>
      <c r="H126" s="209">
        <v>80.400000000000006</v>
      </c>
      <c r="I126" s="210"/>
      <c r="J126" s="211">
        <f>ROUND(I126*H126,2)</f>
        <v>0</v>
      </c>
      <c r="K126" s="207" t="s">
        <v>145</v>
      </c>
      <c r="L126" s="45"/>
      <c r="M126" s="212" t="s">
        <v>19</v>
      </c>
      <c r="N126" s="213" t="s">
        <v>47</v>
      </c>
      <c r="O126" s="85"/>
      <c r="P126" s="214">
        <f>O126*H126</f>
        <v>0</v>
      </c>
      <c r="Q126" s="214">
        <v>0.058970000000000002</v>
      </c>
      <c r="R126" s="214">
        <f>Q126*H126</f>
        <v>4.7411880000000002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146</v>
      </c>
      <c r="AT126" s="216" t="s">
        <v>141</v>
      </c>
      <c r="AU126" s="216" t="s">
        <v>147</v>
      </c>
      <c r="AY126" s="18" t="s">
        <v>138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147</v>
      </c>
      <c r="BK126" s="217">
        <f>ROUND(I126*H126,2)</f>
        <v>0</v>
      </c>
      <c r="BL126" s="18" t="s">
        <v>146</v>
      </c>
      <c r="BM126" s="216" t="s">
        <v>168</v>
      </c>
    </row>
    <row r="127" s="2" customFormat="1">
      <c r="A127" s="39"/>
      <c r="B127" s="40"/>
      <c r="C127" s="41"/>
      <c r="D127" s="218" t="s">
        <v>149</v>
      </c>
      <c r="E127" s="41"/>
      <c r="F127" s="219" t="s">
        <v>169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149</v>
      </c>
      <c r="AU127" s="18" t="s">
        <v>147</v>
      </c>
    </row>
    <row r="128" s="2" customFormat="1">
      <c r="A128" s="39"/>
      <c r="B128" s="40"/>
      <c r="C128" s="41"/>
      <c r="D128" s="223" t="s">
        <v>151</v>
      </c>
      <c r="E128" s="41"/>
      <c r="F128" s="224" t="s">
        <v>170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151</v>
      </c>
      <c r="AU128" s="18" t="s">
        <v>147</v>
      </c>
    </row>
    <row r="129" s="13" customFormat="1">
      <c r="A129" s="13"/>
      <c r="B129" s="225"/>
      <c r="C129" s="226"/>
      <c r="D129" s="218" t="s">
        <v>153</v>
      </c>
      <c r="E129" s="227" t="s">
        <v>19</v>
      </c>
      <c r="F129" s="228" t="s">
        <v>171</v>
      </c>
      <c r="G129" s="226"/>
      <c r="H129" s="227" t="s">
        <v>19</v>
      </c>
      <c r="I129" s="229"/>
      <c r="J129" s="226"/>
      <c r="K129" s="226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153</v>
      </c>
      <c r="AU129" s="234" t="s">
        <v>147</v>
      </c>
      <c r="AV129" s="13" t="s">
        <v>83</v>
      </c>
      <c r="AW129" s="13" t="s">
        <v>36</v>
      </c>
      <c r="AX129" s="13" t="s">
        <v>75</v>
      </c>
      <c r="AY129" s="234" t="s">
        <v>138</v>
      </c>
    </row>
    <row r="130" s="14" customFormat="1">
      <c r="A130" s="14"/>
      <c r="B130" s="235"/>
      <c r="C130" s="236"/>
      <c r="D130" s="218" t="s">
        <v>153</v>
      </c>
      <c r="E130" s="237" t="s">
        <v>19</v>
      </c>
      <c r="F130" s="238" t="s">
        <v>1504</v>
      </c>
      <c r="G130" s="236"/>
      <c r="H130" s="239">
        <v>70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153</v>
      </c>
      <c r="AU130" s="245" t="s">
        <v>147</v>
      </c>
      <c r="AV130" s="14" t="s">
        <v>147</v>
      </c>
      <c r="AW130" s="14" t="s">
        <v>36</v>
      </c>
      <c r="AX130" s="14" t="s">
        <v>75</v>
      </c>
      <c r="AY130" s="245" t="s">
        <v>138</v>
      </c>
    </row>
    <row r="131" s="13" customFormat="1">
      <c r="A131" s="13"/>
      <c r="B131" s="225"/>
      <c r="C131" s="226"/>
      <c r="D131" s="218" t="s">
        <v>153</v>
      </c>
      <c r="E131" s="227" t="s">
        <v>19</v>
      </c>
      <c r="F131" s="228" t="s">
        <v>173</v>
      </c>
      <c r="G131" s="226"/>
      <c r="H131" s="227" t="s">
        <v>19</v>
      </c>
      <c r="I131" s="229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153</v>
      </c>
      <c r="AU131" s="234" t="s">
        <v>147</v>
      </c>
      <c r="AV131" s="13" t="s">
        <v>83</v>
      </c>
      <c r="AW131" s="13" t="s">
        <v>36</v>
      </c>
      <c r="AX131" s="13" t="s">
        <v>75</v>
      </c>
      <c r="AY131" s="234" t="s">
        <v>138</v>
      </c>
    </row>
    <row r="132" s="14" customFormat="1">
      <c r="A132" s="14"/>
      <c r="B132" s="235"/>
      <c r="C132" s="236"/>
      <c r="D132" s="218" t="s">
        <v>153</v>
      </c>
      <c r="E132" s="237" t="s">
        <v>19</v>
      </c>
      <c r="F132" s="238" t="s">
        <v>1505</v>
      </c>
      <c r="G132" s="236"/>
      <c r="H132" s="239">
        <v>10.4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153</v>
      </c>
      <c r="AU132" s="245" t="s">
        <v>147</v>
      </c>
      <c r="AV132" s="14" t="s">
        <v>147</v>
      </c>
      <c r="AW132" s="14" t="s">
        <v>36</v>
      </c>
      <c r="AX132" s="14" t="s">
        <v>75</v>
      </c>
      <c r="AY132" s="245" t="s">
        <v>138</v>
      </c>
    </row>
    <row r="133" s="15" customFormat="1">
      <c r="A133" s="15"/>
      <c r="B133" s="246"/>
      <c r="C133" s="247"/>
      <c r="D133" s="218" t="s">
        <v>153</v>
      </c>
      <c r="E133" s="248" t="s">
        <v>19</v>
      </c>
      <c r="F133" s="249" t="s">
        <v>158</v>
      </c>
      <c r="G133" s="247"/>
      <c r="H133" s="250">
        <v>80.400000000000006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153</v>
      </c>
      <c r="AU133" s="256" t="s">
        <v>147</v>
      </c>
      <c r="AV133" s="15" t="s">
        <v>146</v>
      </c>
      <c r="AW133" s="15" t="s">
        <v>36</v>
      </c>
      <c r="AX133" s="15" t="s">
        <v>83</v>
      </c>
      <c r="AY133" s="256" t="s">
        <v>138</v>
      </c>
    </row>
    <row r="134" s="2" customFormat="1" ht="16.5" customHeight="1">
      <c r="A134" s="39"/>
      <c r="B134" s="40"/>
      <c r="C134" s="205" t="s">
        <v>186</v>
      </c>
      <c r="D134" s="205" t="s">
        <v>141</v>
      </c>
      <c r="E134" s="206" t="s">
        <v>177</v>
      </c>
      <c r="F134" s="207" t="s">
        <v>178</v>
      </c>
      <c r="G134" s="208" t="s">
        <v>144</v>
      </c>
      <c r="H134" s="209">
        <v>35.200000000000003</v>
      </c>
      <c r="I134" s="210"/>
      <c r="J134" s="211">
        <f>ROUND(I134*H134,2)</f>
        <v>0</v>
      </c>
      <c r="K134" s="207" t="s">
        <v>145</v>
      </c>
      <c r="L134" s="45"/>
      <c r="M134" s="212" t="s">
        <v>19</v>
      </c>
      <c r="N134" s="213" t="s">
        <v>47</v>
      </c>
      <c r="O134" s="85"/>
      <c r="P134" s="214">
        <f>O134*H134</f>
        <v>0</v>
      </c>
      <c r="Q134" s="214">
        <v>0.066879999999999995</v>
      </c>
      <c r="R134" s="214">
        <f>Q134*H134</f>
        <v>2.3541759999999998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146</v>
      </c>
      <c r="AT134" s="216" t="s">
        <v>141</v>
      </c>
      <c r="AU134" s="216" t="s">
        <v>147</v>
      </c>
      <c r="AY134" s="18" t="s">
        <v>138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147</v>
      </c>
      <c r="BK134" s="217">
        <f>ROUND(I134*H134,2)</f>
        <v>0</v>
      </c>
      <c r="BL134" s="18" t="s">
        <v>146</v>
      </c>
      <c r="BM134" s="216" t="s">
        <v>179</v>
      </c>
    </row>
    <row r="135" s="2" customFormat="1">
      <c r="A135" s="39"/>
      <c r="B135" s="40"/>
      <c r="C135" s="41"/>
      <c r="D135" s="218" t="s">
        <v>149</v>
      </c>
      <c r="E135" s="41"/>
      <c r="F135" s="219" t="s">
        <v>180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149</v>
      </c>
      <c r="AU135" s="18" t="s">
        <v>147</v>
      </c>
    </row>
    <row r="136" s="2" customFormat="1">
      <c r="A136" s="39"/>
      <c r="B136" s="40"/>
      <c r="C136" s="41"/>
      <c r="D136" s="223" t="s">
        <v>151</v>
      </c>
      <c r="E136" s="41"/>
      <c r="F136" s="224" t="s">
        <v>181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151</v>
      </c>
      <c r="AU136" s="18" t="s">
        <v>147</v>
      </c>
    </row>
    <row r="137" s="14" customFormat="1">
      <c r="A137" s="14"/>
      <c r="B137" s="235"/>
      <c r="C137" s="236"/>
      <c r="D137" s="218" t="s">
        <v>153</v>
      </c>
      <c r="E137" s="237" t="s">
        <v>19</v>
      </c>
      <c r="F137" s="238" t="s">
        <v>1506</v>
      </c>
      <c r="G137" s="236"/>
      <c r="H137" s="239">
        <v>35.200000000000003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153</v>
      </c>
      <c r="AU137" s="245" t="s">
        <v>147</v>
      </c>
      <c r="AV137" s="14" t="s">
        <v>147</v>
      </c>
      <c r="AW137" s="14" t="s">
        <v>36</v>
      </c>
      <c r="AX137" s="14" t="s">
        <v>83</v>
      </c>
      <c r="AY137" s="245" t="s">
        <v>138</v>
      </c>
    </row>
    <row r="138" s="2" customFormat="1" ht="16.5" customHeight="1">
      <c r="A138" s="39"/>
      <c r="B138" s="40"/>
      <c r="C138" s="205" t="s">
        <v>194</v>
      </c>
      <c r="D138" s="205" t="s">
        <v>141</v>
      </c>
      <c r="E138" s="206" t="s">
        <v>187</v>
      </c>
      <c r="F138" s="207" t="s">
        <v>188</v>
      </c>
      <c r="G138" s="208" t="s">
        <v>189</v>
      </c>
      <c r="H138" s="209">
        <v>160</v>
      </c>
      <c r="I138" s="210"/>
      <c r="J138" s="211">
        <f>ROUND(I138*H138,2)</f>
        <v>0</v>
      </c>
      <c r="K138" s="207" t="s">
        <v>145</v>
      </c>
      <c r="L138" s="45"/>
      <c r="M138" s="212" t="s">
        <v>19</v>
      </c>
      <c r="N138" s="213" t="s">
        <v>47</v>
      </c>
      <c r="O138" s="85"/>
      <c r="P138" s="214">
        <f>O138*H138</f>
        <v>0</v>
      </c>
      <c r="Q138" s="214">
        <v>0.00012799999999999999</v>
      </c>
      <c r="R138" s="214">
        <f>Q138*H138</f>
        <v>0.020479999999999998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146</v>
      </c>
      <c r="AT138" s="216" t="s">
        <v>141</v>
      </c>
      <c r="AU138" s="216" t="s">
        <v>147</v>
      </c>
      <c r="AY138" s="18" t="s">
        <v>138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147</v>
      </c>
      <c r="BK138" s="217">
        <f>ROUND(I138*H138,2)</f>
        <v>0</v>
      </c>
      <c r="BL138" s="18" t="s">
        <v>146</v>
      </c>
      <c r="BM138" s="216" t="s">
        <v>190</v>
      </c>
    </row>
    <row r="139" s="2" customFormat="1">
      <c r="A139" s="39"/>
      <c r="B139" s="40"/>
      <c r="C139" s="41"/>
      <c r="D139" s="218" t="s">
        <v>149</v>
      </c>
      <c r="E139" s="41"/>
      <c r="F139" s="219" t="s">
        <v>191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149</v>
      </c>
      <c r="AU139" s="18" t="s">
        <v>147</v>
      </c>
    </row>
    <row r="140" s="2" customFormat="1">
      <c r="A140" s="39"/>
      <c r="B140" s="40"/>
      <c r="C140" s="41"/>
      <c r="D140" s="223" t="s">
        <v>151</v>
      </c>
      <c r="E140" s="41"/>
      <c r="F140" s="224" t="s">
        <v>192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151</v>
      </c>
      <c r="AU140" s="18" t="s">
        <v>147</v>
      </c>
    </row>
    <row r="141" s="14" customFormat="1">
      <c r="A141" s="14"/>
      <c r="B141" s="235"/>
      <c r="C141" s="236"/>
      <c r="D141" s="218" t="s">
        <v>153</v>
      </c>
      <c r="E141" s="237" t="s">
        <v>19</v>
      </c>
      <c r="F141" s="238" t="s">
        <v>1507</v>
      </c>
      <c r="G141" s="236"/>
      <c r="H141" s="239">
        <v>160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153</v>
      </c>
      <c r="AU141" s="245" t="s">
        <v>147</v>
      </c>
      <c r="AV141" s="14" t="s">
        <v>147</v>
      </c>
      <c r="AW141" s="14" t="s">
        <v>36</v>
      </c>
      <c r="AX141" s="14" t="s">
        <v>83</v>
      </c>
      <c r="AY141" s="245" t="s">
        <v>138</v>
      </c>
    </row>
    <row r="142" s="2" customFormat="1" ht="16.5" customHeight="1">
      <c r="A142" s="39"/>
      <c r="B142" s="40"/>
      <c r="C142" s="205" t="s">
        <v>201</v>
      </c>
      <c r="D142" s="205" t="s">
        <v>141</v>
      </c>
      <c r="E142" s="206" t="s">
        <v>195</v>
      </c>
      <c r="F142" s="207" t="s">
        <v>196</v>
      </c>
      <c r="G142" s="208" t="s">
        <v>197</v>
      </c>
      <c r="H142" s="209">
        <v>10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47</v>
      </c>
      <c r="O142" s="85"/>
      <c r="P142" s="214">
        <f>O142*H142</f>
        <v>0</v>
      </c>
      <c r="Q142" s="214">
        <v>0.089760000000000006</v>
      </c>
      <c r="R142" s="214">
        <f>Q142*H142</f>
        <v>0.89760000000000006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146</v>
      </c>
      <c r="AT142" s="216" t="s">
        <v>141</v>
      </c>
      <c r="AU142" s="216" t="s">
        <v>147</v>
      </c>
      <c r="AY142" s="18" t="s">
        <v>138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147</v>
      </c>
      <c r="BK142" s="217">
        <f>ROUND(I142*H142,2)</f>
        <v>0</v>
      </c>
      <c r="BL142" s="18" t="s">
        <v>146</v>
      </c>
      <c r="BM142" s="216" t="s">
        <v>198</v>
      </c>
    </row>
    <row r="143" s="2" customFormat="1">
      <c r="A143" s="39"/>
      <c r="B143" s="40"/>
      <c r="C143" s="41"/>
      <c r="D143" s="218" t="s">
        <v>149</v>
      </c>
      <c r="E143" s="41"/>
      <c r="F143" s="219" t="s">
        <v>199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149</v>
      </c>
      <c r="AU143" s="18" t="s">
        <v>147</v>
      </c>
    </row>
    <row r="144" s="14" customFormat="1">
      <c r="A144" s="14"/>
      <c r="B144" s="235"/>
      <c r="C144" s="236"/>
      <c r="D144" s="218" t="s">
        <v>153</v>
      </c>
      <c r="E144" s="237" t="s">
        <v>19</v>
      </c>
      <c r="F144" s="238" t="s">
        <v>1508</v>
      </c>
      <c r="G144" s="236"/>
      <c r="H144" s="239">
        <v>10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153</v>
      </c>
      <c r="AU144" s="245" t="s">
        <v>147</v>
      </c>
      <c r="AV144" s="14" t="s">
        <v>147</v>
      </c>
      <c r="AW144" s="14" t="s">
        <v>36</v>
      </c>
      <c r="AX144" s="14" t="s">
        <v>83</v>
      </c>
      <c r="AY144" s="245" t="s">
        <v>138</v>
      </c>
    </row>
    <row r="145" s="12" customFormat="1" ht="22.8" customHeight="1">
      <c r="A145" s="12"/>
      <c r="B145" s="189"/>
      <c r="C145" s="190"/>
      <c r="D145" s="191" t="s">
        <v>74</v>
      </c>
      <c r="E145" s="203" t="s">
        <v>194</v>
      </c>
      <c r="F145" s="203" t="s">
        <v>200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SUM(P146:P219)</f>
        <v>0</v>
      </c>
      <c r="Q145" s="197"/>
      <c r="R145" s="198">
        <f>SUM(R146:R219)</f>
        <v>35.955250170761197</v>
      </c>
      <c r="S145" s="197"/>
      <c r="T145" s="199">
        <f>SUM(T146:T219)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83</v>
      </c>
      <c r="AT145" s="201" t="s">
        <v>74</v>
      </c>
      <c r="AU145" s="201" t="s">
        <v>83</v>
      </c>
      <c r="AY145" s="200" t="s">
        <v>138</v>
      </c>
      <c r="BK145" s="202">
        <f>SUM(BK146:BK219)</f>
        <v>0</v>
      </c>
    </row>
    <row r="146" s="2" customFormat="1" ht="16.5" customHeight="1">
      <c r="A146" s="39"/>
      <c r="B146" s="40"/>
      <c r="C146" s="205" t="s">
        <v>208</v>
      </c>
      <c r="D146" s="205" t="s">
        <v>141</v>
      </c>
      <c r="E146" s="206" t="s">
        <v>202</v>
      </c>
      <c r="F146" s="207" t="s">
        <v>203</v>
      </c>
      <c r="G146" s="208" t="s">
        <v>144</v>
      </c>
      <c r="H146" s="209">
        <v>237.601</v>
      </c>
      <c r="I146" s="210"/>
      <c r="J146" s="211">
        <f>ROUND(I146*H146,2)</f>
        <v>0</v>
      </c>
      <c r="K146" s="207" t="s">
        <v>145</v>
      </c>
      <c r="L146" s="45"/>
      <c r="M146" s="212" t="s">
        <v>19</v>
      </c>
      <c r="N146" s="213" t="s">
        <v>47</v>
      </c>
      <c r="O146" s="85"/>
      <c r="P146" s="214">
        <f>O146*H146</f>
        <v>0</v>
      </c>
      <c r="Q146" s="214">
        <v>0.0054599999999999996</v>
      </c>
      <c r="R146" s="214">
        <f>Q146*H146</f>
        <v>1.2973014599999999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146</v>
      </c>
      <c r="AT146" s="216" t="s">
        <v>141</v>
      </c>
      <c r="AU146" s="216" t="s">
        <v>147</v>
      </c>
      <c r="AY146" s="18" t="s">
        <v>138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147</v>
      </c>
      <c r="BK146" s="217">
        <f>ROUND(I146*H146,2)</f>
        <v>0</v>
      </c>
      <c r="BL146" s="18" t="s">
        <v>146</v>
      </c>
      <c r="BM146" s="216" t="s">
        <v>1509</v>
      </c>
    </row>
    <row r="147" s="2" customFormat="1">
      <c r="A147" s="39"/>
      <c r="B147" s="40"/>
      <c r="C147" s="41"/>
      <c r="D147" s="218" t="s">
        <v>149</v>
      </c>
      <c r="E147" s="41"/>
      <c r="F147" s="219" t="s">
        <v>205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149</v>
      </c>
      <c r="AU147" s="18" t="s">
        <v>147</v>
      </c>
    </row>
    <row r="148" s="2" customFormat="1">
      <c r="A148" s="39"/>
      <c r="B148" s="40"/>
      <c r="C148" s="41"/>
      <c r="D148" s="223" t="s">
        <v>151</v>
      </c>
      <c r="E148" s="41"/>
      <c r="F148" s="224" t="s">
        <v>206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151</v>
      </c>
      <c r="AU148" s="18" t="s">
        <v>147</v>
      </c>
    </row>
    <row r="149" s="14" customFormat="1">
      <c r="A149" s="14"/>
      <c r="B149" s="235"/>
      <c r="C149" s="236"/>
      <c r="D149" s="218" t="s">
        <v>153</v>
      </c>
      <c r="E149" s="237" t="s">
        <v>19</v>
      </c>
      <c r="F149" s="238" t="s">
        <v>1510</v>
      </c>
      <c r="G149" s="236"/>
      <c r="H149" s="239">
        <v>237.601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153</v>
      </c>
      <c r="AU149" s="245" t="s">
        <v>147</v>
      </c>
      <c r="AV149" s="14" t="s">
        <v>147</v>
      </c>
      <c r="AW149" s="14" t="s">
        <v>36</v>
      </c>
      <c r="AX149" s="14" t="s">
        <v>83</v>
      </c>
      <c r="AY149" s="245" t="s">
        <v>138</v>
      </c>
    </row>
    <row r="150" s="2" customFormat="1" ht="16.5" customHeight="1">
      <c r="A150" s="39"/>
      <c r="B150" s="40"/>
      <c r="C150" s="205" t="s">
        <v>215</v>
      </c>
      <c r="D150" s="205" t="s">
        <v>141</v>
      </c>
      <c r="E150" s="206" t="s">
        <v>209</v>
      </c>
      <c r="F150" s="207" t="s">
        <v>210</v>
      </c>
      <c r="G150" s="208" t="s">
        <v>144</v>
      </c>
      <c r="H150" s="209">
        <v>237.601</v>
      </c>
      <c r="I150" s="210"/>
      <c r="J150" s="211">
        <f>ROUND(I150*H150,2)</f>
        <v>0</v>
      </c>
      <c r="K150" s="207" t="s">
        <v>145</v>
      </c>
      <c r="L150" s="45"/>
      <c r="M150" s="212" t="s">
        <v>19</v>
      </c>
      <c r="N150" s="213" t="s">
        <v>47</v>
      </c>
      <c r="O150" s="85"/>
      <c r="P150" s="214">
        <f>O150*H150</f>
        <v>0</v>
      </c>
      <c r="Q150" s="214">
        <v>0.0040000000000000001</v>
      </c>
      <c r="R150" s="214">
        <f>Q150*H150</f>
        <v>0.95040400000000003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146</v>
      </c>
      <c r="AT150" s="216" t="s">
        <v>141</v>
      </c>
      <c r="AU150" s="216" t="s">
        <v>147</v>
      </c>
      <c r="AY150" s="18" t="s">
        <v>138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147</v>
      </c>
      <c r="BK150" s="217">
        <f>ROUND(I150*H150,2)</f>
        <v>0</v>
      </c>
      <c r="BL150" s="18" t="s">
        <v>146</v>
      </c>
      <c r="BM150" s="216" t="s">
        <v>1511</v>
      </c>
    </row>
    <row r="151" s="2" customFormat="1">
      <c r="A151" s="39"/>
      <c r="B151" s="40"/>
      <c r="C151" s="41"/>
      <c r="D151" s="218" t="s">
        <v>149</v>
      </c>
      <c r="E151" s="41"/>
      <c r="F151" s="219" t="s">
        <v>212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149</v>
      </c>
      <c r="AU151" s="18" t="s">
        <v>147</v>
      </c>
    </row>
    <row r="152" s="2" customFormat="1">
      <c r="A152" s="39"/>
      <c r="B152" s="40"/>
      <c r="C152" s="41"/>
      <c r="D152" s="223" t="s">
        <v>151</v>
      </c>
      <c r="E152" s="41"/>
      <c r="F152" s="224" t="s">
        <v>213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151</v>
      </c>
      <c r="AU152" s="18" t="s">
        <v>147</v>
      </c>
    </row>
    <row r="153" s="14" customFormat="1">
      <c r="A153" s="14"/>
      <c r="B153" s="235"/>
      <c r="C153" s="236"/>
      <c r="D153" s="218" t="s">
        <v>153</v>
      </c>
      <c r="E153" s="237" t="s">
        <v>19</v>
      </c>
      <c r="F153" s="238" t="s">
        <v>1512</v>
      </c>
      <c r="G153" s="236"/>
      <c r="H153" s="239">
        <v>237.601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153</v>
      </c>
      <c r="AU153" s="245" t="s">
        <v>147</v>
      </c>
      <c r="AV153" s="14" t="s">
        <v>147</v>
      </c>
      <c r="AW153" s="14" t="s">
        <v>36</v>
      </c>
      <c r="AX153" s="14" t="s">
        <v>83</v>
      </c>
      <c r="AY153" s="245" t="s">
        <v>138</v>
      </c>
    </row>
    <row r="154" s="2" customFormat="1" ht="16.5" customHeight="1">
      <c r="A154" s="39"/>
      <c r="B154" s="40"/>
      <c r="C154" s="205" t="s">
        <v>222</v>
      </c>
      <c r="D154" s="205" t="s">
        <v>141</v>
      </c>
      <c r="E154" s="206" t="s">
        <v>216</v>
      </c>
      <c r="F154" s="207" t="s">
        <v>217</v>
      </c>
      <c r="G154" s="208" t="s">
        <v>144</v>
      </c>
      <c r="H154" s="209">
        <v>765.96600000000001</v>
      </c>
      <c r="I154" s="210"/>
      <c r="J154" s="211">
        <f>ROUND(I154*H154,2)</f>
        <v>0</v>
      </c>
      <c r="K154" s="207" t="s">
        <v>145</v>
      </c>
      <c r="L154" s="45"/>
      <c r="M154" s="212" t="s">
        <v>19</v>
      </c>
      <c r="N154" s="213" t="s">
        <v>47</v>
      </c>
      <c r="O154" s="85"/>
      <c r="P154" s="214">
        <f>O154*H154</f>
        <v>0</v>
      </c>
      <c r="Q154" s="214">
        <v>0.0054599999999999996</v>
      </c>
      <c r="R154" s="214">
        <f>Q154*H154</f>
        <v>4.1821743599999994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146</v>
      </c>
      <c r="AT154" s="216" t="s">
        <v>141</v>
      </c>
      <c r="AU154" s="216" t="s">
        <v>147</v>
      </c>
      <c r="AY154" s="18" t="s">
        <v>138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147</v>
      </c>
      <c r="BK154" s="217">
        <f>ROUND(I154*H154,2)</f>
        <v>0</v>
      </c>
      <c r="BL154" s="18" t="s">
        <v>146</v>
      </c>
      <c r="BM154" s="216" t="s">
        <v>1513</v>
      </c>
    </row>
    <row r="155" s="2" customFormat="1">
      <c r="A155" s="39"/>
      <c r="B155" s="40"/>
      <c r="C155" s="41"/>
      <c r="D155" s="218" t="s">
        <v>149</v>
      </c>
      <c r="E155" s="41"/>
      <c r="F155" s="219" t="s">
        <v>219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149</v>
      </c>
      <c r="AU155" s="18" t="s">
        <v>147</v>
      </c>
    </row>
    <row r="156" s="2" customFormat="1">
      <c r="A156" s="39"/>
      <c r="B156" s="40"/>
      <c r="C156" s="41"/>
      <c r="D156" s="223" t="s">
        <v>151</v>
      </c>
      <c r="E156" s="41"/>
      <c r="F156" s="224" t="s">
        <v>220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151</v>
      </c>
      <c r="AU156" s="18" t="s">
        <v>147</v>
      </c>
    </row>
    <row r="157" s="14" customFormat="1">
      <c r="A157" s="14"/>
      <c r="B157" s="235"/>
      <c r="C157" s="236"/>
      <c r="D157" s="218" t="s">
        <v>153</v>
      </c>
      <c r="E157" s="237" t="s">
        <v>19</v>
      </c>
      <c r="F157" s="238" t="s">
        <v>1514</v>
      </c>
      <c r="G157" s="236"/>
      <c r="H157" s="239">
        <v>765.96600000000001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153</v>
      </c>
      <c r="AU157" s="245" t="s">
        <v>147</v>
      </c>
      <c r="AV157" s="14" t="s">
        <v>147</v>
      </c>
      <c r="AW157" s="14" t="s">
        <v>36</v>
      </c>
      <c r="AX157" s="14" t="s">
        <v>83</v>
      </c>
      <c r="AY157" s="245" t="s">
        <v>138</v>
      </c>
    </row>
    <row r="158" s="2" customFormat="1" ht="16.5" customHeight="1">
      <c r="A158" s="39"/>
      <c r="B158" s="40"/>
      <c r="C158" s="205" t="s">
        <v>234</v>
      </c>
      <c r="D158" s="205" t="s">
        <v>141</v>
      </c>
      <c r="E158" s="206" t="s">
        <v>223</v>
      </c>
      <c r="F158" s="207" t="s">
        <v>224</v>
      </c>
      <c r="G158" s="208" t="s">
        <v>144</v>
      </c>
      <c r="H158" s="209">
        <v>765.96600000000001</v>
      </c>
      <c r="I158" s="210"/>
      <c r="J158" s="211">
        <f>ROUND(I158*H158,2)</f>
        <v>0</v>
      </c>
      <c r="K158" s="207" t="s">
        <v>145</v>
      </c>
      <c r="L158" s="45"/>
      <c r="M158" s="212" t="s">
        <v>19</v>
      </c>
      <c r="N158" s="213" t="s">
        <v>47</v>
      </c>
      <c r="O158" s="85"/>
      <c r="P158" s="214">
        <f>O158*H158</f>
        <v>0</v>
      </c>
      <c r="Q158" s="214">
        <v>0.0040000000000000001</v>
      </c>
      <c r="R158" s="214">
        <f>Q158*H158</f>
        <v>3.0638640000000001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146</v>
      </c>
      <c r="AT158" s="216" t="s">
        <v>141</v>
      </c>
      <c r="AU158" s="216" t="s">
        <v>147</v>
      </c>
      <c r="AY158" s="18" t="s">
        <v>138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147</v>
      </c>
      <c r="BK158" s="217">
        <f>ROUND(I158*H158,2)</f>
        <v>0</v>
      </c>
      <c r="BL158" s="18" t="s">
        <v>146</v>
      </c>
      <c r="BM158" s="216" t="s">
        <v>225</v>
      </c>
    </row>
    <row r="159" s="2" customFormat="1">
      <c r="A159" s="39"/>
      <c r="B159" s="40"/>
      <c r="C159" s="41"/>
      <c r="D159" s="218" t="s">
        <v>149</v>
      </c>
      <c r="E159" s="41"/>
      <c r="F159" s="219" t="s">
        <v>226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149</v>
      </c>
      <c r="AU159" s="18" t="s">
        <v>147</v>
      </c>
    </row>
    <row r="160" s="2" customFormat="1">
      <c r="A160" s="39"/>
      <c r="B160" s="40"/>
      <c r="C160" s="41"/>
      <c r="D160" s="223" t="s">
        <v>151</v>
      </c>
      <c r="E160" s="41"/>
      <c r="F160" s="224" t="s">
        <v>227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151</v>
      </c>
      <c r="AU160" s="18" t="s">
        <v>147</v>
      </c>
    </row>
    <row r="161" s="13" customFormat="1">
      <c r="A161" s="13"/>
      <c r="B161" s="225"/>
      <c r="C161" s="226"/>
      <c r="D161" s="218" t="s">
        <v>153</v>
      </c>
      <c r="E161" s="227" t="s">
        <v>19</v>
      </c>
      <c r="F161" s="228" t="s">
        <v>228</v>
      </c>
      <c r="G161" s="226"/>
      <c r="H161" s="227" t="s">
        <v>19</v>
      </c>
      <c r="I161" s="229"/>
      <c r="J161" s="226"/>
      <c r="K161" s="226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153</v>
      </c>
      <c r="AU161" s="234" t="s">
        <v>147</v>
      </c>
      <c r="AV161" s="13" t="s">
        <v>83</v>
      </c>
      <c r="AW161" s="13" t="s">
        <v>36</v>
      </c>
      <c r="AX161" s="13" t="s">
        <v>75</v>
      </c>
      <c r="AY161" s="234" t="s">
        <v>138</v>
      </c>
    </row>
    <row r="162" s="14" customFormat="1">
      <c r="A162" s="14"/>
      <c r="B162" s="235"/>
      <c r="C162" s="236"/>
      <c r="D162" s="218" t="s">
        <v>153</v>
      </c>
      <c r="E162" s="237" t="s">
        <v>19</v>
      </c>
      <c r="F162" s="238" t="s">
        <v>1515</v>
      </c>
      <c r="G162" s="236"/>
      <c r="H162" s="239">
        <v>889.21600000000001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153</v>
      </c>
      <c r="AU162" s="245" t="s">
        <v>147</v>
      </c>
      <c r="AV162" s="14" t="s">
        <v>147</v>
      </c>
      <c r="AW162" s="14" t="s">
        <v>36</v>
      </c>
      <c r="AX162" s="14" t="s">
        <v>75</v>
      </c>
      <c r="AY162" s="245" t="s">
        <v>138</v>
      </c>
    </row>
    <row r="163" s="13" customFormat="1">
      <c r="A163" s="13"/>
      <c r="B163" s="225"/>
      <c r="C163" s="226"/>
      <c r="D163" s="218" t="s">
        <v>153</v>
      </c>
      <c r="E163" s="227" t="s">
        <v>19</v>
      </c>
      <c r="F163" s="228" t="s">
        <v>230</v>
      </c>
      <c r="G163" s="226"/>
      <c r="H163" s="227" t="s">
        <v>19</v>
      </c>
      <c r="I163" s="229"/>
      <c r="J163" s="226"/>
      <c r="K163" s="226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153</v>
      </c>
      <c r="AU163" s="234" t="s">
        <v>147</v>
      </c>
      <c r="AV163" s="13" t="s">
        <v>83</v>
      </c>
      <c r="AW163" s="13" t="s">
        <v>36</v>
      </c>
      <c r="AX163" s="13" t="s">
        <v>75</v>
      </c>
      <c r="AY163" s="234" t="s">
        <v>138</v>
      </c>
    </row>
    <row r="164" s="14" customFormat="1">
      <c r="A164" s="14"/>
      <c r="B164" s="235"/>
      <c r="C164" s="236"/>
      <c r="D164" s="218" t="s">
        <v>153</v>
      </c>
      <c r="E164" s="237" t="s">
        <v>19</v>
      </c>
      <c r="F164" s="238" t="s">
        <v>231</v>
      </c>
      <c r="G164" s="236"/>
      <c r="H164" s="239">
        <v>8.75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153</v>
      </c>
      <c r="AU164" s="245" t="s">
        <v>147</v>
      </c>
      <c r="AV164" s="14" t="s">
        <v>147</v>
      </c>
      <c r="AW164" s="14" t="s">
        <v>36</v>
      </c>
      <c r="AX164" s="14" t="s">
        <v>75</v>
      </c>
      <c r="AY164" s="245" t="s">
        <v>138</v>
      </c>
    </row>
    <row r="165" s="13" customFormat="1">
      <c r="A165" s="13"/>
      <c r="B165" s="225"/>
      <c r="C165" s="226"/>
      <c r="D165" s="218" t="s">
        <v>153</v>
      </c>
      <c r="E165" s="227" t="s">
        <v>19</v>
      </c>
      <c r="F165" s="228" t="s">
        <v>232</v>
      </c>
      <c r="G165" s="226"/>
      <c r="H165" s="227" t="s">
        <v>19</v>
      </c>
      <c r="I165" s="229"/>
      <c r="J165" s="226"/>
      <c r="K165" s="226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153</v>
      </c>
      <c r="AU165" s="234" t="s">
        <v>147</v>
      </c>
      <c r="AV165" s="13" t="s">
        <v>83</v>
      </c>
      <c r="AW165" s="13" t="s">
        <v>36</v>
      </c>
      <c r="AX165" s="13" t="s">
        <v>75</v>
      </c>
      <c r="AY165" s="234" t="s">
        <v>138</v>
      </c>
    </row>
    <row r="166" s="14" customFormat="1">
      <c r="A166" s="14"/>
      <c r="B166" s="235"/>
      <c r="C166" s="236"/>
      <c r="D166" s="218" t="s">
        <v>153</v>
      </c>
      <c r="E166" s="237" t="s">
        <v>19</v>
      </c>
      <c r="F166" s="238" t="s">
        <v>1516</v>
      </c>
      <c r="G166" s="236"/>
      <c r="H166" s="239">
        <v>-132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153</v>
      </c>
      <c r="AU166" s="245" t="s">
        <v>147</v>
      </c>
      <c r="AV166" s="14" t="s">
        <v>147</v>
      </c>
      <c r="AW166" s="14" t="s">
        <v>36</v>
      </c>
      <c r="AX166" s="14" t="s">
        <v>75</v>
      </c>
      <c r="AY166" s="245" t="s">
        <v>138</v>
      </c>
    </row>
    <row r="167" s="15" customFormat="1">
      <c r="A167" s="15"/>
      <c r="B167" s="246"/>
      <c r="C167" s="247"/>
      <c r="D167" s="218" t="s">
        <v>153</v>
      </c>
      <c r="E167" s="248" t="s">
        <v>19</v>
      </c>
      <c r="F167" s="249" t="s">
        <v>158</v>
      </c>
      <c r="G167" s="247"/>
      <c r="H167" s="250">
        <v>765.96600000000001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153</v>
      </c>
      <c r="AU167" s="256" t="s">
        <v>147</v>
      </c>
      <c r="AV167" s="15" t="s">
        <v>146</v>
      </c>
      <c r="AW167" s="15" t="s">
        <v>36</v>
      </c>
      <c r="AX167" s="15" t="s">
        <v>83</v>
      </c>
      <c r="AY167" s="256" t="s">
        <v>138</v>
      </c>
    </row>
    <row r="168" s="2" customFormat="1" ht="16.5" customHeight="1">
      <c r="A168" s="39"/>
      <c r="B168" s="40"/>
      <c r="C168" s="205" t="s">
        <v>242</v>
      </c>
      <c r="D168" s="205" t="s">
        <v>141</v>
      </c>
      <c r="E168" s="206" t="s">
        <v>1517</v>
      </c>
      <c r="F168" s="207" t="s">
        <v>1518</v>
      </c>
      <c r="G168" s="208" t="s">
        <v>144</v>
      </c>
      <c r="H168" s="209">
        <v>96</v>
      </c>
      <c r="I168" s="210"/>
      <c r="J168" s="211">
        <f>ROUND(I168*H168,2)</f>
        <v>0</v>
      </c>
      <c r="K168" s="207" t="s">
        <v>145</v>
      </c>
      <c r="L168" s="45"/>
      <c r="M168" s="212" t="s">
        <v>19</v>
      </c>
      <c r="N168" s="213" t="s">
        <v>47</v>
      </c>
      <c r="O168" s="85"/>
      <c r="P168" s="214">
        <f>O168*H168</f>
        <v>0</v>
      </c>
      <c r="Q168" s="214">
        <v>0.021000000000000001</v>
      </c>
      <c r="R168" s="214">
        <f>Q168*H168</f>
        <v>2.016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146</v>
      </c>
      <c r="AT168" s="216" t="s">
        <v>141</v>
      </c>
      <c r="AU168" s="216" t="s">
        <v>147</v>
      </c>
      <c r="AY168" s="18" t="s">
        <v>138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147</v>
      </c>
      <c r="BK168" s="217">
        <f>ROUND(I168*H168,2)</f>
        <v>0</v>
      </c>
      <c r="BL168" s="18" t="s">
        <v>146</v>
      </c>
      <c r="BM168" s="216" t="s">
        <v>1519</v>
      </c>
    </row>
    <row r="169" s="2" customFormat="1">
      <c r="A169" s="39"/>
      <c r="B169" s="40"/>
      <c r="C169" s="41"/>
      <c r="D169" s="218" t="s">
        <v>149</v>
      </c>
      <c r="E169" s="41"/>
      <c r="F169" s="219" t="s">
        <v>1520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149</v>
      </c>
      <c r="AU169" s="18" t="s">
        <v>147</v>
      </c>
    </row>
    <row r="170" s="2" customFormat="1">
      <c r="A170" s="39"/>
      <c r="B170" s="40"/>
      <c r="C170" s="41"/>
      <c r="D170" s="223" t="s">
        <v>151</v>
      </c>
      <c r="E170" s="41"/>
      <c r="F170" s="224" t="s">
        <v>1521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151</v>
      </c>
      <c r="AU170" s="18" t="s">
        <v>147</v>
      </c>
    </row>
    <row r="171" s="13" customFormat="1">
      <c r="A171" s="13"/>
      <c r="B171" s="225"/>
      <c r="C171" s="226"/>
      <c r="D171" s="218" t="s">
        <v>153</v>
      </c>
      <c r="E171" s="227" t="s">
        <v>19</v>
      </c>
      <c r="F171" s="228" t="s">
        <v>1522</v>
      </c>
      <c r="G171" s="226"/>
      <c r="H171" s="227" t="s">
        <v>19</v>
      </c>
      <c r="I171" s="229"/>
      <c r="J171" s="226"/>
      <c r="K171" s="226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153</v>
      </c>
      <c r="AU171" s="234" t="s">
        <v>147</v>
      </c>
      <c r="AV171" s="13" t="s">
        <v>83</v>
      </c>
      <c r="AW171" s="13" t="s">
        <v>36</v>
      </c>
      <c r="AX171" s="13" t="s">
        <v>75</v>
      </c>
      <c r="AY171" s="234" t="s">
        <v>138</v>
      </c>
    </row>
    <row r="172" s="14" customFormat="1">
      <c r="A172" s="14"/>
      <c r="B172" s="235"/>
      <c r="C172" s="236"/>
      <c r="D172" s="218" t="s">
        <v>153</v>
      </c>
      <c r="E172" s="237" t="s">
        <v>19</v>
      </c>
      <c r="F172" s="238" t="s">
        <v>1523</v>
      </c>
      <c r="G172" s="236"/>
      <c r="H172" s="239">
        <v>96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153</v>
      </c>
      <c r="AU172" s="245" t="s">
        <v>147</v>
      </c>
      <c r="AV172" s="14" t="s">
        <v>147</v>
      </c>
      <c r="AW172" s="14" t="s">
        <v>36</v>
      </c>
      <c r="AX172" s="14" t="s">
        <v>83</v>
      </c>
      <c r="AY172" s="245" t="s">
        <v>138</v>
      </c>
    </row>
    <row r="173" s="2" customFormat="1" ht="16.5" customHeight="1">
      <c r="A173" s="39"/>
      <c r="B173" s="40"/>
      <c r="C173" s="205" t="s">
        <v>249</v>
      </c>
      <c r="D173" s="205" t="s">
        <v>141</v>
      </c>
      <c r="E173" s="206" t="s">
        <v>1524</v>
      </c>
      <c r="F173" s="207" t="s">
        <v>1525</v>
      </c>
      <c r="G173" s="208" t="s">
        <v>144</v>
      </c>
      <c r="H173" s="209">
        <v>96</v>
      </c>
      <c r="I173" s="210"/>
      <c r="J173" s="211">
        <f>ROUND(I173*H173,2)</f>
        <v>0</v>
      </c>
      <c r="K173" s="207" t="s">
        <v>145</v>
      </c>
      <c r="L173" s="45"/>
      <c r="M173" s="212" t="s">
        <v>19</v>
      </c>
      <c r="N173" s="213" t="s">
        <v>47</v>
      </c>
      <c r="O173" s="85"/>
      <c r="P173" s="214">
        <f>O173*H173</f>
        <v>0</v>
      </c>
      <c r="Q173" s="214">
        <v>0.010500000000000001</v>
      </c>
      <c r="R173" s="214">
        <f>Q173*H173</f>
        <v>1.008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146</v>
      </c>
      <c r="AT173" s="216" t="s">
        <v>141</v>
      </c>
      <c r="AU173" s="216" t="s">
        <v>147</v>
      </c>
      <c r="AY173" s="18" t="s">
        <v>138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147</v>
      </c>
      <c r="BK173" s="217">
        <f>ROUND(I173*H173,2)</f>
        <v>0</v>
      </c>
      <c r="BL173" s="18" t="s">
        <v>146</v>
      </c>
      <c r="BM173" s="216" t="s">
        <v>1526</v>
      </c>
    </row>
    <row r="174" s="2" customFormat="1">
      <c r="A174" s="39"/>
      <c r="B174" s="40"/>
      <c r="C174" s="41"/>
      <c r="D174" s="218" t="s">
        <v>149</v>
      </c>
      <c r="E174" s="41"/>
      <c r="F174" s="219" t="s">
        <v>1527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149</v>
      </c>
      <c r="AU174" s="18" t="s">
        <v>147</v>
      </c>
    </row>
    <row r="175" s="2" customFormat="1">
      <c r="A175" s="39"/>
      <c r="B175" s="40"/>
      <c r="C175" s="41"/>
      <c r="D175" s="223" t="s">
        <v>151</v>
      </c>
      <c r="E175" s="41"/>
      <c r="F175" s="224" t="s">
        <v>1528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151</v>
      </c>
      <c r="AU175" s="18" t="s">
        <v>147</v>
      </c>
    </row>
    <row r="176" s="13" customFormat="1">
      <c r="A176" s="13"/>
      <c r="B176" s="225"/>
      <c r="C176" s="226"/>
      <c r="D176" s="218" t="s">
        <v>153</v>
      </c>
      <c r="E176" s="227" t="s">
        <v>19</v>
      </c>
      <c r="F176" s="228" t="s">
        <v>1522</v>
      </c>
      <c r="G176" s="226"/>
      <c r="H176" s="227" t="s">
        <v>19</v>
      </c>
      <c r="I176" s="229"/>
      <c r="J176" s="226"/>
      <c r="K176" s="226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153</v>
      </c>
      <c r="AU176" s="234" t="s">
        <v>147</v>
      </c>
      <c r="AV176" s="13" t="s">
        <v>83</v>
      </c>
      <c r="AW176" s="13" t="s">
        <v>36</v>
      </c>
      <c r="AX176" s="13" t="s">
        <v>75</v>
      </c>
      <c r="AY176" s="234" t="s">
        <v>138</v>
      </c>
    </row>
    <row r="177" s="14" customFormat="1">
      <c r="A177" s="14"/>
      <c r="B177" s="235"/>
      <c r="C177" s="236"/>
      <c r="D177" s="218" t="s">
        <v>153</v>
      </c>
      <c r="E177" s="237" t="s">
        <v>19</v>
      </c>
      <c r="F177" s="238" t="s">
        <v>1529</v>
      </c>
      <c r="G177" s="236"/>
      <c r="H177" s="239">
        <v>96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153</v>
      </c>
      <c r="AU177" s="245" t="s">
        <v>147</v>
      </c>
      <c r="AV177" s="14" t="s">
        <v>147</v>
      </c>
      <c r="AW177" s="14" t="s">
        <v>36</v>
      </c>
      <c r="AX177" s="14" t="s">
        <v>83</v>
      </c>
      <c r="AY177" s="245" t="s">
        <v>138</v>
      </c>
    </row>
    <row r="178" s="2" customFormat="1" ht="16.5" customHeight="1">
      <c r="A178" s="39"/>
      <c r="B178" s="40"/>
      <c r="C178" s="205" t="s">
        <v>256</v>
      </c>
      <c r="D178" s="205" t="s">
        <v>141</v>
      </c>
      <c r="E178" s="206" t="s">
        <v>1530</v>
      </c>
      <c r="F178" s="207" t="s">
        <v>1531</v>
      </c>
      <c r="G178" s="208" t="s">
        <v>144</v>
      </c>
      <c r="H178" s="209">
        <v>374.39999999999998</v>
      </c>
      <c r="I178" s="210"/>
      <c r="J178" s="211">
        <f>ROUND(I178*H178,2)</f>
        <v>0</v>
      </c>
      <c r="K178" s="207" t="s">
        <v>145</v>
      </c>
      <c r="L178" s="45"/>
      <c r="M178" s="212" t="s">
        <v>19</v>
      </c>
      <c r="N178" s="213" t="s">
        <v>47</v>
      </c>
      <c r="O178" s="85"/>
      <c r="P178" s="214">
        <f>O178*H178</f>
        <v>0</v>
      </c>
      <c r="Q178" s="214">
        <v>0.01103</v>
      </c>
      <c r="R178" s="214">
        <f>Q178*H178</f>
        <v>4.129632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146</v>
      </c>
      <c r="AT178" s="216" t="s">
        <v>141</v>
      </c>
      <c r="AU178" s="216" t="s">
        <v>147</v>
      </c>
      <c r="AY178" s="18" t="s">
        <v>138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147</v>
      </c>
      <c r="BK178" s="217">
        <f>ROUND(I178*H178,2)</f>
        <v>0</v>
      </c>
      <c r="BL178" s="18" t="s">
        <v>146</v>
      </c>
      <c r="BM178" s="216" t="s">
        <v>1532</v>
      </c>
    </row>
    <row r="179" s="2" customFormat="1">
      <c r="A179" s="39"/>
      <c r="B179" s="40"/>
      <c r="C179" s="41"/>
      <c r="D179" s="218" t="s">
        <v>149</v>
      </c>
      <c r="E179" s="41"/>
      <c r="F179" s="219" t="s">
        <v>1533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149</v>
      </c>
      <c r="AU179" s="18" t="s">
        <v>147</v>
      </c>
    </row>
    <row r="180" s="2" customFormat="1">
      <c r="A180" s="39"/>
      <c r="B180" s="40"/>
      <c r="C180" s="41"/>
      <c r="D180" s="223" t="s">
        <v>151</v>
      </c>
      <c r="E180" s="41"/>
      <c r="F180" s="224" t="s">
        <v>1534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151</v>
      </c>
      <c r="AU180" s="18" t="s">
        <v>147</v>
      </c>
    </row>
    <row r="181" s="14" customFormat="1">
      <c r="A181" s="14"/>
      <c r="B181" s="235"/>
      <c r="C181" s="236"/>
      <c r="D181" s="218" t="s">
        <v>153</v>
      </c>
      <c r="E181" s="237" t="s">
        <v>19</v>
      </c>
      <c r="F181" s="238" t="s">
        <v>1535</v>
      </c>
      <c r="G181" s="236"/>
      <c r="H181" s="239">
        <v>374.39999999999998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153</v>
      </c>
      <c r="AU181" s="245" t="s">
        <v>147</v>
      </c>
      <c r="AV181" s="14" t="s">
        <v>147</v>
      </c>
      <c r="AW181" s="14" t="s">
        <v>36</v>
      </c>
      <c r="AX181" s="14" t="s">
        <v>83</v>
      </c>
      <c r="AY181" s="245" t="s">
        <v>138</v>
      </c>
    </row>
    <row r="182" s="2" customFormat="1" ht="16.5" customHeight="1">
      <c r="A182" s="39"/>
      <c r="B182" s="40"/>
      <c r="C182" s="205" t="s">
        <v>8</v>
      </c>
      <c r="D182" s="205" t="s">
        <v>141</v>
      </c>
      <c r="E182" s="206" t="s">
        <v>235</v>
      </c>
      <c r="F182" s="207" t="s">
        <v>236</v>
      </c>
      <c r="G182" s="208" t="s">
        <v>144</v>
      </c>
      <c r="H182" s="209">
        <v>60</v>
      </c>
      <c r="I182" s="210"/>
      <c r="J182" s="211">
        <f>ROUND(I182*H182,2)</f>
        <v>0</v>
      </c>
      <c r="K182" s="207" t="s">
        <v>145</v>
      </c>
      <c r="L182" s="45"/>
      <c r="M182" s="212" t="s">
        <v>19</v>
      </c>
      <c r="N182" s="213" t="s">
        <v>47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146</v>
      </c>
      <c r="AT182" s="216" t="s">
        <v>141</v>
      </c>
      <c r="AU182" s="216" t="s">
        <v>147</v>
      </c>
      <c r="AY182" s="18" t="s">
        <v>138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147</v>
      </c>
      <c r="BK182" s="217">
        <f>ROUND(I182*H182,2)</f>
        <v>0</v>
      </c>
      <c r="BL182" s="18" t="s">
        <v>146</v>
      </c>
      <c r="BM182" s="216" t="s">
        <v>1536</v>
      </c>
    </row>
    <row r="183" s="2" customFormat="1">
      <c r="A183" s="39"/>
      <c r="B183" s="40"/>
      <c r="C183" s="41"/>
      <c r="D183" s="218" t="s">
        <v>149</v>
      </c>
      <c r="E183" s="41"/>
      <c r="F183" s="219" t="s">
        <v>238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149</v>
      </c>
      <c r="AU183" s="18" t="s">
        <v>147</v>
      </c>
    </row>
    <row r="184" s="2" customFormat="1">
      <c r="A184" s="39"/>
      <c r="B184" s="40"/>
      <c r="C184" s="41"/>
      <c r="D184" s="223" t="s">
        <v>151</v>
      </c>
      <c r="E184" s="41"/>
      <c r="F184" s="224" t="s">
        <v>239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151</v>
      </c>
      <c r="AU184" s="18" t="s">
        <v>147</v>
      </c>
    </row>
    <row r="185" s="13" customFormat="1">
      <c r="A185" s="13"/>
      <c r="B185" s="225"/>
      <c r="C185" s="226"/>
      <c r="D185" s="218" t="s">
        <v>153</v>
      </c>
      <c r="E185" s="227" t="s">
        <v>19</v>
      </c>
      <c r="F185" s="228" t="s">
        <v>240</v>
      </c>
      <c r="G185" s="226"/>
      <c r="H185" s="227" t="s">
        <v>19</v>
      </c>
      <c r="I185" s="229"/>
      <c r="J185" s="226"/>
      <c r="K185" s="226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153</v>
      </c>
      <c r="AU185" s="234" t="s">
        <v>147</v>
      </c>
      <c r="AV185" s="13" t="s">
        <v>83</v>
      </c>
      <c r="AW185" s="13" t="s">
        <v>36</v>
      </c>
      <c r="AX185" s="13" t="s">
        <v>75</v>
      </c>
      <c r="AY185" s="234" t="s">
        <v>138</v>
      </c>
    </row>
    <row r="186" s="14" customFormat="1">
      <c r="A186" s="14"/>
      <c r="B186" s="235"/>
      <c r="C186" s="236"/>
      <c r="D186" s="218" t="s">
        <v>153</v>
      </c>
      <c r="E186" s="237" t="s">
        <v>19</v>
      </c>
      <c r="F186" s="238" t="s">
        <v>1537</v>
      </c>
      <c r="G186" s="236"/>
      <c r="H186" s="239">
        <v>60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153</v>
      </c>
      <c r="AU186" s="245" t="s">
        <v>147</v>
      </c>
      <c r="AV186" s="14" t="s">
        <v>147</v>
      </c>
      <c r="AW186" s="14" t="s">
        <v>36</v>
      </c>
      <c r="AX186" s="14" t="s">
        <v>83</v>
      </c>
      <c r="AY186" s="245" t="s">
        <v>138</v>
      </c>
    </row>
    <row r="187" s="2" customFormat="1" ht="16.5" customHeight="1">
      <c r="A187" s="39"/>
      <c r="B187" s="40"/>
      <c r="C187" s="205" t="s">
        <v>269</v>
      </c>
      <c r="D187" s="205" t="s">
        <v>141</v>
      </c>
      <c r="E187" s="206" t="s">
        <v>243</v>
      </c>
      <c r="F187" s="207" t="s">
        <v>244</v>
      </c>
      <c r="G187" s="208" t="s">
        <v>189</v>
      </c>
      <c r="H187" s="209">
        <v>292.5</v>
      </c>
      <c r="I187" s="210"/>
      <c r="J187" s="211">
        <f>ROUND(I187*H187,2)</f>
        <v>0</v>
      </c>
      <c r="K187" s="207" t="s">
        <v>145</v>
      </c>
      <c r="L187" s="45"/>
      <c r="M187" s="212" t="s">
        <v>19</v>
      </c>
      <c r="N187" s="213" t="s">
        <v>47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146</v>
      </c>
      <c r="AT187" s="216" t="s">
        <v>141</v>
      </c>
      <c r="AU187" s="216" t="s">
        <v>147</v>
      </c>
      <c r="AY187" s="18" t="s">
        <v>138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147</v>
      </c>
      <c r="BK187" s="217">
        <f>ROUND(I187*H187,2)</f>
        <v>0</v>
      </c>
      <c r="BL187" s="18" t="s">
        <v>146</v>
      </c>
      <c r="BM187" s="216" t="s">
        <v>1538</v>
      </c>
    </row>
    <row r="188" s="2" customFormat="1">
      <c r="A188" s="39"/>
      <c r="B188" s="40"/>
      <c r="C188" s="41"/>
      <c r="D188" s="218" t="s">
        <v>149</v>
      </c>
      <c r="E188" s="41"/>
      <c r="F188" s="219" t="s">
        <v>246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149</v>
      </c>
      <c r="AU188" s="18" t="s">
        <v>147</v>
      </c>
    </row>
    <row r="189" s="2" customFormat="1">
      <c r="A189" s="39"/>
      <c r="B189" s="40"/>
      <c r="C189" s="41"/>
      <c r="D189" s="223" t="s">
        <v>151</v>
      </c>
      <c r="E189" s="41"/>
      <c r="F189" s="224" t="s">
        <v>247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151</v>
      </c>
      <c r="AU189" s="18" t="s">
        <v>147</v>
      </c>
    </row>
    <row r="190" s="14" customFormat="1">
      <c r="A190" s="14"/>
      <c r="B190" s="235"/>
      <c r="C190" s="236"/>
      <c r="D190" s="218" t="s">
        <v>153</v>
      </c>
      <c r="E190" s="237" t="s">
        <v>19</v>
      </c>
      <c r="F190" s="238" t="s">
        <v>1539</v>
      </c>
      <c r="G190" s="236"/>
      <c r="H190" s="239">
        <v>292.5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153</v>
      </c>
      <c r="AU190" s="245" t="s">
        <v>147</v>
      </c>
      <c r="AV190" s="14" t="s">
        <v>147</v>
      </c>
      <c r="AW190" s="14" t="s">
        <v>36</v>
      </c>
      <c r="AX190" s="14" t="s">
        <v>83</v>
      </c>
      <c r="AY190" s="245" t="s">
        <v>138</v>
      </c>
    </row>
    <row r="191" s="2" customFormat="1" ht="16.5" customHeight="1">
      <c r="A191" s="39"/>
      <c r="B191" s="40"/>
      <c r="C191" s="257" t="s">
        <v>277</v>
      </c>
      <c r="D191" s="257" t="s">
        <v>250</v>
      </c>
      <c r="E191" s="258" t="s">
        <v>251</v>
      </c>
      <c r="F191" s="259" t="s">
        <v>252</v>
      </c>
      <c r="G191" s="260" t="s">
        <v>189</v>
      </c>
      <c r="H191" s="261">
        <v>307.125</v>
      </c>
      <c r="I191" s="262"/>
      <c r="J191" s="263">
        <f>ROUND(I191*H191,2)</f>
        <v>0</v>
      </c>
      <c r="K191" s="259" t="s">
        <v>145</v>
      </c>
      <c r="L191" s="264"/>
      <c r="M191" s="265" t="s">
        <v>19</v>
      </c>
      <c r="N191" s="266" t="s">
        <v>47</v>
      </c>
      <c r="O191" s="85"/>
      <c r="P191" s="214">
        <f>O191*H191</f>
        <v>0</v>
      </c>
      <c r="Q191" s="214">
        <v>3.0000000000000001E-05</v>
      </c>
      <c r="R191" s="214">
        <f>Q191*H191</f>
        <v>0.0092137499999999997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208</v>
      </c>
      <c r="AT191" s="216" t="s">
        <v>250</v>
      </c>
      <c r="AU191" s="216" t="s">
        <v>147</v>
      </c>
      <c r="AY191" s="18" t="s">
        <v>138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147</v>
      </c>
      <c r="BK191" s="217">
        <f>ROUND(I191*H191,2)</f>
        <v>0</v>
      </c>
      <c r="BL191" s="18" t="s">
        <v>146</v>
      </c>
      <c r="BM191" s="216" t="s">
        <v>1540</v>
      </c>
    </row>
    <row r="192" s="2" customFormat="1">
      <c r="A192" s="39"/>
      <c r="B192" s="40"/>
      <c r="C192" s="41"/>
      <c r="D192" s="218" t="s">
        <v>149</v>
      </c>
      <c r="E192" s="41"/>
      <c r="F192" s="219" t="s">
        <v>252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149</v>
      </c>
      <c r="AU192" s="18" t="s">
        <v>147</v>
      </c>
    </row>
    <row r="193" s="2" customFormat="1">
      <c r="A193" s="39"/>
      <c r="B193" s="40"/>
      <c r="C193" s="41"/>
      <c r="D193" s="223" t="s">
        <v>151</v>
      </c>
      <c r="E193" s="41"/>
      <c r="F193" s="224" t="s">
        <v>254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151</v>
      </c>
      <c r="AU193" s="18" t="s">
        <v>147</v>
      </c>
    </row>
    <row r="194" s="14" customFormat="1">
      <c r="A194" s="14"/>
      <c r="B194" s="235"/>
      <c r="C194" s="236"/>
      <c r="D194" s="218" t="s">
        <v>153</v>
      </c>
      <c r="E194" s="236"/>
      <c r="F194" s="238" t="s">
        <v>1541</v>
      </c>
      <c r="G194" s="236"/>
      <c r="H194" s="239">
        <v>307.125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153</v>
      </c>
      <c r="AU194" s="245" t="s">
        <v>147</v>
      </c>
      <c r="AV194" s="14" t="s">
        <v>147</v>
      </c>
      <c r="AW194" s="14" t="s">
        <v>4</v>
      </c>
      <c r="AX194" s="14" t="s">
        <v>83</v>
      </c>
      <c r="AY194" s="245" t="s">
        <v>138</v>
      </c>
    </row>
    <row r="195" s="2" customFormat="1" ht="21.75" customHeight="1">
      <c r="A195" s="39"/>
      <c r="B195" s="40"/>
      <c r="C195" s="205" t="s">
        <v>285</v>
      </c>
      <c r="D195" s="205" t="s">
        <v>141</v>
      </c>
      <c r="E195" s="206" t="s">
        <v>257</v>
      </c>
      <c r="F195" s="207" t="s">
        <v>258</v>
      </c>
      <c r="G195" s="208" t="s">
        <v>259</v>
      </c>
      <c r="H195" s="209">
        <v>5.9320000000000004</v>
      </c>
      <c r="I195" s="210"/>
      <c r="J195" s="211">
        <f>ROUND(I195*H195,2)</f>
        <v>0</v>
      </c>
      <c r="K195" s="207" t="s">
        <v>145</v>
      </c>
      <c r="L195" s="45"/>
      <c r="M195" s="212" t="s">
        <v>19</v>
      </c>
      <c r="N195" s="213" t="s">
        <v>47</v>
      </c>
      <c r="O195" s="85"/>
      <c r="P195" s="214">
        <f>O195*H195</f>
        <v>0</v>
      </c>
      <c r="Q195" s="214">
        <v>2.2563399999999998</v>
      </c>
      <c r="R195" s="214">
        <f>Q195*H195</f>
        <v>13.38460888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146</v>
      </c>
      <c r="AT195" s="216" t="s">
        <v>141</v>
      </c>
      <c r="AU195" s="216" t="s">
        <v>147</v>
      </c>
      <c r="AY195" s="18" t="s">
        <v>138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147</v>
      </c>
      <c r="BK195" s="217">
        <f>ROUND(I195*H195,2)</f>
        <v>0</v>
      </c>
      <c r="BL195" s="18" t="s">
        <v>146</v>
      </c>
      <c r="BM195" s="216" t="s">
        <v>260</v>
      </c>
    </row>
    <row r="196" s="2" customFormat="1">
      <c r="A196" s="39"/>
      <c r="B196" s="40"/>
      <c r="C196" s="41"/>
      <c r="D196" s="218" t="s">
        <v>149</v>
      </c>
      <c r="E196" s="41"/>
      <c r="F196" s="219" t="s">
        <v>261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149</v>
      </c>
      <c r="AU196" s="18" t="s">
        <v>147</v>
      </c>
    </row>
    <row r="197" s="2" customFormat="1">
      <c r="A197" s="39"/>
      <c r="B197" s="40"/>
      <c r="C197" s="41"/>
      <c r="D197" s="223" t="s">
        <v>151</v>
      </c>
      <c r="E197" s="41"/>
      <c r="F197" s="224" t="s">
        <v>262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151</v>
      </c>
      <c r="AU197" s="18" t="s">
        <v>147</v>
      </c>
    </row>
    <row r="198" s="14" customFormat="1">
      <c r="A198" s="14"/>
      <c r="B198" s="235"/>
      <c r="C198" s="236"/>
      <c r="D198" s="218" t="s">
        <v>153</v>
      </c>
      <c r="E198" s="237" t="s">
        <v>19</v>
      </c>
      <c r="F198" s="238" t="s">
        <v>1542</v>
      </c>
      <c r="G198" s="236"/>
      <c r="H198" s="239">
        <v>5.9320000000000004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153</v>
      </c>
      <c r="AU198" s="245" t="s">
        <v>147</v>
      </c>
      <c r="AV198" s="14" t="s">
        <v>147</v>
      </c>
      <c r="AW198" s="14" t="s">
        <v>36</v>
      </c>
      <c r="AX198" s="14" t="s">
        <v>83</v>
      </c>
      <c r="AY198" s="245" t="s">
        <v>138</v>
      </c>
    </row>
    <row r="199" s="2" customFormat="1" ht="16.5" customHeight="1">
      <c r="A199" s="39"/>
      <c r="B199" s="40"/>
      <c r="C199" s="205" t="s">
        <v>290</v>
      </c>
      <c r="D199" s="205" t="s">
        <v>141</v>
      </c>
      <c r="E199" s="206" t="s">
        <v>264</v>
      </c>
      <c r="F199" s="207" t="s">
        <v>265</v>
      </c>
      <c r="G199" s="208" t="s">
        <v>259</v>
      </c>
      <c r="H199" s="209">
        <v>5.9320000000000004</v>
      </c>
      <c r="I199" s="210"/>
      <c r="J199" s="211">
        <f>ROUND(I199*H199,2)</f>
        <v>0</v>
      </c>
      <c r="K199" s="207" t="s">
        <v>145</v>
      </c>
      <c r="L199" s="45"/>
      <c r="M199" s="212" t="s">
        <v>19</v>
      </c>
      <c r="N199" s="213" t="s">
        <v>47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146</v>
      </c>
      <c r="AT199" s="216" t="s">
        <v>141</v>
      </c>
      <c r="AU199" s="216" t="s">
        <v>147</v>
      </c>
      <c r="AY199" s="18" t="s">
        <v>138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147</v>
      </c>
      <c r="BK199" s="217">
        <f>ROUND(I199*H199,2)</f>
        <v>0</v>
      </c>
      <c r="BL199" s="18" t="s">
        <v>146</v>
      </c>
      <c r="BM199" s="216" t="s">
        <v>266</v>
      </c>
    </row>
    <row r="200" s="2" customFormat="1">
      <c r="A200" s="39"/>
      <c r="B200" s="40"/>
      <c r="C200" s="41"/>
      <c r="D200" s="218" t="s">
        <v>149</v>
      </c>
      <c r="E200" s="41"/>
      <c r="F200" s="219" t="s">
        <v>267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149</v>
      </c>
      <c r="AU200" s="18" t="s">
        <v>147</v>
      </c>
    </row>
    <row r="201" s="2" customFormat="1">
      <c r="A201" s="39"/>
      <c r="B201" s="40"/>
      <c r="C201" s="41"/>
      <c r="D201" s="223" t="s">
        <v>151</v>
      </c>
      <c r="E201" s="41"/>
      <c r="F201" s="224" t="s">
        <v>268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151</v>
      </c>
      <c r="AU201" s="18" t="s">
        <v>147</v>
      </c>
    </row>
    <row r="202" s="2" customFormat="1" ht="16.5" customHeight="1">
      <c r="A202" s="39"/>
      <c r="B202" s="40"/>
      <c r="C202" s="205" t="s">
        <v>297</v>
      </c>
      <c r="D202" s="205" t="s">
        <v>141</v>
      </c>
      <c r="E202" s="206" t="s">
        <v>270</v>
      </c>
      <c r="F202" s="207" t="s">
        <v>271</v>
      </c>
      <c r="G202" s="208" t="s">
        <v>272</v>
      </c>
      <c r="H202" s="209">
        <v>0.39600000000000002</v>
      </c>
      <c r="I202" s="210"/>
      <c r="J202" s="211">
        <f>ROUND(I202*H202,2)</f>
        <v>0</v>
      </c>
      <c r="K202" s="207" t="s">
        <v>145</v>
      </c>
      <c r="L202" s="45"/>
      <c r="M202" s="212" t="s">
        <v>19</v>
      </c>
      <c r="N202" s="213" t="s">
        <v>47</v>
      </c>
      <c r="O202" s="85"/>
      <c r="P202" s="214">
        <f>O202*H202</f>
        <v>0</v>
      </c>
      <c r="Q202" s="214">
        <v>1.0627727797</v>
      </c>
      <c r="R202" s="214">
        <f>Q202*H202</f>
        <v>0.42085802076119999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146</v>
      </c>
      <c r="AT202" s="216" t="s">
        <v>141</v>
      </c>
      <c r="AU202" s="216" t="s">
        <v>147</v>
      </c>
      <c r="AY202" s="18" t="s">
        <v>138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147</v>
      </c>
      <c r="BK202" s="217">
        <f>ROUND(I202*H202,2)</f>
        <v>0</v>
      </c>
      <c r="BL202" s="18" t="s">
        <v>146</v>
      </c>
      <c r="BM202" s="216" t="s">
        <v>273</v>
      </c>
    </row>
    <row r="203" s="2" customFormat="1">
      <c r="A203" s="39"/>
      <c r="B203" s="40"/>
      <c r="C203" s="41"/>
      <c r="D203" s="218" t="s">
        <v>149</v>
      </c>
      <c r="E203" s="41"/>
      <c r="F203" s="219" t="s">
        <v>274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149</v>
      </c>
      <c r="AU203" s="18" t="s">
        <v>147</v>
      </c>
    </row>
    <row r="204" s="2" customFormat="1">
      <c r="A204" s="39"/>
      <c r="B204" s="40"/>
      <c r="C204" s="41"/>
      <c r="D204" s="223" t="s">
        <v>151</v>
      </c>
      <c r="E204" s="41"/>
      <c r="F204" s="224" t="s">
        <v>275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151</v>
      </c>
      <c r="AU204" s="18" t="s">
        <v>147</v>
      </c>
    </row>
    <row r="205" s="14" customFormat="1">
      <c r="A205" s="14"/>
      <c r="B205" s="235"/>
      <c r="C205" s="236"/>
      <c r="D205" s="218" t="s">
        <v>153</v>
      </c>
      <c r="E205" s="237" t="s">
        <v>19</v>
      </c>
      <c r="F205" s="238" t="s">
        <v>1543</v>
      </c>
      <c r="G205" s="236"/>
      <c r="H205" s="239">
        <v>0.39600000000000002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153</v>
      </c>
      <c r="AU205" s="245" t="s">
        <v>147</v>
      </c>
      <c r="AV205" s="14" t="s">
        <v>147</v>
      </c>
      <c r="AW205" s="14" t="s">
        <v>36</v>
      </c>
      <c r="AX205" s="14" t="s">
        <v>83</v>
      </c>
      <c r="AY205" s="245" t="s">
        <v>138</v>
      </c>
    </row>
    <row r="206" s="2" customFormat="1" ht="16.5" customHeight="1">
      <c r="A206" s="39"/>
      <c r="B206" s="40"/>
      <c r="C206" s="205" t="s">
        <v>7</v>
      </c>
      <c r="D206" s="205" t="s">
        <v>141</v>
      </c>
      <c r="E206" s="206" t="s">
        <v>278</v>
      </c>
      <c r="F206" s="207" t="s">
        <v>279</v>
      </c>
      <c r="G206" s="208" t="s">
        <v>197</v>
      </c>
      <c r="H206" s="209">
        <v>10</v>
      </c>
      <c r="I206" s="210"/>
      <c r="J206" s="211">
        <f>ROUND(I206*H206,2)</f>
        <v>0</v>
      </c>
      <c r="K206" s="207" t="s">
        <v>145</v>
      </c>
      <c r="L206" s="45"/>
      <c r="M206" s="212" t="s">
        <v>19</v>
      </c>
      <c r="N206" s="213" t="s">
        <v>47</v>
      </c>
      <c r="O206" s="85"/>
      <c r="P206" s="214">
        <f>O206*H206</f>
        <v>0</v>
      </c>
      <c r="Q206" s="214">
        <v>0.44170336999999998</v>
      </c>
      <c r="R206" s="214">
        <f>Q206*H206</f>
        <v>4.4170337000000002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146</v>
      </c>
      <c r="AT206" s="216" t="s">
        <v>141</v>
      </c>
      <c r="AU206" s="216" t="s">
        <v>147</v>
      </c>
      <c r="AY206" s="18" t="s">
        <v>138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147</v>
      </c>
      <c r="BK206" s="217">
        <f>ROUND(I206*H206,2)</f>
        <v>0</v>
      </c>
      <c r="BL206" s="18" t="s">
        <v>146</v>
      </c>
      <c r="BM206" s="216" t="s">
        <v>1544</v>
      </c>
    </row>
    <row r="207" s="2" customFormat="1">
      <c r="A207" s="39"/>
      <c r="B207" s="40"/>
      <c r="C207" s="41"/>
      <c r="D207" s="218" t="s">
        <v>149</v>
      </c>
      <c r="E207" s="41"/>
      <c r="F207" s="219" t="s">
        <v>281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149</v>
      </c>
      <c r="AU207" s="18" t="s">
        <v>147</v>
      </c>
    </row>
    <row r="208" s="2" customFormat="1">
      <c r="A208" s="39"/>
      <c r="B208" s="40"/>
      <c r="C208" s="41"/>
      <c r="D208" s="223" t="s">
        <v>151</v>
      </c>
      <c r="E208" s="41"/>
      <c r="F208" s="224" t="s">
        <v>282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151</v>
      </c>
      <c r="AU208" s="18" t="s">
        <v>147</v>
      </c>
    </row>
    <row r="209" s="13" customFormat="1">
      <c r="A209" s="13"/>
      <c r="B209" s="225"/>
      <c r="C209" s="226"/>
      <c r="D209" s="218" t="s">
        <v>153</v>
      </c>
      <c r="E209" s="227" t="s">
        <v>19</v>
      </c>
      <c r="F209" s="228" t="s">
        <v>283</v>
      </c>
      <c r="G209" s="226"/>
      <c r="H209" s="227" t="s">
        <v>19</v>
      </c>
      <c r="I209" s="229"/>
      <c r="J209" s="226"/>
      <c r="K209" s="226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153</v>
      </c>
      <c r="AU209" s="234" t="s">
        <v>147</v>
      </c>
      <c r="AV209" s="13" t="s">
        <v>83</v>
      </c>
      <c r="AW209" s="13" t="s">
        <v>36</v>
      </c>
      <c r="AX209" s="13" t="s">
        <v>75</v>
      </c>
      <c r="AY209" s="234" t="s">
        <v>138</v>
      </c>
    </row>
    <row r="210" s="14" customFormat="1">
      <c r="A210" s="14"/>
      <c r="B210" s="235"/>
      <c r="C210" s="236"/>
      <c r="D210" s="218" t="s">
        <v>153</v>
      </c>
      <c r="E210" s="237" t="s">
        <v>19</v>
      </c>
      <c r="F210" s="238" t="s">
        <v>1508</v>
      </c>
      <c r="G210" s="236"/>
      <c r="H210" s="239">
        <v>10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153</v>
      </c>
      <c r="AU210" s="245" t="s">
        <v>147</v>
      </c>
      <c r="AV210" s="14" t="s">
        <v>147</v>
      </c>
      <c r="AW210" s="14" t="s">
        <v>36</v>
      </c>
      <c r="AX210" s="14" t="s">
        <v>83</v>
      </c>
      <c r="AY210" s="245" t="s">
        <v>138</v>
      </c>
    </row>
    <row r="211" s="2" customFormat="1" ht="16.5" customHeight="1">
      <c r="A211" s="39"/>
      <c r="B211" s="40"/>
      <c r="C211" s="257" t="s">
        <v>309</v>
      </c>
      <c r="D211" s="257" t="s">
        <v>250</v>
      </c>
      <c r="E211" s="258" t="s">
        <v>1545</v>
      </c>
      <c r="F211" s="259" t="s">
        <v>1546</v>
      </c>
      <c r="G211" s="260" t="s">
        <v>197</v>
      </c>
      <c r="H211" s="261">
        <v>10</v>
      </c>
      <c r="I211" s="262"/>
      <c r="J211" s="263">
        <f>ROUND(I211*H211,2)</f>
        <v>0</v>
      </c>
      <c r="K211" s="259" t="s">
        <v>19</v>
      </c>
      <c r="L211" s="264"/>
      <c r="M211" s="265" t="s">
        <v>19</v>
      </c>
      <c r="N211" s="266" t="s">
        <v>47</v>
      </c>
      <c r="O211" s="85"/>
      <c r="P211" s="214">
        <f>O211*H211</f>
        <v>0</v>
      </c>
      <c r="Q211" s="214">
        <v>0.017000000000000001</v>
      </c>
      <c r="R211" s="214">
        <f>Q211*H211</f>
        <v>0.17000000000000001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208</v>
      </c>
      <c r="AT211" s="216" t="s">
        <v>250</v>
      </c>
      <c r="AU211" s="216" t="s">
        <v>147</v>
      </c>
      <c r="AY211" s="18" t="s">
        <v>138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147</v>
      </c>
      <c r="BK211" s="217">
        <f>ROUND(I211*H211,2)</f>
        <v>0</v>
      </c>
      <c r="BL211" s="18" t="s">
        <v>146</v>
      </c>
      <c r="BM211" s="216" t="s">
        <v>1547</v>
      </c>
    </row>
    <row r="212" s="2" customFormat="1">
      <c r="A212" s="39"/>
      <c r="B212" s="40"/>
      <c r="C212" s="41"/>
      <c r="D212" s="218" t="s">
        <v>149</v>
      </c>
      <c r="E212" s="41"/>
      <c r="F212" s="219" t="s">
        <v>287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149</v>
      </c>
      <c r="AU212" s="18" t="s">
        <v>147</v>
      </c>
    </row>
    <row r="213" s="2" customFormat="1" ht="21.75" customHeight="1">
      <c r="A213" s="39"/>
      <c r="B213" s="40"/>
      <c r="C213" s="205" t="s">
        <v>314</v>
      </c>
      <c r="D213" s="205" t="s">
        <v>141</v>
      </c>
      <c r="E213" s="206" t="s">
        <v>1548</v>
      </c>
      <c r="F213" s="207" t="s">
        <v>1549</v>
      </c>
      <c r="G213" s="208" t="s">
        <v>197</v>
      </c>
      <c r="H213" s="209">
        <v>10</v>
      </c>
      <c r="I213" s="210"/>
      <c r="J213" s="211">
        <f>ROUND(I213*H213,2)</f>
        <v>0</v>
      </c>
      <c r="K213" s="207" t="s">
        <v>145</v>
      </c>
      <c r="L213" s="45"/>
      <c r="M213" s="212" t="s">
        <v>19</v>
      </c>
      <c r="N213" s="213" t="s">
        <v>47</v>
      </c>
      <c r="O213" s="85"/>
      <c r="P213" s="214">
        <f>O213*H213</f>
        <v>0</v>
      </c>
      <c r="Q213" s="214">
        <v>0.053615999999999997</v>
      </c>
      <c r="R213" s="214">
        <f>Q213*H213</f>
        <v>0.53615999999999997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146</v>
      </c>
      <c r="AT213" s="216" t="s">
        <v>141</v>
      </c>
      <c r="AU213" s="216" t="s">
        <v>147</v>
      </c>
      <c r="AY213" s="18" t="s">
        <v>138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147</v>
      </c>
      <c r="BK213" s="217">
        <f>ROUND(I213*H213,2)</f>
        <v>0</v>
      </c>
      <c r="BL213" s="18" t="s">
        <v>146</v>
      </c>
      <c r="BM213" s="216" t="s">
        <v>1550</v>
      </c>
    </row>
    <row r="214" s="2" customFormat="1">
      <c r="A214" s="39"/>
      <c r="B214" s="40"/>
      <c r="C214" s="41"/>
      <c r="D214" s="218" t="s">
        <v>149</v>
      </c>
      <c r="E214" s="41"/>
      <c r="F214" s="219" t="s">
        <v>1551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149</v>
      </c>
      <c r="AU214" s="18" t="s">
        <v>147</v>
      </c>
    </row>
    <row r="215" s="2" customFormat="1">
      <c r="A215" s="39"/>
      <c r="B215" s="40"/>
      <c r="C215" s="41"/>
      <c r="D215" s="223" t="s">
        <v>151</v>
      </c>
      <c r="E215" s="41"/>
      <c r="F215" s="224" t="s">
        <v>1552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151</v>
      </c>
      <c r="AU215" s="18" t="s">
        <v>147</v>
      </c>
    </row>
    <row r="216" s="14" customFormat="1">
      <c r="A216" s="14"/>
      <c r="B216" s="235"/>
      <c r="C216" s="236"/>
      <c r="D216" s="218" t="s">
        <v>153</v>
      </c>
      <c r="E216" s="237" t="s">
        <v>19</v>
      </c>
      <c r="F216" s="238" t="s">
        <v>1508</v>
      </c>
      <c r="G216" s="236"/>
      <c r="H216" s="239">
        <v>10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153</v>
      </c>
      <c r="AU216" s="245" t="s">
        <v>147</v>
      </c>
      <c r="AV216" s="14" t="s">
        <v>147</v>
      </c>
      <c r="AW216" s="14" t="s">
        <v>36</v>
      </c>
      <c r="AX216" s="14" t="s">
        <v>83</v>
      </c>
      <c r="AY216" s="245" t="s">
        <v>138</v>
      </c>
    </row>
    <row r="217" s="2" customFormat="1" ht="16.5" customHeight="1">
      <c r="A217" s="39"/>
      <c r="B217" s="40"/>
      <c r="C217" s="257" t="s">
        <v>321</v>
      </c>
      <c r="D217" s="257" t="s">
        <v>250</v>
      </c>
      <c r="E217" s="258" t="s">
        <v>1553</v>
      </c>
      <c r="F217" s="259" t="s">
        <v>1554</v>
      </c>
      <c r="G217" s="260" t="s">
        <v>197</v>
      </c>
      <c r="H217" s="261">
        <v>10</v>
      </c>
      <c r="I217" s="262"/>
      <c r="J217" s="263">
        <f>ROUND(I217*H217,2)</f>
        <v>0</v>
      </c>
      <c r="K217" s="259" t="s">
        <v>145</v>
      </c>
      <c r="L217" s="264"/>
      <c r="M217" s="265" t="s">
        <v>19</v>
      </c>
      <c r="N217" s="266" t="s">
        <v>47</v>
      </c>
      <c r="O217" s="85"/>
      <c r="P217" s="214">
        <f>O217*H217</f>
        <v>0</v>
      </c>
      <c r="Q217" s="214">
        <v>0.036999999999999998</v>
      </c>
      <c r="R217" s="214">
        <f>Q217*H217</f>
        <v>0.37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208</v>
      </c>
      <c r="AT217" s="216" t="s">
        <v>250</v>
      </c>
      <c r="AU217" s="216" t="s">
        <v>147</v>
      </c>
      <c r="AY217" s="18" t="s">
        <v>138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147</v>
      </c>
      <c r="BK217" s="217">
        <f>ROUND(I217*H217,2)</f>
        <v>0</v>
      </c>
      <c r="BL217" s="18" t="s">
        <v>146</v>
      </c>
      <c r="BM217" s="216" t="s">
        <v>1555</v>
      </c>
    </row>
    <row r="218" s="2" customFormat="1">
      <c r="A218" s="39"/>
      <c r="B218" s="40"/>
      <c r="C218" s="41"/>
      <c r="D218" s="218" t="s">
        <v>149</v>
      </c>
      <c r="E218" s="41"/>
      <c r="F218" s="219" t="s">
        <v>1554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149</v>
      </c>
      <c r="AU218" s="18" t="s">
        <v>147</v>
      </c>
    </row>
    <row r="219" s="2" customFormat="1">
      <c r="A219" s="39"/>
      <c r="B219" s="40"/>
      <c r="C219" s="41"/>
      <c r="D219" s="223" t="s">
        <v>151</v>
      </c>
      <c r="E219" s="41"/>
      <c r="F219" s="224" t="s">
        <v>1556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151</v>
      </c>
      <c r="AU219" s="18" t="s">
        <v>147</v>
      </c>
    </row>
    <row r="220" s="12" customFormat="1" ht="22.8" customHeight="1">
      <c r="A220" s="12"/>
      <c r="B220" s="189"/>
      <c r="C220" s="190"/>
      <c r="D220" s="191" t="s">
        <v>74</v>
      </c>
      <c r="E220" s="203" t="s">
        <v>215</v>
      </c>
      <c r="F220" s="203" t="s">
        <v>289</v>
      </c>
      <c r="G220" s="190"/>
      <c r="H220" s="190"/>
      <c r="I220" s="193"/>
      <c r="J220" s="204">
        <f>BK220</f>
        <v>0</v>
      </c>
      <c r="K220" s="190"/>
      <c r="L220" s="195"/>
      <c r="M220" s="196"/>
      <c r="N220" s="197"/>
      <c r="O220" s="197"/>
      <c r="P220" s="198">
        <f>SUM(P221:P256)</f>
        <v>0</v>
      </c>
      <c r="Q220" s="197"/>
      <c r="R220" s="198">
        <f>SUM(R221:R256)</f>
        <v>0.01376844</v>
      </c>
      <c r="S220" s="197"/>
      <c r="T220" s="199">
        <f>SUM(T221:T256)</f>
        <v>56.002410000000005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0" t="s">
        <v>83</v>
      </c>
      <c r="AT220" s="201" t="s">
        <v>74</v>
      </c>
      <c r="AU220" s="201" t="s">
        <v>83</v>
      </c>
      <c r="AY220" s="200" t="s">
        <v>138</v>
      </c>
      <c r="BK220" s="202">
        <f>SUM(BK221:BK256)</f>
        <v>0</v>
      </c>
    </row>
    <row r="221" s="2" customFormat="1" ht="16.5" customHeight="1">
      <c r="A221" s="39"/>
      <c r="B221" s="40"/>
      <c r="C221" s="205" t="s">
        <v>329</v>
      </c>
      <c r="D221" s="205" t="s">
        <v>141</v>
      </c>
      <c r="E221" s="206" t="s">
        <v>291</v>
      </c>
      <c r="F221" s="207" t="s">
        <v>292</v>
      </c>
      <c r="G221" s="208" t="s">
        <v>189</v>
      </c>
      <c r="H221" s="209">
        <v>15.25</v>
      </c>
      <c r="I221" s="210"/>
      <c r="J221" s="211">
        <f>ROUND(I221*H221,2)</f>
        <v>0</v>
      </c>
      <c r="K221" s="207" t="s">
        <v>145</v>
      </c>
      <c r="L221" s="45"/>
      <c r="M221" s="212" t="s">
        <v>19</v>
      </c>
      <c r="N221" s="213" t="s">
        <v>47</v>
      </c>
      <c r="O221" s="85"/>
      <c r="P221" s="214">
        <f>O221*H221</f>
        <v>0</v>
      </c>
      <c r="Q221" s="214">
        <v>2.3099999999999999E-05</v>
      </c>
      <c r="R221" s="214">
        <f>Q221*H221</f>
        <v>0.00035227499999999998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146</v>
      </c>
      <c r="AT221" s="216" t="s">
        <v>141</v>
      </c>
      <c r="AU221" s="216" t="s">
        <v>147</v>
      </c>
      <c r="AY221" s="18" t="s">
        <v>138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147</v>
      </c>
      <c r="BK221" s="217">
        <f>ROUND(I221*H221,2)</f>
        <v>0</v>
      </c>
      <c r="BL221" s="18" t="s">
        <v>146</v>
      </c>
      <c r="BM221" s="216" t="s">
        <v>293</v>
      </c>
    </row>
    <row r="222" s="2" customFormat="1">
      <c r="A222" s="39"/>
      <c r="B222" s="40"/>
      <c r="C222" s="41"/>
      <c r="D222" s="218" t="s">
        <v>149</v>
      </c>
      <c r="E222" s="41"/>
      <c r="F222" s="219" t="s">
        <v>294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149</v>
      </c>
      <c r="AU222" s="18" t="s">
        <v>147</v>
      </c>
    </row>
    <row r="223" s="2" customFormat="1">
      <c r="A223" s="39"/>
      <c r="B223" s="40"/>
      <c r="C223" s="41"/>
      <c r="D223" s="223" t="s">
        <v>151</v>
      </c>
      <c r="E223" s="41"/>
      <c r="F223" s="224" t="s">
        <v>295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151</v>
      </c>
      <c r="AU223" s="18" t="s">
        <v>147</v>
      </c>
    </row>
    <row r="224" s="14" customFormat="1">
      <c r="A224" s="14"/>
      <c r="B224" s="235"/>
      <c r="C224" s="236"/>
      <c r="D224" s="218" t="s">
        <v>153</v>
      </c>
      <c r="E224" s="237" t="s">
        <v>19</v>
      </c>
      <c r="F224" s="238" t="s">
        <v>296</v>
      </c>
      <c r="G224" s="236"/>
      <c r="H224" s="239">
        <v>15.25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153</v>
      </c>
      <c r="AU224" s="245" t="s">
        <v>147</v>
      </c>
      <c r="AV224" s="14" t="s">
        <v>147</v>
      </c>
      <c r="AW224" s="14" t="s">
        <v>36</v>
      </c>
      <c r="AX224" s="14" t="s">
        <v>83</v>
      </c>
      <c r="AY224" s="245" t="s">
        <v>138</v>
      </c>
    </row>
    <row r="225" s="2" customFormat="1" ht="16.5" customHeight="1">
      <c r="A225" s="39"/>
      <c r="B225" s="40"/>
      <c r="C225" s="205" t="s">
        <v>337</v>
      </c>
      <c r="D225" s="205" t="s">
        <v>141</v>
      </c>
      <c r="E225" s="206" t="s">
        <v>298</v>
      </c>
      <c r="F225" s="207" t="s">
        <v>299</v>
      </c>
      <c r="G225" s="208" t="s">
        <v>144</v>
      </c>
      <c r="H225" s="209">
        <v>272.279</v>
      </c>
      <c r="I225" s="210"/>
      <c r="J225" s="211">
        <f>ROUND(I225*H225,2)</f>
        <v>0</v>
      </c>
      <c r="K225" s="207" t="s">
        <v>145</v>
      </c>
      <c r="L225" s="45"/>
      <c r="M225" s="212" t="s">
        <v>19</v>
      </c>
      <c r="N225" s="213" t="s">
        <v>47</v>
      </c>
      <c r="O225" s="85"/>
      <c r="P225" s="214">
        <f>O225*H225</f>
        <v>0</v>
      </c>
      <c r="Q225" s="214">
        <v>3.4999999999999997E-05</v>
      </c>
      <c r="R225" s="214">
        <f>Q225*H225</f>
        <v>0.0095297649999999991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146</v>
      </c>
      <c r="AT225" s="216" t="s">
        <v>141</v>
      </c>
      <c r="AU225" s="216" t="s">
        <v>147</v>
      </c>
      <c r="AY225" s="18" t="s">
        <v>138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147</v>
      </c>
      <c r="BK225" s="217">
        <f>ROUND(I225*H225,2)</f>
        <v>0</v>
      </c>
      <c r="BL225" s="18" t="s">
        <v>146</v>
      </c>
      <c r="BM225" s="216" t="s">
        <v>300</v>
      </c>
    </row>
    <row r="226" s="2" customFormat="1">
      <c r="A226" s="39"/>
      <c r="B226" s="40"/>
      <c r="C226" s="41"/>
      <c r="D226" s="218" t="s">
        <v>149</v>
      </c>
      <c r="E226" s="41"/>
      <c r="F226" s="219" t="s">
        <v>301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149</v>
      </c>
      <c r="AU226" s="18" t="s">
        <v>147</v>
      </c>
    </row>
    <row r="227" s="2" customFormat="1">
      <c r="A227" s="39"/>
      <c r="B227" s="40"/>
      <c r="C227" s="41"/>
      <c r="D227" s="223" t="s">
        <v>151</v>
      </c>
      <c r="E227" s="41"/>
      <c r="F227" s="224" t="s">
        <v>302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151</v>
      </c>
      <c r="AU227" s="18" t="s">
        <v>147</v>
      </c>
    </row>
    <row r="228" s="14" customFormat="1">
      <c r="A228" s="14"/>
      <c r="B228" s="235"/>
      <c r="C228" s="236"/>
      <c r="D228" s="218" t="s">
        <v>153</v>
      </c>
      <c r="E228" s="237" t="s">
        <v>19</v>
      </c>
      <c r="F228" s="238" t="s">
        <v>1557</v>
      </c>
      <c r="G228" s="236"/>
      <c r="H228" s="239">
        <v>272.279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153</v>
      </c>
      <c r="AU228" s="245" t="s">
        <v>147</v>
      </c>
      <c r="AV228" s="14" t="s">
        <v>147</v>
      </c>
      <c r="AW228" s="14" t="s">
        <v>36</v>
      </c>
      <c r="AX228" s="14" t="s">
        <v>83</v>
      </c>
      <c r="AY228" s="245" t="s">
        <v>138</v>
      </c>
    </row>
    <row r="229" s="2" customFormat="1" ht="16.5" customHeight="1">
      <c r="A229" s="39"/>
      <c r="B229" s="40"/>
      <c r="C229" s="205" t="s">
        <v>345</v>
      </c>
      <c r="D229" s="205" t="s">
        <v>141</v>
      </c>
      <c r="E229" s="206" t="s">
        <v>304</v>
      </c>
      <c r="F229" s="207" t="s">
        <v>305</v>
      </c>
      <c r="G229" s="208" t="s">
        <v>197</v>
      </c>
      <c r="H229" s="209">
        <v>2</v>
      </c>
      <c r="I229" s="210"/>
      <c r="J229" s="211">
        <f>ROUND(I229*H229,2)</f>
        <v>0</v>
      </c>
      <c r="K229" s="207" t="s">
        <v>145</v>
      </c>
      <c r="L229" s="45"/>
      <c r="M229" s="212" t="s">
        <v>19</v>
      </c>
      <c r="N229" s="213" t="s">
        <v>47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146</v>
      </c>
      <c r="AT229" s="216" t="s">
        <v>141</v>
      </c>
      <c r="AU229" s="216" t="s">
        <v>147</v>
      </c>
      <c r="AY229" s="18" t="s">
        <v>138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147</v>
      </c>
      <c r="BK229" s="217">
        <f>ROUND(I229*H229,2)</f>
        <v>0</v>
      </c>
      <c r="BL229" s="18" t="s">
        <v>146</v>
      </c>
      <c r="BM229" s="216" t="s">
        <v>306</v>
      </c>
    </row>
    <row r="230" s="2" customFormat="1">
      <c r="A230" s="39"/>
      <c r="B230" s="40"/>
      <c r="C230" s="41"/>
      <c r="D230" s="218" t="s">
        <v>149</v>
      </c>
      <c r="E230" s="41"/>
      <c r="F230" s="219" t="s">
        <v>307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149</v>
      </c>
      <c r="AU230" s="18" t="s">
        <v>147</v>
      </c>
    </row>
    <row r="231" s="2" customFormat="1">
      <c r="A231" s="39"/>
      <c r="B231" s="40"/>
      <c r="C231" s="41"/>
      <c r="D231" s="223" t="s">
        <v>151</v>
      </c>
      <c r="E231" s="41"/>
      <c r="F231" s="224" t="s">
        <v>308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151</v>
      </c>
      <c r="AU231" s="18" t="s">
        <v>147</v>
      </c>
    </row>
    <row r="232" s="2" customFormat="1" ht="16.5" customHeight="1">
      <c r="A232" s="39"/>
      <c r="B232" s="40"/>
      <c r="C232" s="257" t="s">
        <v>353</v>
      </c>
      <c r="D232" s="257" t="s">
        <v>250</v>
      </c>
      <c r="E232" s="258" t="s">
        <v>310</v>
      </c>
      <c r="F232" s="259" t="s">
        <v>311</v>
      </c>
      <c r="G232" s="260" t="s">
        <v>197</v>
      </c>
      <c r="H232" s="261">
        <v>2</v>
      </c>
      <c r="I232" s="262"/>
      <c r="J232" s="263">
        <f>ROUND(I232*H232,2)</f>
        <v>0</v>
      </c>
      <c r="K232" s="259" t="s">
        <v>19</v>
      </c>
      <c r="L232" s="264"/>
      <c r="M232" s="265" t="s">
        <v>19</v>
      </c>
      <c r="N232" s="266" t="s">
        <v>47</v>
      </c>
      <c r="O232" s="85"/>
      <c r="P232" s="214">
        <f>O232*H232</f>
        <v>0</v>
      </c>
      <c r="Q232" s="214">
        <v>0.00013999999999999999</v>
      </c>
      <c r="R232" s="214">
        <f>Q232*H232</f>
        <v>0.00027999999999999998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208</v>
      </c>
      <c r="AT232" s="216" t="s">
        <v>250</v>
      </c>
      <c r="AU232" s="216" t="s">
        <v>147</v>
      </c>
      <c r="AY232" s="18" t="s">
        <v>138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147</v>
      </c>
      <c r="BK232" s="217">
        <f>ROUND(I232*H232,2)</f>
        <v>0</v>
      </c>
      <c r="BL232" s="18" t="s">
        <v>146</v>
      </c>
      <c r="BM232" s="216" t="s">
        <v>312</v>
      </c>
    </row>
    <row r="233" s="2" customFormat="1">
      <c r="A233" s="39"/>
      <c r="B233" s="40"/>
      <c r="C233" s="41"/>
      <c r="D233" s="218" t="s">
        <v>149</v>
      </c>
      <c r="E233" s="41"/>
      <c r="F233" s="219" t="s">
        <v>313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149</v>
      </c>
      <c r="AU233" s="18" t="s">
        <v>147</v>
      </c>
    </row>
    <row r="234" s="2" customFormat="1" ht="16.5" customHeight="1">
      <c r="A234" s="39"/>
      <c r="B234" s="40"/>
      <c r="C234" s="205" t="s">
        <v>362</v>
      </c>
      <c r="D234" s="205" t="s">
        <v>141</v>
      </c>
      <c r="E234" s="206" t="s">
        <v>315</v>
      </c>
      <c r="F234" s="207" t="s">
        <v>316</v>
      </c>
      <c r="G234" s="208" t="s">
        <v>144</v>
      </c>
      <c r="H234" s="209">
        <v>155.40000000000001</v>
      </c>
      <c r="I234" s="210"/>
      <c r="J234" s="211">
        <f>ROUND(I234*H234,2)</f>
        <v>0</v>
      </c>
      <c r="K234" s="207" t="s">
        <v>145</v>
      </c>
      <c r="L234" s="45"/>
      <c r="M234" s="212" t="s">
        <v>19</v>
      </c>
      <c r="N234" s="213" t="s">
        <v>47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0.26100000000000001</v>
      </c>
      <c r="T234" s="215">
        <f>S234*H234</f>
        <v>40.559400000000004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146</v>
      </c>
      <c r="AT234" s="216" t="s">
        <v>141</v>
      </c>
      <c r="AU234" s="216" t="s">
        <v>147</v>
      </c>
      <c r="AY234" s="18" t="s">
        <v>138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147</v>
      </c>
      <c r="BK234" s="217">
        <f>ROUND(I234*H234,2)</f>
        <v>0</v>
      </c>
      <c r="BL234" s="18" t="s">
        <v>146</v>
      </c>
      <c r="BM234" s="216" t="s">
        <v>317</v>
      </c>
    </row>
    <row r="235" s="2" customFormat="1">
      <c r="A235" s="39"/>
      <c r="B235" s="40"/>
      <c r="C235" s="41"/>
      <c r="D235" s="218" t="s">
        <v>149</v>
      </c>
      <c r="E235" s="41"/>
      <c r="F235" s="219" t="s">
        <v>318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149</v>
      </c>
      <c r="AU235" s="18" t="s">
        <v>147</v>
      </c>
    </row>
    <row r="236" s="2" customFormat="1">
      <c r="A236" s="39"/>
      <c r="B236" s="40"/>
      <c r="C236" s="41"/>
      <c r="D236" s="223" t="s">
        <v>151</v>
      </c>
      <c r="E236" s="41"/>
      <c r="F236" s="224" t="s">
        <v>319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151</v>
      </c>
      <c r="AU236" s="18" t="s">
        <v>147</v>
      </c>
    </row>
    <row r="237" s="14" customFormat="1">
      <c r="A237" s="14"/>
      <c r="B237" s="235"/>
      <c r="C237" s="236"/>
      <c r="D237" s="218" t="s">
        <v>153</v>
      </c>
      <c r="E237" s="237" t="s">
        <v>19</v>
      </c>
      <c r="F237" s="238" t="s">
        <v>1558</v>
      </c>
      <c r="G237" s="236"/>
      <c r="H237" s="239">
        <v>155.40000000000001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153</v>
      </c>
      <c r="AU237" s="245" t="s">
        <v>147</v>
      </c>
      <c r="AV237" s="14" t="s">
        <v>147</v>
      </c>
      <c r="AW237" s="14" t="s">
        <v>36</v>
      </c>
      <c r="AX237" s="14" t="s">
        <v>83</v>
      </c>
      <c r="AY237" s="245" t="s">
        <v>138</v>
      </c>
    </row>
    <row r="238" s="2" customFormat="1" ht="21.75" customHeight="1">
      <c r="A238" s="39"/>
      <c r="B238" s="40"/>
      <c r="C238" s="205" t="s">
        <v>368</v>
      </c>
      <c r="D238" s="205" t="s">
        <v>141</v>
      </c>
      <c r="E238" s="206" t="s">
        <v>330</v>
      </c>
      <c r="F238" s="207" t="s">
        <v>331</v>
      </c>
      <c r="G238" s="208" t="s">
        <v>259</v>
      </c>
      <c r="H238" s="209">
        <v>4.2709999999999999</v>
      </c>
      <c r="I238" s="210"/>
      <c r="J238" s="211">
        <f>ROUND(I238*H238,2)</f>
        <v>0</v>
      </c>
      <c r="K238" s="207" t="s">
        <v>145</v>
      </c>
      <c r="L238" s="45"/>
      <c r="M238" s="212" t="s">
        <v>19</v>
      </c>
      <c r="N238" s="213" t="s">
        <v>47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2.2000000000000002</v>
      </c>
      <c r="T238" s="215">
        <f>S238*H238</f>
        <v>9.3962000000000003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146</v>
      </c>
      <c r="AT238" s="216" t="s">
        <v>141</v>
      </c>
      <c r="AU238" s="216" t="s">
        <v>147</v>
      </c>
      <c r="AY238" s="18" t="s">
        <v>138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147</v>
      </c>
      <c r="BK238" s="217">
        <f>ROUND(I238*H238,2)</f>
        <v>0</v>
      </c>
      <c r="BL238" s="18" t="s">
        <v>146</v>
      </c>
      <c r="BM238" s="216" t="s">
        <v>332</v>
      </c>
    </row>
    <row r="239" s="2" customFormat="1">
      <c r="A239" s="39"/>
      <c r="B239" s="40"/>
      <c r="C239" s="41"/>
      <c r="D239" s="218" t="s">
        <v>149</v>
      </c>
      <c r="E239" s="41"/>
      <c r="F239" s="219" t="s">
        <v>333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149</v>
      </c>
      <c r="AU239" s="18" t="s">
        <v>147</v>
      </c>
    </row>
    <row r="240" s="2" customFormat="1">
      <c r="A240" s="39"/>
      <c r="B240" s="40"/>
      <c r="C240" s="41"/>
      <c r="D240" s="223" t="s">
        <v>151</v>
      </c>
      <c r="E240" s="41"/>
      <c r="F240" s="224" t="s">
        <v>334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151</v>
      </c>
      <c r="AU240" s="18" t="s">
        <v>147</v>
      </c>
    </row>
    <row r="241" s="13" customFormat="1">
      <c r="A241" s="13"/>
      <c r="B241" s="225"/>
      <c r="C241" s="226"/>
      <c r="D241" s="218" t="s">
        <v>153</v>
      </c>
      <c r="E241" s="227" t="s">
        <v>19</v>
      </c>
      <c r="F241" s="228" t="s">
        <v>335</v>
      </c>
      <c r="G241" s="226"/>
      <c r="H241" s="227" t="s">
        <v>19</v>
      </c>
      <c r="I241" s="229"/>
      <c r="J241" s="226"/>
      <c r="K241" s="226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153</v>
      </c>
      <c r="AU241" s="234" t="s">
        <v>147</v>
      </c>
      <c r="AV241" s="13" t="s">
        <v>83</v>
      </c>
      <c r="AW241" s="13" t="s">
        <v>36</v>
      </c>
      <c r="AX241" s="13" t="s">
        <v>75</v>
      </c>
      <c r="AY241" s="234" t="s">
        <v>138</v>
      </c>
    </row>
    <row r="242" s="14" customFormat="1">
      <c r="A242" s="14"/>
      <c r="B242" s="235"/>
      <c r="C242" s="236"/>
      <c r="D242" s="218" t="s">
        <v>153</v>
      </c>
      <c r="E242" s="237" t="s">
        <v>19</v>
      </c>
      <c r="F242" s="238" t="s">
        <v>1559</v>
      </c>
      <c r="G242" s="236"/>
      <c r="H242" s="239">
        <v>4.2709999999999999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153</v>
      </c>
      <c r="AU242" s="245" t="s">
        <v>147</v>
      </c>
      <c r="AV242" s="14" t="s">
        <v>147</v>
      </c>
      <c r="AW242" s="14" t="s">
        <v>36</v>
      </c>
      <c r="AX242" s="14" t="s">
        <v>83</v>
      </c>
      <c r="AY242" s="245" t="s">
        <v>138</v>
      </c>
    </row>
    <row r="243" s="2" customFormat="1" ht="16.5" customHeight="1">
      <c r="A243" s="39"/>
      <c r="B243" s="40"/>
      <c r="C243" s="205" t="s">
        <v>375</v>
      </c>
      <c r="D243" s="205" t="s">
        <v>141</v>
      </c>
      <c r="E243" s="206" t="s">
        <v>338</v>
      </c>
      <c r="F243" s="207" t="s">
        <v>339</v>
      </c>
      <c r="G243" s="208" t="s">
        <v>144</v>
      </c>
      <c r="H243" s="209">
        <v>23.728999999999999</v>
      </c>
      <c r="I243" s="210"/>
      <c r="J243" s="211">
        <f>ROUND(I243*H243,2)</f>
        <v>0</v>
      </c>
      <c r="K243" s="207" t="s">
        <v>145</v>
      </c>
      <c r="L243" s="45"/>
      <c r="M243" s="212" t="s">
        <v>19</v>
      </c>
      <c r="N243" s="213" t="s">
        <v>47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0.089999999999999997</v>
      </c>
      <c r="T243" s="215">
        <f>S243*H243</f>
        <v>2.1356099999999998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146</v>
      </c>
      <c r="AT243" s="216" t="s">
        <v>141</v>
      </c>
      <c r="AU243" s="216" t="s">
        <v>147</v>
      </c>
      <c r="AY243" s="18" t="s">
        <v>138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147</v>
      </c>
      <c r="BK243" s="217">
        <f>ROUND(I243*H243,2)</f>
        <v>0</v>
      </c>
      <c r="BL243" s="18" t="s">
        <v>146</v>
      </c>
      <c r="BM243" s="216" t="s">
        <v>340</v>
      </c>
    </row>
    <row r="244" s="2" customFormat="1">
      <c r="A244" s="39"/>
      <c r="B244" s="40"/>
      <c r="C244" s="41"/>
      <c r="D244" s="218" t="s">
        <v>149</v>
      </c>
      <c r="E244" s="41"/>
      <c r="F244" s="219" t="s">
        <v>341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149</v>
      </c>
      <c r="AU244" s="18" t="s">
        <v>147</v>
      </c>
    </row>
    <row r="245" s="2" customFormat="1">
      <c r="A245" s="39"/>
      <c r="B245" s="40"/>
      <c r="C245" s="41"/>
      <c r="D245" s="223" t="s">
        <v>151</v>
      </c>
      <c r="E245" s="41"/>
      <c r="F245" s="224" t="s">
        <v>342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151</v>
      </c>
      <c r="AU245" s="18" t="s">
        <v>147</v>
      </c>
    </row>
    <row r="246" s="13" customFormat="1">
      <c r="A246" s="13"/>
      <c r="B246" s="225"/>
      <c r="C246" s="226"/>
      <c r="D246" s="218" t="s">
        <v>153</v>
      </c>
      <c r="E246" s="227" t="s">
        <v>19</v>
      </c>
      <c r="F246" s="228" t="s">
        <v>343</v>
      </c>
      <c r="G246" s="226"/>
      <c r="H246" s="227" t="s">
        <v>19</v>
      </c>
      <c r="I246" s="229"/>
      <c r="J246" s="226"/>
      <c r="K246" s="226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153</v>
      </c>
      <c r="AU246" s="234" t="s">
        <v>147</v>
      </c>
      <c r="AV246" s="13" t="s">
        <v>83</v>
      </c>
      <c r="AW246" s="13" t="s">
        <v>36</v>
      </c>
      <c r="AX246" s="13" t="s">
        <v>75</v>
      </c>
      <c r="AY246" s="234" t="s">
        <v>138</v>
      </c>
    </row>
    <row r="247" s="14" customFormat="1">
      <c r="A247" s="14"/>
      <c r="B247" s="235"/>
      <c r="C247" s="236"/>
      <c r="D247" s="218" t="s">
        <v>153</v>
      </c>
      <c r="E247" s="237" t="s">
        <v>19</v>
      </c>
      <c r="F247" s="238" t="s">
        <v>1560</v>
      </c>
      <c r="G247" s="236"/>
      <c r="H247" s="239">
        <v>23.728999999999999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153</v>
      </c>
      <c r="AU247" s="245" t="s">
        <v>147</v>
      </c>
      <c r="AV247" s="14" t="s">
        <v>147</v>
      </c>
      <c r="AW247" s="14" t="s">
        <v>36</v>
      </c>
      <c r="AX247" s="14" t="s">
        <v>83</v>
      </c>
      <c r="AY247" s="245" t="s">
        <v>138</v>
      </c>
    </row>
    <row r="248" s="2" customFormat="1" ht="16.5" customHeight="1">
      <c r="A248" s="39"/>
      <c r="B248" s="40"/>
      <c r="C248" s="205" t="s">
        <v>381</v>
      </c>
      <c r="D248" s="205" t="s">
        <v>141</v>
      </c>
      <c r="E248" s="206" t="s">
        <v>346</v>
      </c>
      <c r="F248" s="207" t="s">
        <v>347</v>
      </c>
      <c r="G248" s="208" t="s">
        <v>144</v>
      </c>
      <c r="H248" s="209">
        <v>51</v>
      </c>
      <c r="I248" s="210"/>
      <c r="J248" s="211">
        <f>ROUND(I248*H248,2)</f>
        <v>0</v>
      </c>
      <c r="K248" s="207" t="s">
        <v>145</v>
      </c>
      <c r="L248" s="45"/>
      <c r="M248" s="212" t="s">
        <v>19</v>
      </c>
      <c r="N248" s="213" t="s">
        <v>47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0.075999999999999998</v>
      </c>
      <c r="T248" s="215">
        <f>S248*H248</f>
        <v>3.8759999999999999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146</v>
      </c>
      <c r="AT248" s="216" t="s">
        <v>141</v>
      </c>
      <c r="AU248" s="216" t="s">
        <v>147</v>
      </c>
      <c r="AY248" s="18" t="s">
        <v>138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147</v>
      </c>
      <c r="BK248" s="217">
        <f>ROUND(I248*H248,2)</f>
        <v>0</v>
      </c>
      <c r="BL248" s="18" t="s">
        <v>146</v>
      </c>
      <c r="BM248" s="216" t="s">
        <v>348</v>
      </c>
    </row>
    <row r="249" s="2" customFormat="1">
      <c r="A249" s="39"/>
      <c r="B249" s="40"/>
      <c r="C249" s="41"/>
      <c r="D249" s="218" t="s">
        <v>149</v>
      </c>
      <c r="E249" s="41"/>
      <c r="F249" s="219" t="s">
        <v>349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149</v>
      </c>
      <c r="AU249" s="18" t="s">
        <v>147</v>
      </c>
    </row>
    <row r="250" s="2" customFormat="1">
      <c r="A250" s="39"/>
      <c r="B250" s="40"/>
      <c r="C250" s="41"/>
      <c r="D250" s="223" t="s">
        <v>151</v>
      </c>
      <c r="E250" s="41"/>
      <c r="F250" s="224" t="s">
        <v>350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151</v>
      </c>
      <c r="AU250" s="18" t="s">
        <v>147</v>
      </c>
    </row>
    <row r="251" s="13" customFormat="1">
      <c r="A251" s="13"/>
      <c r="B251" s="225"/>
      <c r="C251" s="226"/>
      <c r="D251" s="218" t="s">
        <v>153</v>
      </c>
      <c r="E251" s="227" t="s">
        <v>19</v>
      </c>
      <c r="F251" s="228" t="s">
        <v>351</v>
      </c>
      <c r="G251" s="226"/>
      <c r="H251" s="227" t="s">
        <v>19</v>
      </c>
      <c r="I251" s="229"/>
      <c r="J251" s="226"/>
      <c r="K251" s="226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153</v>
      </c>
      <c r="AU251" s="234" t="s">
        <v>147</v>
      </c>
      <c r="AV251" s="13" t="s">
        <v>83</v>
      </c>
      <c r="AW251" s="13" t="s">
        <v>36</v>
      </c>
      <c r="AX251" s="13" t="s">
        <v>75</v>
      </c>
      <c r="AY251" s="234" t="s">
        <v>138</v>
      </c>
    </row>
    <row r="252" s="14" customFormat="1">
      <c r="A252" s="14"/>
      <c r="B252" s="235"/>
      <c r="C252" s="236"/>
      <c r="D252" s="218" t="s">
        <v>153</v>
      </c>
      <c r="E252" s="237" t="s">
        <v>19</v>
      </c>
      <c r="F252" s="238" t="s">
        <v>1561</v>
      </c>
      <c r="G252" s="236"/>
      <c r="H252" s="239">
        <v>51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153</v>
      </c>
      <c r="AU252" s="245" t="s">
        <v>147</v>
      </c>
      <c r="AV252" s="14" t="s">
        <v>147</v>
      </c>
      <c r="AW252" s="14" t="s">
        <v>36</v>
      </c>
      <c r="AX252" s="14" t="s">
        <v>83</v>
      </c>
      <c r="AY252" s="245" t="s">
        <v>138</v>
      </c>
    </row>
    <row r="253" s="2" customFormat="1" ht="16.5" customHeight="1">
      <c r="A253" s="39"/>
      <c r="B253" s="40"/>
      <c r="C253" s="205" t="s">
        <v>388</v>
      </c>
      <c r="D253" s="205" t="s">
        <v>141</v>
      </c>
      <c r="E253" s="206" t="s">
        <v>354</v>
      </c>
      <c r="F253" s="207" t="s">
        <v>355</v>
      </c>
      <c r="G253" s="208" t="s">
        <v>189</v>
      </c>
      <c r="H253" s="209">
        <v>3.2000000000000002</v>
      </c>
      <c r="I253" s="210"/>
      <c r="J253" s="211">
        <f>ROUND(I253*H253,2)</f>
        <v>0</v>
      </c>
      <c r="K253" s="207" t="s">
        <v>145</v>
      </c>
      <c r="L253" s="45"/>
      <c r="M253" s="212" t="s">
        <v>19</v>
      </c>
      <c r="N253" s="213" t="s">
        <v>47</v>
      </c>
      <c r="O253" s="85"/>
      <c r="P253" s="214">
        <f>O253*H253</f>
        <v>0</v>
      </c>
      <c r="Q253" s="214">
        <v>0.001127</v>
      </c>
      <c r="R253" s="214">
        <f>Q253*H253</f>
        <v>0.0036064000000000001</v>
      </c>
      <c r="S253" s="214">
        <v>0.010999999999999999</v>
      </c>
      <c r="T253" s="215">
        <f>S253*H253</f>
        <v>0.035200000000000002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146</v>
      </c>
      <c r="AT253" s="216" t="s">
        <v>141</v>
      </c>
      <c r="AU253" s="216" t="s">
        <v>147</v>
      </c>
      <c r="AY253" s="18" t="s">
        <v>138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147</v>
      </c>
      <c r="BK253" s="217">
        <f>ROUND(I253*H253,2)</f>
        <v>0</v>
      </c>
      <c r="BL253" s="18" t="s">
        <v>146</v>
      </c>
      <c r="BM253" s="216" t="s">
        <v>356</v>
      </c>
    </row>
    <row r="254" s="2" customFormat="1">
      <c r="A254" s="39"/>
      <c r="B254" s="40"/>
      <c r="C254" s="41"/>
      <c r="D254" s="218" t="s">
        <v>149</v>
      </c>
      <c r="E254" s="41"/>
      <c r="F254" s="219" t="s">
        <v>357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149</v>
      </c>
      <c r="AU254" s="18" t="s">
        <v>147</v>
      </c>
    </row>
    <row r="255" s="2" customFormat="1">
      <c r="A255" s="39"/>
      <c r="B255" s="40"/>
      <c r="C255" s="41"/>
      <c r="D255" s="223" t="s">
        <v>151</v>
      </c>
      <c r="E255" s="41"/>
      <c r="F255" s="224" t="s">
        <v>358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151</v>
      </c>
      <c r="AU255" s="18" t="s">
        <v>147</v>
      </c>
    </row>
    <row r="256" s="14" customFormat="1">
      <c r="A256" s="14"/>
      <c r="B256" s="235"/>
      <c r="C256" s="236"/>
      <c r="D256" s="218" t="s">
        <v>153</v>
      </c>
      <c r="E256" s="237" t="s">
        <v>19</v>
      </c>
      <c r="F256" s="238" t="s">
        <v>1562</v>
      </c>
      <c r="G256" s="236"/>
      <c r="H256" s="239">
        <v>3.2000000000000002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153</v>
      </c>
      <c r="AU256" s="245" t="s">
        <v>147</v>
      </c>
      <c r="AV256" s="14" t="s">
        <v>147</v>
      </c>
      <c r="AW256" s="14" t="s">
        <v>36</v>
      </c>
      <c r="AX256" s="14" t="s">
        <v>83</v>
      </c>
      <c r="AY256" s="245" t="s">
        <v>138</v>
      </c>
    </row>
    <row r="257" s="12" customFormat="1" ht="22.8" customHeight="1">
      <c r="A257" s="12"/>
      <c r="B257" s="189"/>
      <c r="C257" s="190"/>
      <c r="D257" s="191" t="s">
        <v>74</v>
      </c>
      <c r="E257" s="203" t="s">
        <v>360</v>
      </c>
      <c r="F257" s="203" t="s">
        <v>361</v>
      </c>
      <c r="G257" s="190"/>
      <c r="H257" s="190"/>
      <c r="I257" s="193"/>
      <c r="J257" s="204">
        <f>BK257</f>
        <v>0</v>
      </c>
      <c r="K257" s="190"/>
      <c r="L257" s="195"/>
      <c r="M257" s="196"/>
      <c r="N257" s="197"/>
      <c r="O257" s="197"/>
      <c r="P257" s="198">
        <f>SUM(P258:P273)</f>
        <v>0</v>
      </c>
      <c r="Q257" s="197"/>
      <c r="R257" s="198">
        <f>SUM(R258:R273)</f>
        <v>0</v>
      </c>
      <c r="S257" s="197"/>
      <c r="T257" s="199">
        <f>SUM(T258:T273)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0" t="s">
        <v>83</v>
      </c>
      <c r="AT257" s="201" t="s">
        <v>74</v>
      </c>
      <c r="AU257" s="201" t="s">
        <v>83</v>
      </c>
      <c r="AY257" s="200" t="s">
        <v>138</v>
      </c>
      <c r="BK257" s="202">
        <f>SUM(BK258:BK273)</f>
        <v>0</v>
      </c>
    </row>
    <row r="258" s="2" customFormat="1" ht="16.5" customHeight="1">
      <c r="A258" s="39"/>
      <c r="B258" s="40"/>
      <c r="C258" s="205" t="s">
        <v>396</v>
      </c>
      <c r="D258" s="205" t="s">
        <v>141</v>
      </c>
      <c r="E258" s="206" t="s">
        <v>363</v>
      </c>
      <c r="F258" s="207" t="s">
        <v>364</v>
      </c>
      <c r="G258" s="208" t="s">
        <v>272</v>
      </c>
      <c r="H258" s="209">
        <v>71.921000000000006</v>
      </c>
      <c r="I258" s="210"/>
      <c r="J258" s="211">
        <f>ROUND(I258*H258,2)</f>
        <v>0</v>
      </c>
      <c r="K258" s="207" t="s">
        <v>145</v>
      </c>
      <c r="L258" s="45"/>
      <c r="M258" s="212" t="s">
        <v>19</v>
      </c>
      <c r="N258" s="213" t="s">
        <v>47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146</v>
      </c>
      <c r="AT258" s="216" t="s">
        <v>141</v>
      </c>
      <c r="AU258" s="216" t="s">
        <v>147</v>
      </c>
      <c r="AY258" s="18" t="s">
        <v>138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147</v>
      </c>
      <c r="BK258" s="217">
        <f>ROUND(I258*H258,2)</f>
        <v>0</v>
      </c>
      <c r="BL258" s="18" t="s">
        <v>146</v>
      </c>
      <c r="BM258" s="216" t="s">
        <v>365</v>
      </c>
    </row>
    <row r="259" s="2" customFormat="1">
      <c r="A259" s="39"/>
      <c r="B259" s="40"/>
      <c r="C259" s="41"/>
      <c r="D259" s="218" t="s">
        <v>149</v>
      </c>
      <c r="E259" s="41"/>
      <c r="F259" s="219" t="s">
        <v>366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149</v>
      </c>
      <c r="AU259" s="18" t="s">
        <v>147</v>
      </c>
    </row>
    <row r="260" s="2" customFormat="1">
      <c r="A260" s="39"/>
      <c r="B260" s="40"/>
      <c r="C260" s="41"/>
      <c r="D260" s="223" t="s">
        <v>151</v>
      </c>
      <c r="E260" s="41"/>
      <c r="F260" s="224" t="s">
        <v>367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151</v>
      </c>
      <c r="AU260" s="18" t="s">
        <v>147</v>
      </c>
    </row>
    <row r="261" s="2" customFormat="1" ht="21.75" customHeight="1">
      <c r="A261" s="39"/>
      <c r="B261" s="40"/>
      <c r="C261" s="205" t="s">
        <v>406</v>
      </c>
      <c r="D261" s="205" t="s">
        <v>141</v>
      </c>
      <c r="E261" s="206" t="s">
        <v>369</v>
      </c>
      <c r="F261" s="207" t="s">
        <v>370</v>
      </c>
      <c r="G261" s="208" t="s">
        <v>272</v>
      </c>
      <c r="H261" s="209">
        <v>3596.0500000000002</v>
      </c>
      <c r="I261" s="210"/>
      <c r="J261" s="211">
        <f>ROUND(I261*H261,2)</f>
        <v>0</v>
      </c>
      <c r="K261" s="207" t="s">
        <v>145</v>
      </c>
      <c r="L261" s="45"/>
      <c r="M261" s="212" t="s">
        <v>19</v>
      </c>
      <c r="N261" s="213" t="s">
        <v>47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146</v>
      </c>
      <c r="AT261" s="216" t="s">
        <v>141</v>
      </c>
      <c r="AU261" s="216" t="s">
        <v>147</v>
      </c>
      <c r="AY261" s="18" t="s">
        <v>138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147</v>
      </c>
      <c r="BK261" s="217">
        <f>ROUND(I261*H261,2)</f>
        <v>0</v>
      </c>
      <c r="BL261" s="18" t="s">
        <v>146</v>
      </c>
      <c r="BM261" s="216" t="s">
        <v>371</v>
      </c>
    </row>
    <row r="262" s="2" customFormat="1">
      <c r="A262" s="39"/>
      <c r="B262" s="40"/>
      <c r="C262" s="41"/>
      <c r="D262" s="218" t="s">
        <v>149</v>
      </c>
      <c r="E262" s="41"/>
      <c r="F262" s="219" t="s">
        <v>372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149</v>
      </c>
      <c r="AU262" s="18" t="s">
        <v>147</v>
      </c>
    </row>
    <row r="263" s="2" customFormat="1">
      <c r="A263" s="39"/>
      <c r="B263" s="40"/>
      <c r="C263" s="41"/>
      <c r="D263" s="223" t="s">
        <v>151</v>
      </c>
      <c r="E263" s="41"/>
      <c r="F263" s="224" t="s">
        <v>373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151</v>
      </c>
      <c r="AU263" s="18" t="s">
        <v>147</v>
      </c>
    </row>
    <row r="264" s="14" customFormat="1">
      <c r="A264" s="14"/>
      <c r="B264" s="235"/>
      <c r="C264" s="236"/>
      <c r="D264" s="218" t="s">
        <v>153</v>
      </c>
      <c r="E264" s="236"/>
      <c r="F264" s="238" t="s">
        <v>1563</v>
      </c>
      <c r="G264" s="236"/>
      <c r="H264" s="239">
        <v>3596.0500000000002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153</v>
      </c>
      <c r="AU264" s="245" t="s">
        <v>147</v>
      </c>
      <c r="AV264" s="14" t="s">
        <v>147</v>
      </c>
      <c r="AW264" s="14" t="s">
        <v>4</v>
      </c>
      <c r="AX264" s="14" t="s">
        <v>83</v>
      </c>
      <c r="AY264" s="245" t="s">
        <v>138</v>
      </c>
    </row>
    <row r="265" s="2" customFormat="1" ht="16.5" customHeight="1">
      <c r="A265" s="39"/>
      <c r="B265" s="40"/>
      <c r="C265" s="205" t="s">
        <v>413</v>
      </c>
      <c r="D265" s="205" t="s">
        <v>141</v>
      </c>
      <c r="E265" s="206" t="s">
        <v>376</v>
      </c>
      <c r="F265" s="207" t="s">
        <v>377</v>
      </c>
      <c r="G265" s="208" t="s">
        <v>272</v>
      </c>
      <c r="H265" s="209">
        <v>71.921000000000006</v>
      </c>
      <c r="I265" s="210"/>
      <c r="J265" s="211">
        <f>ROUND(I265*H265,2)</f>
        <v>0</v>
      </c>
      <c r="K265" s="207" t="s">
        <v>145</v>
      </c>
      <c r="L265" s="45"/>
      <c r="M265" s="212" t="s">
        <v>19</v>
      </c>
      <c r="N265" s="213" t="s">
        <v>47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146</v>
      </c>
      <c r="AT265" s="216" t="s">
        <v>141</v>
      </c>
      <c r="AU265" s="216" t="s">
        <v>147</v>
      </c>
      <c r="AY265" s="18" t="s">
        <v>138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147</v>
      </c>
      <c r="BK265" s="217">
        <f>ROUND(I265*H265,2)</f>
        <v>0</v>
      </c>
      <c r="BL265" s="18" t="s">
        <v>146</v>
      </c>
      <c r="BM265" s="216" t="s">
        <v>378</v>
      </c>
    </row>
    <row r="266" s="2" customFormat="1">
      <c r="A266" s="39"/>
      <c r="B266" s="40"/>
      <c r="C266" s="41"/>
      <c r="D266" s="218" t="s">
        <v>149</v>
      </c>
      <c r="E266" s="41"/>
      <c r="F266" s="219" t="s">
        <v>379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149</v>
      </c>
      <c r="AU266" s="18" t="s">
        <v>147</v>
      </c>
    </row>
    <row r="267" s="2" customFormat="1">
      <c r="A267" s="39"/>
      <c r="B267" s="40"/>
      <c r="C267" s="41"/>
      <c r="D267" s="223" t="s">
        <v>151</v>
      </c>
      <c r="E267" s="41"/>
      <c r="F267" s="224" t="s">
        <v>380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151</v>
      </c>
      <c r="AU267" s="18" t="s">
        <v>147</v>
      </c>
    </row>
    <row r="268" s="2" customFormat="1" ht="16.5" customHeight="1">
      <c r="A268" s="39"/>
      <c r="B268" s="40"/>
      <c r="C268" s="205" t="s">
        <v>419</v>
      </c>
      <c r="D268" s="205" t="s">
        <v>141</v>
      </c>
      <c r="E268" s="206" t="s">
        <v>382</v>
      </c>
      <c r="F268" s="207" t="s">
        <v>383</v>
      </c>
      <c r="G268" s="208" t="s">
        <v>272</v>
      </c>
      <c r="H268" s="209">
        <v>2157.6300000000001</v>
      </c>
      <c r="I268" s="210"/>
      <c r="J268" s="211">
        <f>ROUND(I268*H268,2)</f>
        <v>0</v>
      </c>
      <c r="K268" s="207" t="s">
        <v>145</v>
      </c>
      <c r="L268" s="45"/>
      <c r="M268" s="212" t="s">
        <v>19</v>
      </c>
      <c r="N268" s="213" t="s">
        <v>47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146</v>
      </c>
      <c r="AT268" s="216" t="s">
        <v>141</v>
      </c>
      <c r="AU268" s="216" t="s">
        <v>147</v>
      </c>
      <c r="AY268" s="18" t="s">
        <v>138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147</v>
      </c>
      <c r="BK268" s="217">
        <f>ROUND(I268*H268,2)</f>
        <v>0</v>
      </c>
      <c r="BL268" s="18" t="s">
        <v>146</v>
      </c>
      <c r="BM268" s="216" t="s">
        <v>384</v>
      </c>
    </row>
    <row r="269" s="2" customFormat="1">
      <c r="A269" s="39"/>
      <c r="B269" s="40"/>
      <c r="C269" s="41"/>
      <c r="D269" s="218" t="s">
        <v>149</v>
      </c>
      <c r="E269" s="41"/>
      <c r="F269" s="219" t="s">
        <v>385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149</v>
      </c>
      <c r="AU269" s="18" t="s">
        <v>147</v>
      </c>
    </row>
    <row r="270" s="2" customFormat="1">
      <c r="A270" s="39"/>
      <c r="B270" s="40"/>
      <c r="C270" s="41"/>
      <c r="D270" s="223" t="s">
        <v>151</v>
      </c>
      <c r="E270" s="41"/>
      <c r="F270" s="224" t="s">
        <v>386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151</v>
      </c>
      <c r="AU270" s="18" t="s">
        <v>147</v>
      </c>
    </row>
    <row r="271" s="14" customFormat="1">
      <c r="A271" s="14"/>
      <c r="B271" s="235"/>
      <c r="C271" s="236"/>
      <c r="D271" s="218" t="s">
        <v>153</v>
      </c>
      <c r="E271" s="236"/>
      <c r="F271" s="238" t="s">
        <v>1564</v>
      </c>
      <c r="G271" s="236"/>
      <c r="H271" s="239">
        <v>2157.6300000000001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153</v>
      </c>
      <c r="AU271" s="245" t="s">
        <v>147</v>
      </c>
      <c r="AV271" s="14" t="s">
        <v>147</v>
      </c>
      <c r="AW271" s="14" t="s">
        <v>4</v>
      </c>
      <c r="AX271" s="14" t="s">
        <v>83</v>
      </c>
      <c r="AY271" s="245" t="s">
        <v>138</v>
      </c>
    </row>
    <row r="272" s="2" customFormat="1" ht="16.5" customHeight="1">
      <c r="A272" s="39"/>
      <c r="B272" s="40"/>
      <c r="C272" s="205" t="s">
        <v>425</v>
      </c>
      <c r="D272" s="205" t="s">
        <v>141</v>
      </c>
      <c r="E272" s="206" t="s">
        <v>389</v>
      </c>
      <c r="F272" s="207" t="s">
        <v>390</v>
      </c>
      <c r="G272" s="208" t="s">
        <v>272</v>
      </c>
      <c r="H272" s="209">
        <v>71.921000000000006</v>
      </c>
      <c r="I272" s="210"/>
      <c r="J272" s="211">
        <f>ROUND(I272*H272,2)</f>
        <v>0</v>
      </c>
      <c r="K272" s="207" t="s">
        <v>391</v>
      </c>
      <c r="L272" s="45"/>
      <c r="M272" s="212" t="s">
        <v>19</v>
      </c>
      <c r="N272" s="213" t="s">
        <v>47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146</v>
      </c>
      <c r="AT272" s="216" t="s">
        <v>141</v>
      </c>
      <c r="AU272" s="216" t="s">
        <v>147</v>
      </c>
      <c r="AY272" s="18" t="s">
        <v>138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147</v>
      </c>
      <c r="BK272" s="217">
        <f>ROUND(I272*H272,2)</f>
        <v>0</v>
      </c>
      <c r="BL272" s="18" t="s">
        <v>146</v>
      </c>
      <c r="BM272" s="216" t="s">
        <v>392</v>
      </c>
    </row>
    <row r="273" s="2" customFormat="1">
      <c r="A273" s="39"/>
      <c r="B273" s="40"/>
      <c r="C273" s="41"/>
      <c r="D273" s="218" t="s">
        <v>149</v>
      </c>
      <c r="E273" s="41"/>
      <c r="F273" s="219" t="s">
        <v>393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149</v>
      </c>
      <c r="AU273" s="18" t="s">
        <v>147</v>
      </c>
    </row>
    <row r="274" s="12" customFormat="1" ht="22.8" customHeight="1">
      <c r="A274" s="12"/>
      <c r="B274" s="189"/>
      <c r="C274" s="190"/>
      <c r="D274" s="191" t="s">
        <v>74</v>
      </c>
      <c r="E274" s="203" t="s">
        <v>394</v>
      </c>
      <c r="F274" s="203" t="s">
        <v>395</v>
      </c>
      <c r="G274" s="190"/>
      <c r="H274" s="190"/>
      <c r="I274" s="193"/>
      <c r="J274" s="204">
        <f>BK274</f>
        <v>0</v>
      </c>
      <c r="K274" s="190"/>
      <c r="L274" s="195"/>
      <c r="M274" s="196"/>
      <c r="N274" s="197"/>
      <c r="O274" s="197"/>
      <c r="P274" s="198">
        <f>SUM(P275:P277)</f>
        <v>0</v>
      </c>
      <c r="Q274" s="197"/>
      <c r="R274" s="198">
        <f>SUM(R275:R277)</f>
        <v>0</v>
      </c>
      <c r="S274" s="197"/>
      <c r="T274" s="199">
        <f>SUM(T275:T277)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0" t="s">
        <v>83</v>
      </c>
      <c r="AT274" s="201" t="s">
        <v>74</v>
      </c>
      <c r="AU274" s="201" t="s">
        <v>83</v>
      </c>
      <c r="AY274" s="200" t="s">
        <v>138</v>
      </c>
      <c r="BK274" s="202">
        <f>SUM(BK275:BK277)</f>
        <v>0</v>
      </c>
    </row>
    <row r="275" s="2" customFormat="1" ht="16.5" customHeight="1">
      <c r="A275" s="39"/>
      <c r="B275" s="40"/>
      <c r="C275" s="205" t="s">
        <v>431</v>
      </c>
      <c r="D275" s="205" t="s">
        <v>141</v>
      </c>
      <c r="E275" s="206" t="s">
        <v>397</v>
      </c>
      <c r="F275" s="207" t="s">
        <v>398</v>
      </c>
      <c r="G275" s="208" t="s">
        <v>272</v>
      </c>
      <c r="H275" s="209">
        <v>50.844000000000001</v>
      </c>
      <c r="I275" s="210"/>
      <c r="J275" s="211">
        <f>ROUND(I275*H275,2)</f>
        <v>0</v>
      </c>
      <c r="K275" s="207" t="s">
        <v>145</v>
      </c>
      <c r="L275" s="45"/>
      <c r="M275" s="212" t="s">
        <v>19</v>
      </c>
      <c r="N275" s="213" t="s">
        <v>47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146</v>
      </c>
      <c r="AT275" s="216" t="s">
        <v>141</v>
      </c>
      <c r="AU275" s="216" t="s">
        <v>147</v>
      </c>
      <c r="AY275" s="18" t="s">
        <v>138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147</v>
      </c>
      <c r="BK275" s="217">
        <f>ROUND(I275*H275,2)</f>
        <v>0</v>
      </c>
      <c r="BL275" s="18" t="s">
        <v>146</v>
      </c>
      <c r="BM275" s="216" t="s">
        <v>399</v>
      </c>
    </row>
    <row r="276" s="2" customFormat="1">
      <c r="A276" s="39"/>
      <c r="B276" s="40"/>
      <c r="C276" s="41"/>
      <c r="D276" s="218" t="s">
        <v>149</v>
      </c>
      <c r="E276" s="41"/>
      <c r="F276" s="219" t="s">
        <v>400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149</v>
      </c>
      <c r="AU276" s="18" t="s">
        <v>147</v>
      </c>
    </row>
    <row r="277" s="2" customFormat="1">
      <c r="A277" s="39"/>
      <c r="B277" s="40"/>
      <c r="C277" s="41"/>
      <c r="D277" s="223" t="s">
        <v>151</v>
      </c>
      <c r="E277" s="41"/>
      <c r="F277" s="224" t="s">
        <v>401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151</v>
      </c>
      <c r="AU277" s="18" t="s">
        <v>147</v>
      </c>
    </row>
    <row r="278" s="12" customFormat="1" ht="25.92" customHeight="1">
      <c r="A278" s="12"/>
      <c r="B278" s="189"/>
      <c r="C278" s="190"/>
      <c r="D278" s="191" t="s">
        <v>74</v>
      </c>
      <c r="E278" s="192" t="s">
        <v>402</v>
      </c>
      <c r="F278" s="192" t="s">
        <v>403</v>
      </c>
      <c r="G278" s="190"/>
      <c r="H278" s="190"/>
      <c r="I278" s="193"/>
      <c r="J278" s="194">
        <f>BK278</f>
        <v>0</v>
      </c>
      <c r="K278" s="190"/>
      <c r="L278" s="195"/>
      <c r="M278" s="196"/>
      <c r="N278" s="197"/>
      <c r="O278" s="197"/>
      <c r="P278" s="198">
        <f>P279+P309+P327+P360+P399+P442+P449+P476+P486+P563+P588+P629+P648+P706+P719+P754+P798+P847+P853</f>
        <v>0</v>
      </c>
      <c r="Q278" s="197"/>
      <c r="R278" s="198">
        <f>R279+R309+R327+R360+R399+R442+R449+R476+R486+R563+R588+R629+R648+R706+R719+R754+R798+R847+R853</f>
        <v>13.526299177450001</v>
      </c>
      <c r="S278" s="197"/>
      <c r="T278" s="199">
        <f>T279+T309+T327+T360+T399+T442+T449+T476+T486+T563+T588+T629+T648+T706+T719+T754+T798+T847+T853</f>
        <v>15.918951119999999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0" t="s">
        <v>147</v>
      </c>
      <c r="AT278" s="201" t="s">
        <v>74</v>
      </c>
      <c r="AU278" s="201" t="s">
        <v>75</v>
      </c>
      <c r="AY278" s="200" t="s">
        <v>138</v>
      </c>
      <c r="BK278" s="202">
        <f>BK279+BK309+BK327+BK360+BK399+BK442+BK449+BK476+BK486+BK563+BK588+BK629+BK648+BK706+BK719+BK754+BK798+BK847+BK853</f>
        <v>0</v>
      </c>
    </row>
    <row r="279" s="12" customFormat="1" ht="22.8" customHeight="1">
      <c r="A279" s="12"/>
      <c r="B279" s="189"/>
      <c r="C279" s="190"/>
      <c r="D279" s="191" t="s">
        <v>74</v>
      </c>
      <c r="E279" s="203" t="s">
        <v>404</v>
      </c>
      <c r="F279" s="203" t="s">
        <v>405</v>
      </c>
      <c r="G279" s="190"/>
      <c r="H279" s="190"/>
      <c r="I279" s="193"/>
      <c r="J279" s="204">
        <f>BK279</f>
        <v>0</v>
      </c>
      <c r="K279" s="190"/>
      <c r="L279" s="195"/>
      <c r="M279" s="196"/>
      <c r="N279" s="197"/>
      <c r="O279" s="197"/>
      <c r="P279" s="198">
        <f>SUM(P280:P308)</f>
        <v>0</v>
      </c>
      <c r="Q279" s="197"/>
      <c r="R279" s="198">
        <f>SUM(R280:R308)</f>
        <v>0.62633247425000005</v>
      </c>
      <c r="S279" s="197"/>
      <c r="T279" s="199">
        <f>SUM(T280:T308)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0" t="s">
        <v>147</v>
      </c>
      <c r="AT279" s="201" t="s">
        <v>74</v>
      </c>
      <c r="AU279" s="201" t="s">
        <v>83</v>
      </c>
      <c r="AY279" s="200" t="s">
        <v>138</v>
      </c>
      <c r="BK279" s="202">
        <f>SUM(BK280:BK308)</f>
        <v>0</v>
      </c>
    </row>
    <row r="280" s="2" customFormat="1" ht="16.5" customHeight="1">
      <c r="A280" s="39"/>
      <c r="B280" s="40"/>
      <c r="C280" s="205" t="s">
        <v>438</v>
      </c>
      <c r="D280" s="205" t="s">
        <v>141</v>
      </c>
      <c r="E280" s="206" t="s">
        <v>407</v>
      </c>
      <c r="F280" s="207" t="s">
        <v>408</v>
      </c>
      <c r="G280" s="208" t="s">
        <v>144</v>
      </c>
      <c r="H280" s="209">
        <v>23.728999999999999</v>
      </c>
      <c r="I280" s="210"/>
      <c r="J280" s="211">
        <f>ROUND(I280*H280,2)</f>
        <v>0</v>
      </c>
      <c r="K280" s="207" t="s">
        <v>145</v>
      </c>
      <c r="L280" s="45"/>
      <c r="M280" s="212" t="s">
        <v>19</v>
      </c>
      <c r="N280" s="213" t="s">
        <v>47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269</v>
      </c>
      <c r="AT280" s="216" t="s">
        <v>141</v>
      </c>
      <c r="AU280" s="216" t="s">
        <v>147</v>
      </c>
      <c r="AY280" s="18" t="s">
        <v>138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147</v>
      </c>
      <c r="BK280" s="217">
        <f>ROUND(I280*H280,2)</f>
        <v>0</v>
      </c>
      <c r="BL280" s="18" t="s">
        <v>269</v>
      </c>
      <c r="BM280" s="216" t="s">
        <v>409</v>
      </c>
    </row>
    <row r="281" s="2" customFormat="1">
      <c r="A281" s="39"/>
      <c r="B281" s="40"/>
      <c r="C281" s="41"/>
      <c r="D281" s="218" t="s">
        <v>149</v>
      </c>
      <c r="E281" s="41"/>
      <c r="F281" s="219" t="s">
        <v>410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149</v>
      </c>
      <c r="AU281" s="18" t="s">
        <v>147</v>
      </c>
    </row>
    <row r="282" s="2" customFormat="1">
      <c r="A282" s="39"/>
      <c r="B282" s="40"/>
      <c r="C282" s="41"/>
      <c r="D282" s="223" t="s">
        <v>151</v>
      </c>
      <c r="E282" s="41"/>
      <c r="F282" s="224" t="s">
        <v>411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151</v>
      </c>
      <c r="AU282" s="18" t="s">
        <v>147</v>
      </c>
    </row>
    <row r="283" s="13" customFormat="1">
      <c r="A283" s="13"/>
      <c r="B283" s="225"/>
      <c r="C283" s="226"/>
      <c r="D283" s="218" t="s">
        <v>153</v>
      </c>
      <c r="E283" s="227" t="s">
        <v>19</v>
      </c>
      <c r="F283" s="228" t="s">
        <v>412</v>
      </c>
      <c r="G283" s="226"/>
      <c r="H283" s="227" t="s">
        <v>19</v>
      </c>
      <c r="I283" s="229"/>
      <c r="J283" s="226"/>
      <c r="K283" s="226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153</v>
      </c>
      <c r="AU283" s="234" t="s">
        <v>147</v>
      </c>
      <c r="AV283" s="13" t="s">
        <v>83</v>
      </c>
      <c r="AW283" s="13" t="s">
        <v>36</v>
      </c>
      <c r="AX283" s="13" t="s">
        <v>75</v>
      </c>
      <c r="AY283" s="234" t="s">
        <v>138</v>
      </c>
    </row>
    <row r="284" s="14" customFormat="1">
      <c r="A284" s="14"/>
      <c r="B284" s="235"/>
      <c r="C284" s="236"/>
      <c r="D284" s="218" t="s">
        <v>153</v>
      </c>
      <c r="E284" s="237" t="s">
        <v>19</v>
      </c>
      <c r="F284" s="238" t="s">
        <v>1560</v>
      </c>
      <c r="G284" s="236"/>
      <c r="H284" s="239">
        <v>23.728999999999999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153</v>
      </c>
      <c r="AU284" s="245" t="s">
        <v>147</v>
      </c>
      <c r="AV284" s="14" t="s">
        <v>147</v>
      </c>
      <c r="AW284" s="14" t="s">
        <v>36</v>
      </c>
      <c r="AX284" s="14" t="s">
        <v>83</v>
      </c>
      <c r="AY284" s="245" t="s">
        <v>138</v>
      </c>
    </row>
    <row r="285" s="2" customFormat="1" ht="16.5" customHeight="1">
      <c r="A285" s="39"/>
      <c r="B285" s="40"/>
      <c r="C285" s="257" t="s">
        <v>445</v>
      </c>
      <c r="D285" s="257" t="s">
        <v>250</v>
      </c>
      <c r="E285" s="258" t="s">
        <v>414</v>
      </c>
      <c r="F285" s="259" t="s">
        <v>415</v>
      </c>
      <c r="G285" s="260" t="s">
        <v>272</v>
      </c>
      <c r="H285" s="261">
        <v>0.0080000000000000002</v>
      </c>
      <c r="I285" s="262"/>
      <c r="J285" s="263">
        <f>ROUND(I285*H285,2)</f>
        <v>0</v>
      </c>
      <c r="K285" s="259" t="s">
        <v>145</v>
      </c>
      <c r="L285" s="264"/>
      <c r="M285" s="265" t="s">
        <v>19</v>
      </c>
      <c r="N285" s="266" t="s">
        <v>47</v>
      </c>
      <c r="O285" s="85"/>
      <c r="P285" s="214">
        <f>O285*H285</f>
        <v>0</v>
      </c>
      <c r="Q285" s="214">
        <v>1</v>
      </c>
      <c r="R285" s="214">
        <f>Q285*H285</f>
        <v>0.0080000000000000002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381</v>
      </c>
      <c r="AT285" s="216" t="s">
        <v>250</v>
      </c>
      <c r="AU285" s="216" t="s">
        <v>147</v>
      </c>
      <c r="AY285" s="18" t="s">
        <v>138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147</v>
      </c>
      <c r="BK285" s="217">
        <f>ROUND(I285*H285,2)</f>
        <v>0</v>
      </c>
      <c r="BL285" s="18" t="s">
        <v>269</v>
      </c>
      <c r="BM285" s="216" t="s">
        <v>416</v>
      </c>
    </row>
    <row r="286" s="2" customFormat="1">
      <c r="A286" s="39"/>
      <c r="B286" s="40"/>
      <c r="C286" s="41"/>
      <c r="D286" s="218" t="s">
        <v>149</v>
      </c>
      <c r="E286" s="41"/>
      <c r="F286" s="219" t="s">
        <v>415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149</v>
      </c>
      <c r="AU286" s="18" t="s">
        <v>147</v>
      </c>
    </row>
    <row r="287" s="2" customFormat="1">
      <c r="A287" s="39"/>
      <c r="B287" s="40"/>
      <c r="C287" s="41"/>
      <c r="D287" s="223" t="s">
        <v>151</v>
      </c>
      <c r="E287" s="41"/>
      <c r="F287" s="224" t="s">
        <v>417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151</v>
      </c>
      <c r="AU287" s="18" t="s">
        <v>147</v>
      </c>
    </row>
    <row r="288" s="14" customFormat="1">
      <c r="A288" s="14"/>
      <c r="B288" s="235"/>
      <c r="C288" s="236"/>
      <c r="D288" s="218" t="s">
        <v>153</v>
      </c>
      <c r="E288" s="236"/>
      <c r="F288" s="238" t="s">
        <v>1565</v>
      </c>
      <c r="G288" s="236"/>
      <c r="H288" s="239">
        <v>0.0080000000000000002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153</v>
      </c>
      <c r="AU288" s="245" t="s">
        <v>147</v>
      </c>
      <c r="AV288" s="14" t="s">
        <v>147</v>
      </c>
      <c r="AW288" s="14" t="s">
        <v>4</v>
      </c>
      <c r="AX288" s="14" t="s">
        <v>83</v>
      </c>
      <c r="AY288" s="245" t="s">
        <v>138</v>
      </c>
    </row>
    <row r="289" s="2" customFormat="1" ht="16.5" customHeight="1">
      <c r="A289" s="39"/>
      <c r="B289" s="40"/>
      <c r="C289" s="205" t="s">
        <v>453</v>
      </c>
      <c r="D289" s="205" t="s">
        <v>141</v>
      </c>
      <c r="E289" s="206" t="s">
        <v>420</v>
      </c>
      <c r="F289" s="207" t="s">
        <v>421</v>
      </c>
      <c r="G289" s="208" t="s">
        <v>144</v>
      </c>
      <c r="H289" s="209">
        <v>23.728999999999999</v>
      </c>
      <c r="I289" s="210"/>
      <c r="J289" s="211">
        <f>ROUND(I289*H289,2)</f>
        <v>0</v>
      </c>
      <c r="K289" s="207" t="s">
        <v>145</v>
      </c>
      <c r="L289" s="45"/>
      <c r="M289" s="212" t="s">
        <v>19</v>
      </c>
      <c r="N289" s="213" t="s">
        <v>47</v>
      </c>
      <c r="O289" s="85"/>
      <c r="P289" s="214">
        <f>O289*H289</f>
        <v>0</v>
      </c>
      <c r="Q289" s="214">
        <v>0.00039825</v>
      </c>
      <c r="R289" s="214">
        <f>Q289*H289</f>
        <v>0.0094500742499999991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269</v>
      </c>
      <c r="AT289" s="216" t="s">
        <v>141</v>
      </c>
      <c r="AU289" s="216" t="s">
        <v>147</v>
      </c>
      <c r="AY289" s="18" t="s">
        <v>138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147</v>
      </c>
      <c r="BK289" s="217">
        <f>ROUND(I289*H289,2)</f>
        <v>0</v>
      </c>
      <c r="BL289" s="18" t="s">
        <v>269</v>
      </c>
      <c r="BM289" s="216" t="s">
        <v>422</v>
      </c>
    </row>
    <row r="290" s="2" customFormat="1">
      <c r="A290" s="39"/>
      <c r="B290" s="40"/>
      <c r="C290" s="41"/>
      <c r="D290" s="218" t="s">
        <v>149</v>
      </c>
      <c r="E290" s="41"/>
      <c r="F290" s="219" t="s">
        <v>423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149</v>
      </c>
      <c r="AU290" s="18" t="s">
        <v>147</v>
      </c>
    </row>
    <row r="291" s="2" customFormat="1">
      <c r="A291" s="39"/>
      <c r="B291" s="40"/>
      <c r="C291" s="41"/>
      <c r="D291" s="223" t="s">
        <v>151</v>
      </c>
      <c r="E291" s="41"/>
      <c r="F291" s="224" t="s">
        <v>424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151</v>
      </c>
      <c r="AU291" s="18" t="s">
        <v>147</v>
      </c>
    </row>
    <row r="292" s="13" customFormat="1">
      <c r="A292" s="13"/>
      <c r="B292" s="225"/>
      <c r="C292" s="226"/>
      <c r="D292" s="218" t="s">
        <v>153</v>
      </c>
      <c r="E292" s="227" t="s">
        <v>19</v>
      </c>
      <c r="F292" s="228" t="s">
        <v>412</v>
      </c>
      <c r="G292" s="226"/>
      <c r="H292" s="227" t="s">
        <v>19</v>
      </c>
      <c r="I292" s="229"/>
      <c r="J292" s="226"/>
      <c r="K292" s="226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153</v>
      </c>
      <c r="AU292" s="234" t="s">
        <v>147</v>
      </c>
      <c r="AV292" s="13" t="s">
        <v>83</v>
      </c>
      <c r="AW292" s="13" t="s">
        <v>36</v>
      </c>
      <c r="AX292" s="13" t="s">
        <v>75</v>
      </c>
      <c r="AY292" s="234" t="s">
        <v>138</v>
      </c>
    </row>
    <row r="293" s="14" customFormat="1">
      <c r="A293" s="14"/>
      <c r="B293" s="235"/>
      <c r="C293" s="236"/>
      <c r="D293" s="218" t="s">
        <v>153</v>
      </c>
      <c r="E293" s="237" t="s">
        <v>19</v>
      </c>
      <c r="F293" s="238" t="s">
        <v>1560</v>
      </c>
      <c r="G293" s="236"/>
      <c r="H293" s="239">
        <v>23.728999999999999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153</v>
      </c>
      <c r="AU293" s="245" t="s">
        <v>147</v>
      </c>
      <c r="AV293" s="14" t="s">
        <v>147</v>
      </c>
      <c r="AW293" s="14" t="s">
        <v>36</v>
      </c>
      <c r="AX293" s="14" t="s">
        <v>83</v>
      </c>
      <c r="AY293" s="245" t="s">
        <v>138</v>
      </c>
    </row>
    <row r="294" s="2" customFormat="1" ht="24.15" customHeight="1">
      <c r="A294" s="39"/>
      <c r="B294" s="40"/>
      <c r="C294" s="257" t="s">
        <v>460</v>
      </c>
      <c r="D294" s="257" t="s">
        <v>250</v>
      </c>
      <c r="E294" s="258" t="s">
        <v>426</v>
      </c>
      <c r="F294" s="259" t="s">
        <v>427</v>
      </c>
      <c r="G294" s="260" t="s">
        <v>144</v>
      </c>
      <c r="H294" s="261">
        <v>27.288</v>
      </c>
      <c r="I294" s="262"/>
      <c r="J294" s="263">
        <f>ROUND(I294*H294,2)</f>
        <v>0</v>
      </c>
      <c r="K294" s="259" t="s">
        <v>145</v>
      </c>
      <c r="L294" s="264"/>
      <c r="M294" s="265" t="s">
        <v>19</v>
      </c>
      <c r="N294" s="266" t="s">
        <v>47</v>
      </c>
      <c r="O294" s="85"/>
      <c r="P294" s="214">
        <f>O294*H294</f>
        <v>0</v>
      </c>
      <c r="Q294" s="214">
        <v>0.0047999999999999996</v>
      </c>
      <c r="R294" s="214">
        <f>Q294*H294</f>
        <v>0.1309824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381</v>
      </c>
      <c r="AT294" s="216" t="s">
        <v>250</v>
      </c>
      <c r="AU294" s="216" t="s">
        <v>147</v>
      </c>
      <c r="AY294" s="18" t="s">
        <v>138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147</v>
      </c>
      <c r="BK294" s="217">
        <f>ROUND(I294*H294,2)</f>
        <v>0</v>
      </c>
      <c r="BL294" s="18" t="s">
        <v>269</v>
      </c>
      <c r="BM294" s="216" t="s">
        <v>428</v>
      </c>
    </row>
    <row r="295" s="2" customFormat="1">
      <c r="A295" s="39"/>
      <c r="B295" s="40"/>
      <c r="C295" s="41"/>
      <c r="D295" s="218" t="s">
        <v>149</v>
      </c>
      <c r="E295" s="41"/>
      <c r="F295" s="219" t="s">
        <v>427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149</v>
      </c>
      <c r="AU295" s="18" t="s">
        <v>147</v>
      </c>
    </row>
    <row r="296" s="2" customFormat="1">
      <c r="A296" s="39"/>
      <c r="B296" s="40"/>
      <c r="C296" s="41"/>
      <c r="D296" s="223" t="s">
        <v>151</v>
      </c>
      <c r="E296" s="41"/>
      <c r="F296" s="224" t="s">
        <v>429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151</v>
      </c>
      <c r="AU296" s="18" t="s">
        <v>147</v>
      </c>
    </row>
    <row r="297" s="14" customFormat="1">
      <c r="A297" s="14"/>
      <c r="B297" s="235"/>
      <c r="C297" s="236"/>
      <c r="D297" s="218" t="s">
        <v>153</v>
      </c>
      <c r="E297" s="236"/>
      <c r="F297" s="238" t="s">
        <v>1566</v>
      </c>
      <c r="G297" s="236"/>
      <c r="H297" s="239">
        <v>27.288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153</v>
      </c>
      <c r="AU297" s="245" t="s">
        <v>147</v>
      </c>
      <c r="AV297" s="14" t="s">
        <v>147</v>
      </c>
      <c r="AW297" s="14" t="s">
        <v>4</v>
      </c>
      <c r="AX297" s="14" t="s">
        <v>83</v>
      </c>
      <c r="AY297" s="245" t="s">
        <v>138</v>
      </c>
    </row>
    <row r="298" s="2" customFormat="1" ht="21.75" customHeight="1">
      <c r="A298" s="39"/>
      <c r="B298" s="40"/>
      <c r="C298" s="205" t="s">
        <v>467</v>
      </c>
      <c r="D298" s="205" t="s">
        <v>141</v>
      </c>
      <c r="E298" s="206" t="s">
        <v>432</v>
      </c>
      <c r="F298" s="207" t="s">
        <v>433</v>
      </c>
      <c r="G298" s="208" t="s">
        <v>144</v>
      </c>
      <c r="H298" s="209">
        <v>38.399999999999999</v>
      </c>
      <c r="I298" s="210"/>
      <c r="J298" s="211">
        <f>ROUND(I298*H298,2)</f>
        <v>0</v>
      </c>
      <c r="K298" s="207" t="s">
        <v>145</v>
      </c>
      <c r="L298" s="45"/>
      <c r="M298" s="212" t="s">
        <v>19</v>
      </c>
      <c r="N298" s="213" t="s">
        <v>47</v>
      </c>
      <c r="O298" s="85"/>
      <c r="P298" s="214">
        <f>O298*H298</f>
        <v>0</v>
      </c>
      <c r="Q298" s="214">
        <v>0.0044999999999999997</v>
      </c>
      <c r="R298" s="214">
        <f>Q298*H298</f>
        <v>0.17279999999999998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269</v>
      </c>
      <c r="AT298" s="216" t="s">
        <v>141</v>
      </c>
      <c r="AU298" s="216" t="s">
        <v>147</v>
      </c>
      <c r="AY298" s="18" t="s">
        <v>138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147</v>
      </c>
      <c r="BK298" s="217">
        <f>ROUND(I298*H298,2)</f>
        <v>0</v>
      </c>
      <c r="BL298" s="18" t="s">
        <v>269</v>
      </c>
      <c r="BM298" s="216" t="s">
        <v>434</v>
      </c>
    </row>
    <row r="299" s="2" customFormat="1">
      <c r="A299" s="39"/>
      <c r="B299" s="40"/>
      <c r="C299" s="41"/>
      <c r="D299" s="218" t="s">
        <v>149</v>
      </c>
      <c r="E299" s="41"/>
      <c r="F299" s="219" t="s">
        <v>435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149</v>
      </c>
      <c r="AU299" s="18" t="s">
        <v>147</v>
      </c>
    </row>
    <row r="300" s="2" customFormat="1">
      <c r="A300" s="39"/>
      <c r="B300" s="40"/>
      <c r="C300" s="41"/>
      <c r="D300" s="223" t="s">
        <v>151</v>
      </c>
      <c r="E300" s="41"/>
      <c r="F300" s="224" t="s">
        <v>436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151</v>
      </c>
      <c r="AU300" s="18" t="s">
        <v>147</v>
      </c>
    </row>
    <row r="301" s="14" customFormat="1">
      <c r="A301" s="14"/>
      <c r="B301" s="235"/>
      <c r="C301" s="236"/>
      <c r="D301" s="218" t="s">
        <v>153</v>
      </c>
      <c r="E301" s="237" t="s">
        <v>19</v>
      </c>
      <c r="F301" s="238" t="s">
        <v>1567</v>
      </c>
      <c r="G301" s="236"/>
      <c r="H301" s="239">
        <v>38.399999999999999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153</v>
      </c>
      <c r="AU301" s="245" t="s">
        <v>147</v>
      </c>
      <c r="AV301" s="14" t="s">
        <v>147</v>
      </c>
      <c r="AW301" s="14" t="s">
        <v>36</v>
      </c>
      <c r="AX301" s="14" t="s">
        <v>83</v>
      </c>
      <c r="AY301" s="245" t="s">
        <v>138</v>
      </c>
    </row>
    <row r="302" s="2" customFormat="1" ht="16.5" customHeight="1">
      <c r="A302" s="39"/>
      <c r="B302" s="40"/>
      <c r="C302" s="205" t="s">
        <v>473</v>
      </c>
      <c r="D302" s="205" t="s">
        <v>141</v>
      </c>
      <c r="E302" s="206" t="s">
        <v>439</v>
      </c>
      <c r="F302" s="207" t="s">
        <v>440</v>
      </c>
      <c r="G302" s="208" t="s">
        <v>144</v>
      </c>
      <c r="H302" s="209">
        <v>67.799999999999997</v>
      </c>
      <c r="I302" s="210"/>
      <c r="J302" s="211">
        <f>ROUND(I302*H302,2)</f>
        <v>0</v>
      </c>
      <c r="K302" s="207" t="s">
        <v>145</v>
      </c>
      <c r="L302" s="45"/>
      <c r="M302" s="212" t="s">
        <v>19</v>
      </c>
      <c r="N302" s="213" t="s">
        <v>47</v>
      </c>
      <c r="O302" s="85"/>
      <c r="P302" s="214">
        <f>O302*H302</f>
        <v>0</v>
      </c>
      <c r="Q302" s="214">
        <v>0.0044999999999999997</v>
      </c>
      <c r="R302" s="214">
        <f>Q302*H302</f>
        <v>0.30509999999999998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269</v>
      </c>
      <c r="AT302" s="216" t="s">
        <v>141</v>
      </c>
      <c r="AU302" s="216" t="s">
        <v>147</v>
      </c>
      <c r="AY302" s="18" t="s">
        <v>138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147</v>
      </c>
      <c r="BK302" s="217">
        <f>ROUND(I302*H302,2)</f>
        <v>0</v>
      </c>
      <c r="BL302" s="18" t="s">
        <v>269</v>
      </c>
      <c r="BM302" s="216" t="s">
        <v>441</v>
      </c>
    </row>
    <row r="303" s="2" customFormat="1">
      <c r="A303" s="39"/>
      <c r="B303" s="40"/>
      <c r="C303" s="41"/>
      <c r="D303" s="218" t="s">
        <v>149</v>
      </c>
      <c r="E303" s="41"/>
      <c r="F303" s="219" t="s">
        <v>442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149</v>
      </c>
      <c r="AU303" s="18" t="s">
        <v>147</v>
      </c>
    </row>
    <row r="304" s="2" customFormat="1">
      <c r="A304" s="39"/>
      <c r="B304" s="40"/>
      <c r="C304" s="41"/>
      <c r="D304" s="223" t="s">
        <v>151</v>
      </c>
      <c r="E304" s="41"/>
      <c r="F304" s="224" t="s">
        <v>443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151</v>
      </c>
      <c r="AU304" s="18" t="s">
        <v>147</v>
      </c>
    </row>
    <row r="305" s="14" customFormat="1">
      <c r="A305" s="14"/>
      <c r="B305" s="235"/>
      <c r="C305" s="236"/>
      <c r="D305" s="218" t="s">
        <v>153</v>
      </c>
      <c r="E305" s="237" t="s">
        <v>19</v>
      </c>
      <c r="F305" s="238" t="s">
        <v>1568</v>
      </c>
      <c r="G305" s="236"/>
      <c r="H305" s="239">
        <v>67.799999999999997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153</v>
      </c>
      <c r="AU305" s="245" t="s">
        <v>147</v>
      </c>
      <c r="AV305" s="14" t="s">
        <v>147</v>
      </c>
      <c r="AW305" s="14" t="s">
        <v>36</v>
      </c>
      <c r="AX305" s="14" t="s">
        <v>83</v>
      </c>
      <c r="AY305" s="245" t="s">
        <v>138</v>
      </c>
    </row>
    <row r="306" s="2" customFormat="1" ht="16.5" customHeight="1">
      <c r="A306" s="39"/>
      <c r="B306" s="40"/>
      <c r="C306" s="205" t="s">
        <v>481</v>
      </c>
      <c r="D306" s="205" t="s">
        <v>141</v>
      </c>
      <c r="E306" s="206" t="s">
        <v>446</v>
      </c>
      <c r="F306" s="207" t="s">
        <v>447</v>
      </c>
      <c r="G306" s="208" t="s">
        <v>272</v>
      </c>
      <c r="H306" s="209">
        <v>0.626</v>
      </c>
      <c r="I306" s="210"/>
      <c r="J306" s="211">
        <f>ROUND(I306*H306,2)</f>
        <v>0</v>
      </c>
      <c r="K306" s="207" t="s">
        <v>145</v>
      </c>
      <c r="L306" s="45"/>
      <c r="M306" s="212" t="s">
        <v>19</v>
      </c>
      <c r="N306" s="213" t="s">
        <v>47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269</v>
      </c>
      <c r="AT306" s="216" t="s">
        <v>141</v>
      </c>
      <c r="AU306" s="216" t="s">
        <v>147</v>
      </c>
      <c r="AY306" s="18" t="s">
        <v>138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147</v>
      </c>
      <c r="BK306" s="217">
        <f>ROUND(I306*H306,2)</f>
        <v>0</v>
      </c>
      <c r="BL306" s="18" t="s">
        <v>269</v>
      </c>
      <c r="BM306" s="216" t="s">
        <v>448</v>
      </c>
    </row>
    <row r="307" s="2" customFormat="1">
      <c r="A307" s="39"/>
      <c r="B307" s="40"/>
      <c r="C307" s="41"/>
      <c r="D307" s="218" t="s">
        <v>149</v>
      </c>
      <c r="E307" s="41"/>
      <c r="F307" s="219" t="s">
        <v>449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149</v>
      </c>
      <c r="AU307" s="18" t="s">
        <v>147</v>
      </c>
    </row>
    <row r="308" s="2" customFormat="1">
      <c r="A308" s="39"/>
      <c r="B308" s="40"/>
      <c r="C308" s="41"/>
      <c r="D308" s="223" t="s">
        <v>151</v>
      </c>
      <c r="E308" s="41"/>
      <c r="F308" s="224" t="s">
        <v>450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151</v>
      </c>
      <c r="AU308" s="18" t="s">
        <v>147</v>
      </c>
    </row>
    <row r="309" s="12" customFormat="1" ht="22.8" customHeight="1">
      <c r="A309" s="12"/>
      <c r="B309" s="189"/>
      <c r="C309" s="190"/>
      <c r="D309" s="191" t="s">
        <v>74</v>
      </c>
      <c r="E309" s="203" t="s">
        <v>451</v>
      </c>
      <c r="F309" s="203" t="s">
        <v>452</v>
      </c>
      <c r="G309" s="190"/>
      <c r="H309" s="190"/>
      <c r="I309" s="193"/>
      <c r="J309" s="204">
        <f>BK309</f>
        <v>0</v>
      </c>
      <c r="K309" s="190"/>
      <c r="L309" s="195"/>
      <c r="M309" s="196"/>
      <c r="N309" s="197"/>
      <c r="O309" s="197"/>
      <c r="P309" s="198">
        <f>SUM(P310:P326)</f>
        <v>0</v>
      </c>
      <c r="Q309" s="197"/>
      <c r="R309" s="198">
        <f>SUM(R310:R326)</f>
        <v>0.033885600000000002</v>
      </c>
      <c r="S309" s="197"/>
      <c r="T309" s="199">
        <f>SUM(T310:T326)</f>
        <v>0.0099661799999999998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0" t="s">
        <v>147</v>
      </c>
      <c r="AT309" s="201" t="s">
        <v>74</v>
      </c>
      <c r="AU309" s="201" t="s">
        <v>83</v>
      </c>
      <c r="AY309" s="200" t="s">
        <v>138</v>
      </c>
      <c r="BK309" s="202">
        <f>SUM(BK310:BK326)</f>
        <v>0</v>
      </c>
    </row>
    <row r="310" s="2" customFormat="1" ht="16.5" customHeight="1">
      <c r="A310" s="39"/>
      <c r="B310" s="40"/>
      <c r="C310" s="205" t="s">
        <v>487</v>
      </c>
      <c r="D310" s="205" t="s">
        <v>141</v>
      </c>
      <c r="E310" s="206" t="s">
        <v>454</v>
      </c>
      <c r="F310" s="207" t="s">
        <v>455</v>
      </c>
      <c r="G310" s="208" t="s">
        <v>144</v>
      </c>
      <c r="H310" s="209">
        <v>23.728999999999999</v>
      </c>
      <c r="I310" s="210"/>
      <c r="J310" s="211">
        <f>ROUND(I310*H310,2)</f>
        <v>0</v>
      </c>
      <c r="K310" s="207" t="s">
        <v>145</v>
      </c>
      <c r="L310" s="45"/>
      <c r="M310" s="212" t="s">
        <v>19</v>
      </c>
      <c r="N310" s="213" t="s">
        <v>47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0.00042000000000000002</v>
      </c>
      <c r="T310" s="215">
        <f>S310*H310</f>
        <v>0.0099661799999999998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269</v>
      </c>
      <c r="AT310" s="216" t="s">
        <v>141</v>
      </c>
      <c r="AU310" s="216" t="s">
        <v>147</v>
      </c>
      <c r="AY310" s="18" t="s">
        <v>138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147</v>
      </c>
      <c r="BK310" s="217">
        <f>ROUND(I310*H310,2)</f>
        <v>0</v>
      </c>
      <c r="BL310" s="18" t="s">
        <v>269</v>
      </c>
      <c r="BM310" s="216" t="s">
        <v>456</v>
      </c>
    </row>
    <row r="311" s="2" customFormat="1">
      <c r="A311" s="39"/>
      <c r="B311" s="40"/>
      <c r="C311" s="41"/>
      <c r="D311" s="218" t="s">
        <v>149</v>
      </c>
      <c r="E311" s="41"/>
      <c r="F311" s="219" t="s">
        <v>457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149</v>
      </c>
      <c r="AU311" s="18" t="s">
        <v>147</v>
      </c>
    </row>
    <row r="312" s="2" customFormat="1">
      <c r="A312" s="39"/>
      <c r="B312" s="40"/>
      <c r="C312" s="41"/>
      <c r="D312" s="223" t="s">
        <v>151</v>
      </c>
      <c r="E312" s="41"/>
      <c r="F312" s="224" t="s">
        <v>458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151</v>
      </c>
      <c r="AU312" s="18" t="s">
        <v>147</v>
      </c>
    </row>
    <row r="313" s="13" customFormat="1">
      <c r="A313" s="13"/>
      <c r="B313" s="225"/>
      <c r="C313" s="226"/>
      <c r="D313" s="218" t="s">
        <v>153</v>
      </c>
      <c r="E313" s="227" t="s">
        <v>19</v>
      </c>
      <c r="F313" s="228" t="s">
        <v>459</v>
      </c>
      <c r="G313" s="226"/>
      <c r="H313" s="227" t="s">
        <v>19</v>
      </c>
      <c r="I313" s="229"/>
      <c r="J313" s="226"/>
      <c r="K313" s="226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153</v>
      </c>
      <c r="AU313" s="234" t="s">
        <v>147</v>
      </c>
      <c r="AV313" s="13" t="s">
        <v>83</v>
      </c>
      <c r="AW313" s="13" t="s">
        <v>36</v>
      </c>
      <c r="AX313" s="13" t="s">
        <v>75</v>
      </c>
      <c r="AY313" s="234" t="s">
        <v>138</v>
      </c>
    </row>
    <row r="314" s="14" customFormat="1">
      <c r="A314" s="14"/>
      <c r="B314" s="235"/>
      <c r="C314" s="236"/>
      <c r="D314" s="218" t="s">
        <v>153</v>
      </c>
      <c r="E314" s="237" t="s">
        <v>19</v>
      </c>
      <c r="F314" s="238" t="s">
        <v>1560</v>
      </c>
      <c r="G314" s="236"/>
      <c r="H314" s="239">
        <v>23.728999999999999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153</v>
      </c>
      <c r="AU314" s="245" t="s">
        <v>147</v>
      </c>
      <c r="AV314" s="14" t="s">
        <v>147</v>
      </c>
      <c r="AW314" s="14" t="s">
        <v>36</v>
      </c>
      <c r="AX314" s="14" t="s">
        <v>83</v>
      </c>
      <c r="AY314" s="245" t="s">
        <v>138</v>
      </c>
    </row>
    <row r="315" s="2" customFormat="1" ht="16.5" customHeight="1">
      <c r="A315" s="39"/>
      <c r="B315" s="40"/>
      <c r="C315" s="205" t="s">
        <v>492</v>
      </c>
      <c r="D315" s="205" t="s">
        <v>141</v>
      </c>
      <c r="E315" s="206" t="s">
        <v>461</v>
      </c>
      <c r="F315" s="207" t="s">
        <v>462</v>
      </c>
      <c r="G315" s="208" t="s">
        <v>144</v>
      </c>
      <c r="H315" s="209">
        <v>23.728999999999999</v>
      </c>
      <c r="I315" s="210"/>
      <c r="J315" s="211">
        <f>ROUND(I315*H315,2)</f>
        <v>0</v>
      </c>
      <c r="K315" s="207" t="s">
        <v>145</v>
      </c>
      <c r="L315" s="45"/>
      <c r="M315" s="212" t="s">
        <v>19</v>
      </c>
      <c r="N315" s="213" t="s">
        <v>47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269</v>
      </c>
      <c r="AT315" s="216" t="s">
        <v>141</v>
      </c>
      <c r="AU315" s="216" t="s">
        <v>147</v>
      </c>
      <c r="AY315" s="18" t="s">
        <v>138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147</v>
      </c>
      <c r="BK315" s="217">
        <f>ROUND(I315*H315,2)</f>
        <v>0</v>
      </c>
      <c r="BL315" s="18" t="s">
        <v>269</v>
      </c>
      <c r="BM315" s="216" t="s">
        <v>463</v>
      </c>
    </row>
    <row r="316" s="2" customFormat="1">
      <c r="A316" s="39"/>
      <c r="B316" s="40"/>
      <c r="C316" s="41"/>
      <c r="D316" s="218" t="s">
        <v>149</v>
      </c>
      <c r="E316" s="41"/>
      <c r="F316" s="219" t="s">
        <v>464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149</v>
      </c>
      <c r="AU316" s="18" t="s">
        <v>147</v>
      </c>
    </row>
    <row r="317" s="2" customFormat="1">
      <c r="A317" s="39"/>
      <c r="B317" s="40"/>
      <c r="C317" s="41"/>
      <c r="D317" s="223" t="s">
        <v>151</v>
      </c>
      <c r="E317" s="41"/>
      <c r="F317" s="224" t="s">
        <v>465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151</v>
      </c>
      <c r="AU317" s="18" t="s">
        <v>147</v>
      </c>
    </row>
    <row r="318" s="13" customFormat="1">
      <c r="A318" s="13"/>
      <c r="B318" s="225"/>
      <c r="C318" s="226"/>
      <c r="D318" s="218" t="s">
        <v>153</v>
      </c>
      <c r="E318" s="227" t="s">
        <v>19</v>
      </c>
      <c r="F318" s="228" t="s">
        <v>466</v>
      </c>
      <c r="G318" s="226"/>
      <c r="H318" s="227" t="s">
        <v>19</v>
      </c>
      <c r="I318" s="229"/>
      <c r="J318" s="226"/>
      <c r="K318" s="226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153</v>
      </c>
      <c r="AU318" s="234" t="s">
        <v>147</v>
      </c>
      <c r="AV318" s="13" t="s">
        <v>83</v>
      </c>
      <c r="AW318" s="13" t="s">
        <v>36</v>
      </c>
      <c r="AX318" s="13" t="s">
        <v>75</v>
      </c>
      <c r="AY318" s="234" t="s">
        <v>138</v>
      </c>
    </row>
    <row r="319" s="14" customFormat="1">
      <c r="A319" s="14"/>
      <c r="B319" s="235"/>
      <c r="C319" s="236"/>
      <c r="D319" s="218" t="s">
        <v>153</v>
      </c>
      <c r="E319" s="237" t="s">
        <v>19</v>
      </c>
      <c r="F319" s="238" t="s">
        <v>1560</v>
      </c>
      <c r="G319" s="236"/>
      <c r="H319" s="239">
        <v>23.728999999999999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5" t="s">
        <v>153</v>
      </c>
      <c r="AU319" s="245" t="s">
        <v>147</v>
      </c>
      <c r="AV319" s="14" t="s">
        <v>147</v>
      </c>
      <c r="AW319" s="14" t="s">
        <v>36</v>
      </c>
      <c r="AX319" s="14" t="s">
        <v>83</v>
      </c>
      <c r="AY319" s="245" t="s">
        <v>138</v>
      </c>
    </row>
    <row r="320" s="2" customFormat="1" ht="16.5" customHeight="1">
      <c r="A320" s="39"/>
      <c r="B320" s="40"/>
      <c r="C320" s="257" t="s">
        <v>498</v>
      </c>
      <c r="D320" s="257" t="s">
        <v>250</v>
      </c>
      <c r="E320" s="258" t="s">
        <v>468</v>
      </c>
      <c r="F320" s="259" t="s">
        <v>469</v>
      </c>
      <c r="G320" s="260" t="s">
        <v>144</v>
      </c>
      <c r="H320" s="261">
        <v>24.204000000000001</v>
      </c>
      <c r="I320" s="262"/>
      <c r="J320" s="263">
        <f>ROUND(I320*H320,2)</f>
        <v>0</v>
      </c>
      <c r="K320" s="259" t="s">
        <v>145</v>
      </c>
      <c r="L320" s="264"/>
      <c r="M320" s="265" t="s">
        <v>19</v>
      </c>
      <c r="N320" s="266" t="s">
        <v>47</v>
      </c>
      <c r="O320" s="85"/>
      <c r="P320" s="214">
        <f>O320*H320</f>
        <v>0</v>
      </c>
      <c r="Q320" s="214">
        <v>0.0014</v>
      </c>
      <c r="R320" s="214">
        <f>Q320*H320</f>
        <v>0.033885600000000002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381</v>
      </c>
      <c r="AT320" s="216" t="s">
        <v>250</v>
      </c>
      <c r="AU320" s="216" t="s">
        <v>147</v>
      </c>
      <c r="AY320" s="18" t="s">
        <v>138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147</v>
      </c>
      <c r="BK320" s="217">
        <f>ROUND(I320*H320,2)</f>
        <v>0</v>
      </c>
      <c r="BL320" s="18" t="s">
        <v>269</v>
      </c>
      <c r="BM320" s="216" t="s">
        <v>470</v>
      </c>
    </row>
    <row r="321" s="2" customFormat="1">
      <c r="A321" s="39"/>
      <c r="B321" s="40"/>
      <c r="C321" s="41"/>
      <c r="D321" s="218" t="s">
        <v>149</v>
      </c>
      <c r="E321" s="41"/>
      <c r="F321" s="219" t="s">
        <v>469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149</v>
      </c>
      <c r="AU321" s="18" t="s">
        <v>147</v>
      </c>
    </row>
    <row r="322" s="2" customFormat="1">
      <c r="A322" s="39"/>
      <c r="B322" s="40"/>
      <c r="C322" s="41"/>
      <c r="D322" s="223" t="s">
        <v>151</v>
      </c>
      <c r="E322" s="41"/>
      <c r="F322" s="224" t="s">
        <v>471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151</v>
      </c>
      <c r="AU322" s="18" t="s">
        <v>147</v>
      </c>
    </row>
    <row r="323" s="14" customFormat="1">
      <c r="A323" s="14"/>
      <c r="B323" s="235"/>
      <c r="C323" s="236"/>
      <c r="D323" s="218" t="s">
        <v>153</v>
      </c>
      <c r="E323" s="236"/>
      <c r="F323" s="238" t="s">
        <v>1569</v>
      </c>
      <c r="G323" s="236"/>
      <c r="H323" s="239">
        <v>24.204000000000001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153</v>
      </c>
      <c r="AU323" s="245" t="s">
        <v>147</v>
      </c>
      <c r="AV323" s="14" t="s">
        <v>147</v>
      </c>
      <c r="AW323" s="14" t="s">
        <v>4</v>
      </c>
      <c r="AX323" s="14" t="s">
        <v>83</v>
      </c>
      <c r="AY323" s="245" t="s">
        <v>138</v>
      </c>
    </row>
    <row r="324" s="2" customFormat="1" ht="16.5" customHeight="1">
      <c r="A324" s="39"/>
      <c r="B324" s="40"/>
      <c r="C324" s="205" t="s">
        <v>504</v>
      </c>
      <c r="D324" s="205" t="s">
        <v>141</v>
      </c>
      <c r="E324" s="206" t="s">
        <v>474</v>
      </c>
      <c r="F324" s="207" t="s">
        <v>475</v>
      </c>
      <c r="G324" s="208" t="s">
        <v>272</v>
      </c>
      <c r="H324" s="209">
        <v>0.034000000000000002</v>
      </c>
      <c r="I324" s="210"/>
      <c r="J324" s="211">
        <f>ROUND(I324*H324,2)</f>
        <v>0</v>
      </c>
      <c r="K324" s="207" t="s">
        <v>145</v>
      </c>
      <c r="L324" s="45"/>
      <c r="M324" s="212" t="s">
        <v>19</v>
      </c>
      <c r="N324" s="213" t="s">
        <v>47</v>
      </c>
      <c r="O324" s="85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269</v>
      </c>
      <c r="AT324" s="216" t="s">
        <v>141</v>
      </c>
      <c r="AU324" s="216" t="s">
        <v>147</v>
      </c>
      <c r="AY324" s="18" t="s">
        <v>138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147</v>
      </c>
      <c r="BK324" s="217">
        <f>ROUND(I324*H324,2)</f>
        <v>0</v>
      </c>
      <c r="BL324" s="18" t="s">
        <v>269</v>
      </c>
      <c r="BM324" s="216" t="s">
        <v>476</v>
      </c>
    </row>
    <row r="325" s="2" customFormat="1">
      <c r="A325" s="39"/>
      <c r="B325" s="40"/>
      <c r="C325" s="41"/>
      <c r="D325" s="218" t="s">
        <v>149</v>
      </c>
      <c r="E325" s="41"/>
      <c r="F325" s="219" t="s">
        <v>477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149</v>
      </c>
      <c r="AU325" s="18" t="s">
        <v>147</v>
      </c>
    </row>
    <row r="326" s="2" customFormat="1">
      <c r="A326" s="39"/>
      <c r="B326" s="40"/>
      <c r="C326" s="41"/>
      <c r="D326" s="223" t="s">
        <v>151</v>
      </c>
      <c r="E326" s="41"/>
      <c r="F326" s="224" t="s">
        <v>478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151</v>
      </c>
      <c r="AU326" s="18" t="s">
        <v>147</v>
      </c>
    </row>
    <row r="327" s="12" customFormat="1" ht="22.8" customHeight="1">
      <c r="A327" s="12"/>
      <c r="B327" s="189"/>
      <c r="C327" s="190"/>
      <c r="D327" s="191" t="s">
        <v>74</v>
      </c>
      <c r="E327" s="203" t="s">
        <v>479</v>
      </c>
      <c r="F327" s="203" t="s">
        <v>480</v>
      </c>
      <c r="G327" s="190"/>
      <c r="H327" s="190"/>
      <c r="I327" s="193"/>
      <c r="J327" s="204">
        <f>BK327</f>
        <v>0</v>
      </c>
      <c r="K327" s="190"/>
      <c r="L327" s="195"/>
      <c r="M327" s="196"/>
      <c r="N327" s="197"/>
      <c r="O327" s="197"/>
      <c r="P327" s="198">
        <f>SUM(P328:P359)</f>
        <v>0</v>
      </c>
      <c r="Q327" s="197"/>
      <c r="R327" s="198">
        <f>SUM(R328:R359)</f>
        <v>0.195900925</v>
      </c>
      <c r="S327" s="197"/>
      <c r="T327" s="199">
        <f>SUM(T328:T359)</f>
        <v>0.029700000000000001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0" t="s">
        <v>147</v>
      </c>
      <c r="AT327" s="201" t="s">
        <v>74</v>
      </c>
      <c r="AU327" s="201" t="s">
        <v>83</v>
      </c>
      <c r="AY327" s="200" t="s">
        <v>138</v>
      </c>
      <c r="BK327" s="202">
        <f>SUM(BK328:BK359)</f>
        <v>0</v>
      </c>
    </row>
    <row r="328" s="2" customFormat="1" ht="16.5" customHeight="1">
      <c r="A328" s="39"/>
      <c r="B328" s="40"/>
      <c r="C328" s="205" t="s">
        <v>510</v>
      </c>
      <c r="D328" s="205" t="s">
        <v>141</v>
      </c>
      <c r="E328" s="206" t="s">
        <v>482</v>
      </c>
      <c r="F328" s="207" t="s">
        <v>483</v>
      </c>
      <c r="G328" s="208" t="s">
        <v>189</v>
      </c>
      <c r="H328" s="209">
        <v>15</v>
      </c>
      <c r="I328" s="210"/>
      <c r="J328" s="211">
        <f>ROUND(I328*H328,2)</f>
        <v>0</v>
      </c>
      <c r="K328" s="207" t="s">
        <v>145</v>
      </c>
      <c r="L328" s="45"/>
      <c r="M328" s="212" t="s">
        <v>19</v>
      </c>
      <c r="N328" s="213" t="s">
        <v>47</v>
      </c>
      <c r="O328" s="85"/>
      <c r="P328" s="214">
        <f>O328*H328</f>
        <v>0</v>
      </c>
      <c r="Q328" s="214">
        <v>0</v>
      </c>
      <c r="R328" s="214">
        <f>Q328*H328</f>
        <v>0</v>
      </c>
      <c r="S328" s="214">
        <v>0.00198</v>
      </c>
      <c r="T328" s="215">
        <f>S328*H328</f>
        <v>0.029700000000000001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269</v>
      </c>
      <c r="AT328" s="216" t="s">
        <v>141</v>
      </c>
      <c r="AU328" s="216" t="s">
        <v>147</v>
      </c>
      <c r="AY328" s="18" t="s">
        <v>138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147</v>
      </c>
      <c r="BK328" s="217">
        <f>ROUND(I328*H328,2)</f>
        <v>0</v>
      </c>
      <c r="BL328" s="18" t="s">
        <v>269</v>
      </c>
      <c r="BM328" s="216" t="s">
        <v>484</v>
      </c>
    </row>
    <row r="329" s="2" customFormat="1">
      <c r="A329" s="39"/>
      <c r="B329" s="40"/>
      <c r="C329" s="41"/>
      <c r="D329" s="218" t="s">
        <v>149</v>
      </c>
      <c r="E329" s="41"/>
      <c r="F329" s="219" t="s">
        <v>485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149</v>
      </c>
      <c r="AU329" s="18" t="s">
        <v>147</v>
      </c>
    </row>
    <row r="330" s="2" customFormat="1">
      <c r="A330" s="39"/>
      <c r="B330" s="40"/>
      <c r="C330" s="41"/>
      <c r="D330" s="223" t="s">
        <v>151</v>
      </c>
      <c r="E330" s="41"/>
      <c r="F330" s="224" t="s">
        <v>486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151</v>
      </c>
      <c r="AU330" s="18" t="s">
        <v>147</v>
      </c>
    </row>
    <row r="331" s="2" customFormat="1" ht="16.5" customHeight="1">
      <c r="A331" s="39"/>
      <c r="B331" s="40"/>
      <c r="C331" s="205" t="s">
        <v>516</v>
      </c>
      <c r="D331" s="205" t="s">
        <v>141</v>
      </c>
      <c r="E331" s="206" t="s">
        <v>488</v>
      </c>
      <c r="F331" s="207" t="s">
        <v>489</v>
      </c>
      <c r="G331" s="208" t="s">
        <v>197</v>
      </c>
      <c r="H331" s="209">
        <v>2</v>
      </c>
      <c r="I331" s="210"/>
      <c r="J331" s="211">
        <f>ROUND(I331*H331,2)</f>
        <v>0</v>
      </c>
      <c r="K331" s="207" t="s">
        <v>19</v>
      </c>
      <c r="L331" s="45"/>
      <c r="M331" s="212" t="s">
        <v>19</v>
      </c>
      <c r="N331" s="213" t="s">
        <v>47</v>
      </c>
      <c r="O331" s="85"/>
      <c r="P331" s="214">
        <f>O331*H331</f>
        <v>0</v>
      </c>
      <c r="Q331" s="214">
        <v>0.015089999999999999</v>
      </c>
      <c r="R331" s="214">
        <f>Q331*H331</f>
        <v>0.030179999999999998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269</v>
      </c>
      <c r="AT331" s="216" t="s">
        <v>141</v>
      </c>
      <c r="AU331" s="216" t="s">
        <v>147</v>
      </c>
      <c r="AY331" s="18" t="s">
        <v>138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147</v>
      </c>
      <c r="BK331" s="217">
        <f>ROUND(I331*H331,2)</f>
        <v>0</v>
      </c>
      <c r="BL331" s="18" t="s">
        <v>269</v>
      </c>
      <c r="BM331" s="216" t="s">
        <v>490</v>
      </c>
    </row>
    <row r="332" s="2" customFormat="1">
      <c r="A332" s="39"/>
      <c r="B332" s="40"/>
      <c r="C332" s="41"/>
      <c r="D332" s="218" t="s">
        <v>149</v>
      </c>
      <c r="E332" s="41"/>
      <c r="F332" s="219" t="s">
        <v>491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149</v>
      </c>
      <c r="AU332" s="18" t="s">
        <v>147</v>
      </c>
    </row>
    <row r="333" s="2" customFormat="1" ht="16.5" customHeight="1">
      <c r="A333" s="39"/>
      <c r="B333" s="40"/>
      <c r="C333" s="205" t="s">
        <v>522</v>
      </c>
      <c r="D333" s="205" t="s">
        <v>141</v>
      </c>
      <c r="E333" s="206" t="s">
        <v>493</v>
      </c>
      <c r="F333" s="207" t="s">
        <v>494</v>
      </c>
      <c r="G333" s="208" t="s">
        <v>189</v>
      </c>
      <c r="H333" s="209">
        <v>30</v>
      </c>
      <c r="I333" s="210"/>
      <c r="J333" s="211">
        <f>ROUND(I333*H333,2)</f>
        <v>0</v>
      </c>
      <c r="K333" s="207" t="s">
        <v>145</v>
      </c>
      <c r="L333" s="45"/>
      <c r="M333" s="212" t="s">
        <v>19</v>
      </c>
      <c r="N333" s="213" t="s">
        <v>47</v>
      </c>
      <c r="O333" s="85"/>
      <c r="P333" s="214">
        <f>O333*H333</f>
        <v>0</v>
      </c>
      <c r="Q333" s="214">
        <v>0.0020098999999999998</v>
      </c>
      <c r="R333" s="214">
        <f>Q333*H333</f>
        <v>0.060296999999999996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269</v>
      </c>
      <c r="AT333" s="216" t="s">
        <v>141</v>
      </c>
      <c r="AU333" s="216" t="s">
        <v>147</v>
      </c>
      <c r="AY333" s="18" t="s">
        <v>138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147</v>
      </c>
      <c r="BK333" s="217">
        <f>ROUND(I333*H333,2)</f>
        <v>0</v>
      </c>
      <c r="BL333" s="18" t="s">
        <v>269</v>
      </c>
      <c r="BM333" s="216" t="s">
        <v>495</v>
      </c>
    </row>
    <row r="334" s="2" customFormat="1">
      <c r="A334" s="39"/>
      <c r="B334" s="40"/>
      <c r="C334" s="41"/>
      <c r="D334" s="218" t="s">
        <v>149</v>
      </c>
      <c r="E334" s="41"/>
      <c r="F334" s="219" t="s">
        <v>496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149</v>
      </c>
      <c r="AU334" s="18" t="s">
        <v>147</v>
      </c>
    </row>
    <row r="335" s="2" customFormat="1">
      <c r="A335" s="39"/>
      <c r="B335" s="40"/>
      <c r="C335" s="41"/>
      <c r="D335" s="223" t="s">
        <v>151</v>
      </c>
      <c r="E335" s="41"/>
      <c r="F335" s="224" t="s">
        <v>497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151</v>
      </c>
      <c r="AU335" s="18" t="s">
        <v>147</v>
      </c>
    </row>
    <row r="336" s="2" customFormat="1" ht="16.5" customHeight="1">
      <c r="A336" s="39"/>
      <c r="B336" s="40"/>
      <c r="C336" s="205" t="s">
        <v>526</v>
      </c>
      <c r="D336" s="205" t="s">
        <v>141</v>
      </c>
      <c r="E336" s="206" t="s">
        <v>499</v>
      </c>
      <c r="F336" s="207" t="s">
        <v>500</v>
      </c>
      <c r="G336" s="208" t="s">
        <v>189</v>
      </c>
      <c r="H336" s="209">
        <v>14.949999999999999</v>
      </c>
      <c r="I336" s="210"/>
      <c r="J336" s="211">
        <f>ROUND(I336*H336,2)</f>
        <v>0</v>
      </c>
      <c r="K336" s="207" t="s">
        <v>145</v>
      </c>
      <c r="L336" s="45"/>
      <c r="M336" s="212" t="s">
        <v>19</v>
      </c>
      <c r="N336" s="213" t="s">
        <v>47</v>
      </c>
      <c r="O336" s="85"/>
      <c r="P336" s="214">
        <f>O336*H336</f>
        <v>0</v>
      </c>
      <c r="Q336" s="214">
        <v>0.00041189999999999998</v>
      </c>
      <c r="R336" s="214">
        <f>Q336*H336</f>
        <v>0.0061579049999999991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269</v>
      </c>
      <c r="AT336" s="216" t="s">
        <v>141</v>
      </c>
      <c r="AU336" s="216" t="s">
        <v>147</v>
      </c>
      <c r="AY336" s="18" t="s">
        <v>138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147</v>
      </c>
      <c r="BK336" s="217">
        <f>ROUND(I336*H336,2)</f>
        <v>0</v>
      </c>
      <c r="BL336" s="18" t="s">
        <v>269</v>
      </c>
      <c r="BM336" s="216" t="s">
        <v>501</v>
      </c>
    </row>
    <row r="337" s="2" customFormat="1">
      <c r="A337" s="39"/>
      <c r="B337" s="40"/>
      <c r="C337" s="41"/>
      <c r="D337" s="218" t="s">
        <v>149</v>
      </c>
      <c r="E337" s="41"/>
      <c r="F337" s="219" t="s">
        <v>502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149</v>
      </c>
      <c r="AU337" s="18" t="s">
        <v>147</v>
      </c>
    </row>
    <row r="338" s="2" customFormat="1">
      <c r="A338" s="39"/>
      <c r="B338" s="40"/>
      <c r="C338" s="41"/>
      <c r="D338" s="223" t="s">
        <v>151</v>
      </c>
      <c r="E338" s="41"/>
      <c r="F338" s="224" t="s">
        <v>503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151</v>
      </c>
      <c r="AU338" s="18" t="s">
        <v>147</v>
      </c>
    </row>
    <row r="339" s="2" customFormat="1" ht="16.5" customHeight="1">
      <c r="A339" s="39"/>
      <c r="B339" s="40"/>
      <c r="C339" s="205" t="s">
        <v>532</v>
      </c>
      <c r="D339" s="205" t="s">
        <v>141</v>
      </c>
      <c r="E339" s="206" t="s">
        <v>505</v>
      </c>
      <c r="F339" s="207" t="s">
        <v>506</v>
      </c>
      <c r="G339" s="208" t="s">
        <v>189</v>
      </c>
      <c r="H339" s="209">
        <v>28.18</v>
      </c>
      <c r="I339" s="210"/>
      <c r="J339" s="211">
        <f>ROUND(I339*H339,2)</f>
        <v>0</v>
      </c>
      <c r="K339" s="207" t="s">
        <v>145</v>
      </c>
      <c r="L339" s="45"/>
      <c r="M339" s="212" t="s">
        <v>19</v>
      </c>
      <c r="N339" s="213" t="s">
        <v>47</v>
      </c>
      <c r="O339" s="85"/>
      <c r="P339" s="214">
        <f>O339*H339</f>
        <v>0</v>
      </c>
      <c r="Q339" s="214">
        <v>0.00047649999999999998</v>
      </c>
      <c r="R339" s="214">
        <f>Q339*H339</f>
        <v>0.013427769999999999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269</v>
      </c>
      <c r="AT339" s="216" t="s">
        <v>141</v>
      </c>
      <c r="AU339" s="216" t="s">
        <v>147</v>
      </c>
      <c r="AY339" s="18" t="s">
        <v>138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147</v>
      </c>
      <c r="BK339" s="217">
        <f>ROUND(I339*H339,2)</f>
        <v>0</v>
      </c>
      <c r="BL339" s="18" t="s">
        <v>269</v>
      </c>
      <c r="BM339" s="216" t="s">
        <v>507</v>
      </c>
    </row>
    <row r="340" s="2" customFormat="1">
      <c r="A340" s="39"/>
      <c r="B340" s="40"/>
      <c r="C340" s="41"/>
      <c r="D340" s="218" t="s">
        <v>149</v>
      </c>
      <c r="E340" s="41"/>
      <c r="F340" s="219" t="s">
        <v>508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149</v>
      </c>
      <c r="AU340" s="18" t="s">
        <v>147</v>
      </c>
    </row>
    <row r="341" s="2" customFormat="1">
      <c r="A341" s="39"/>
      <c r="B341" s="40"/>
      <c r="C341" s="41"/>
      <c r="D341" s="223" t="s">
        <v>151</v>
      </c>
      <c r="E341" s="41"/>
      <c r="F341" s="224" t="s">
        <v>509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151</v>
      </c>
      <c r="AU341" s="18" t="s">
        <v>147</v>
      </c>
    </row>
    <row r="342" s="2" customFormat="1" ht="16.5" customHeight="1">
      <c r="A342" s="39"/>
      <c r="B342" s="40"/>
      <c r="C342" s="205" t="s">
        <v>538</v>
      </c>
      <c r="D342" s="205" t="s">
        <v>141</v>
      </c>
      <c r="E342" s="206" t="s">
        <v>511</v>
      </c>
      <c r="F342" s="207" t="s">
        <v>512</v>
      </c>
      <c r="G342" s="208" t="s">
        <v>189</v>
      </c>
      <c r="H342" s="209">
        <v>17.25</v>
      </c>
      <c r="I342" s="210"/>
      <c r="J342" s="211">
        <f>ROUND(I342*H342,2)</f>
        <v>0</v>
      </c>
      <c r="K342" s="207" t="s">
        <v>145</v>
      </c>
      <c r="L342" s="45"/>
      <c r="M342" s="212" t="s">
        <v>19</v>
      </c>
      <c r="N342" s="213" t="s">
        <v>47</v>
      </c>
      <c r="O342" s="85"/>
      <c r="P342" s="214">
        <f>O342*H342</f>
        <v>0</v>
      </c>
      <c r="Q342" s="214">
        <v>0.0022361999999999998</v>
      </c>
      <c r="R342" s="214">
        <f>Q342*H342</f>
        <v>0.038574449999999996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269</v>
      </c>
      <c r="AT342" s="216" t="s">
        <v>141</v>
      </c>
      <c r="AU342" s="216" t="s">
        <v>147</v>
      </c>
      <c r="AY342" s="18" t="s">
        <v>138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147</v>
      </c>
      <c r="BK342" s="217">
        <f>ROUND(I342*H342,2)</f>
        <v>0</v>
      </c>
      <c r="BL342" s="18" t="s">
        <v>269</v>
      </c>
      <c r="BM342" s="216" t="s">
        <v>513</v>
      </c>
    </row>
    <row r="343" s="2" customFormat="1">
      <c r="A343" s="39"/>
      <c r="B343" s="40"/>
      <c r="C343" s="41"/>
      <c r="D343" s="218" t="s">
        <v>149</v>
      </c>
      <c r="E343" s="41"/>
      <c r="F343" s="219" t="s">
        <v>514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149</v>
      </c>
      <c r="AU343" s="18" t="s">
        <v>147</v>
      </c>
    </row>
    <row r="344" s="2" customFormat="1">
      <c r="A344" s="39"/>
      <c r="B344" s="40"/>
      <c r="C344" s="41"/>
      <c r="D344" s="223" t="s">
        <v>151</v>
      </c>
      <c r="E344" s="41"/>
      <c r="F344" s="224" t="s">
        <v>515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151</v>
      </c>
      <c r="AU344" s="18" t="s">
        <v>147</v>
      </c>
    </row>
    <row r="345" s="2" customFormat="1" ht="16.5" customHeight="1">
      <c r="A345" s="39"/>
      <c r="B345" s="40"/>
      <c r="C345" s="205" t="s">
        <v>542</v>
      </c>
      <c r="D345" s="205" t="s">
        <v>141</v>
      </c>
      <c r="E345" s="206" t="s">
        <v>517</v>
      </c>
      <c r="F345" s="207" t="s">
        <v>518</v>
      </c>
      <c r="G345" s="208" t="s">
        <v>189</v>
      </c>
      <c r="H345" s="209">
        <v>9</v>
      </c>
      <c r="I345" s="210"/>
      <c r="J345" s="211">
        <f>ROUND(I345*H345,2)</f>
        <v>0</v>
      </c>
      <c r="K345" s="207" t="s">
        <v>145</v>
      </c>
      <c r="L345" s="45"/>
      <c r="M345" s="212" t="s">
        <v>19</v>
      </c>
      <c r="N345" s="213" t="s">
        <v>47</v>
      </c>
      <c r="O345" s="85"/>
      <c r="P345" s="214">
        <f>O345*H345</f>
        <v>0</v>
      </c>
      <c r="Q345" s="214">
        <v>0.0018982000000000001</v>
      </c>
      <c r="R345" s="214">
        <f>Q345*H345</f>
        <v>0.0170838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269</v>
      </c>
      <c r="AT345" s="216" t="s">
        <v>141</v>
      </c>
      <c r="AU345" s="216" t="s">
        <v>147</v>
      </c>
      <c r="AY345" s="18" t="s">
        <v>138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147</v>
      </c>
      <c r="BK345" s="217">
        <f>ROUND(I345*H345,2)</f>
        <v>0</v>
      </c>
      <c r="BL345" s="18" t="s">
        <v>269</v>
      </c>
      <c r="BM345" s="216" t="s">
        <v>519</v>
      </c>
    </row>
    <row r="346" s="2" customFormat="1">
      <c r="A346" s="39"/>
      <c r="B346" s="40"/>
      <c r="C346" s="41"/>
      <c r="D346" s="218" t="s">
        <v>149</v>
      </c>
      <c r="E346" s="41"/>
      <c r="F346" s="219" t="s">
        <v>520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149</v>
      </c>
      <c r="AU346" s="18" t="s">
        <v>147</v>
      </c>
    </row>
    <row r="347" s="2" customFormat="1">
      <c r="A347" s="39"/>
      <c r="B347" s="40"/>
      <c r="C347" s="41"/>
      <c r="D347" s="223" t="s">
        <v>151</v>
      </c>
      <c r="E347" s="41"/>
      <c r="F347" s="224" t="s">
        <v>521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151</v>
      </c>
      <c r="AU347" s="18" t="s">
        <v>147</v>
      </c>
    </row>
    <row r="348" s="2" customFormat="1" ht="16.5" customHeight="1">
      <c r="A348" s="39"/>
      <c r="B348" s="40"/>
      <c r="C348" s="205" t="s">
        <v>550</v>
      </c>
      <c r="D348" s="205" t="s">
        <v>141</v>
      </c>
      <c r="E348" s="206" t="s">
        <v>523</v>
      </c>
      <c r="F348" s="207" t="s">
        <v>489</v>
      </c>
      <c r="G348" s="208" t="s">
        <v>197</v>
      </c>
      <c r="H348" s="209">
        <v>2</v>
      </c>
      <c r="I348" s="210"/>
      <c r="J348" s="211">
        <f>ROUND(I348*H348,2)</f>
        <v>0</v>
      </c>
      <c r="K348" s="207" t="s">
        <v>19</v>
      </c>
      <c r="L348" s="45"/>
      <c r="M348" s="212" t="s">
        <v>19</v>
      </c>
      <c r="N348" s="213" t="s">
        <v>47</v>
      </c>
      <c r="O348" s="85"/>
      <c r="P348" s="214">
        <f>O348*H348</f>
        <v>0</v>
      </c>
      <c r="Q348" s="214">
        <v>0.015089999999999999</v>
      </c>
      <c r="R348" s="214">
        <f>Q348*H348</f>
        <v>0.030179999999999998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269</v>
      </c>
      <c r="AT348" s="216" t="s">
        <v>141</v>
      </c>
      <c r="AU348" s="216" t="s">
        <v>147</v>
      </c>
      <c r="AY348" s="18" t="s">
        <v>138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147</v>
      </c>
      <c r="BK348" s="217">
        <f>ROUND(I348*H348,2)</f>
        <v>0</v>
      </c>
      <c r="BL348" s="18" t="s">
        <v>269</v>
      </c>
      <c r="BM348" s="216" t="s">
        <v>524</v>
      </c>
    </row>
    <row r="349" s="2" customFormat="1">
      <c r="A349" s="39"/>
      <c r="B349" s="40"/>
      <c r="C349" s="41"/>
      <c r="D349" s="218" t="s">
        <v>149</v>
      </c>
      <c r="E349" s="41"/>
      <c r="F349" s="219" t="s">
        <v>525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149</v>
      </c>
      <c r="AU349" s="18" t="s">
        <v>147</v>
      </c>
    </row>
    <row r="350" s="2" customFormat="1" ht="16.5" customHeight="1">
      <c r="A350" s="39"/>
      <c r="B350" s="40"/>
      <c r="C350" s="205" t="s">
        <v>556</v>
      </c>
      <c r="D350" s="205" t="s">
        <v>141</v>
      </c>
      <c r="E350" s="206" t="s">
        <v>527</v>
      </c>
      <c r="F350" s="207" t="s">
        <v>528</v>
      </c>
      <c r="G350" s="208" t="s">
        <v>189</v>
      </c>
      <c r="H350" s="209">
        <v>102.18000000000001</v>
      </c>
      <c r="I350" s="210"/>
      <c r="J350" s="211">
        <f>ROUND(I350*H350,2)</f>
        <v>0</v>
      </c>
      <c r="K350" s="207" t="s">
        <v>145</v>
      </c>
      <c r="L350" s="45"/>
      <c r="M350" s="212" t="s">
        <v>19</v>
      </c>
      <c r="N350" s="213" t="s">
        <v>47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269</v>
      </c>
      <c r="AT350" s="216" t="s">
        <v>141</v>
      </c>
      <c r="AU350" s="216" t="s">
        <v>147</v>
      </c>
      <c r="AY350" s="18" t="s">
        <v>138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147</v>
      </c>
      <c r="BK350" s="217">
        <f>ROUND(I350*H350,2)</f>
        <v>0</v>
      </c>
      <c r="BL350" s="18" t="s">
        <v>269</v>
      </c>
      <c r="BM350" s="216" t="s">
        <v>529</v>
      </c>
    </row>
    <row r="351" s="2" customFormat="1">
      <c r="A351" s="39"/>
      <c r="B351" s="40"/>
      <c r="C351" s="41"/>
      <c r="D351" s="218" t="s">
        <v>149</v>
      </c>
      <c r="E351" s="41"/>
      <c r="F351" s="219" t="s">
        <v>530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149</v>
      </c>
      <c r="AU351" s="18" t="s">
        <v>147</v>
      </c>
    </row>
    <row r="352" s="2" customFormat="1">
      <c r="A352" s="39"/>
      <c r="B352" s="40"/>
      <c r="C352" s="41"/>
      <c r="D352" s="223" t="s">
        <v>151</v>
      </c>
      <c r="E352" s="41"/>
      <c r="F352" s="224" t="s">
        <v>531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151</v>
      </c>
      <c r="AU352" s="18" t="s">
        <v>147</v>
      </c>
    </row>
    <row r="353" s="2" customFormat="1" ht="16.5" customHeight="1">
      <c r="A353" s="39"/>
      <c r="B353" s="40"/>
      <c r="C353" s="205" t="s">
        <v>562</v>
      </c>
      <c r="D353" s="205" t="s">
        <v>141</v>
      </c>
      <c r="E353" s="206" t="s">
        <v>533</v>
      </c>
      <c r="F353" s="207" t="s">
        <v>534</v>
      </c>
      <c r="G353" s="208" t="s">
        <v>535</v>
      </c>
      <c r="H353" s="209">
        <v>35</v>
      </c>
      <c r="I353" s="210"/>
      <c r="J353" s="211">
        <f>ROUND(I353*H353,2)</f>
        <v>0</v>
      </c>
      <c r="K353" s="207" t="s">
        <v>19</v>
      </c>
      <c r="L353" s="45"/>
      <c r="M353" s="212" t="s">
        <v>19</v>
      </c>
      <c r="N353" s="213" t="s">
        <v>47</v>
      </c>
      <c r="O353" s="85"/>
      <c r="P353" s="214">
        <f>O353*H353</f>
        <v>0</v>
      </c>
      <c r="Q353" s="214">
        <v>0</v>
      </c>
      <c r="R353" s="214">
        <f>Q353*H353</f>
        <v>0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269</v>
      </c>
      <c r="AT353" s="216" t="s">
        <v>141</v>
      </c>
      <c r="AU353" s="216" t="s">
        <v>147</v>
      </c>
      <c r="AY353" s="18" t="s">
        <v>138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147</v>
      </c>
      <c r="BK353" s="217">
        <f>ROUND(I353*H353,2)</f>
        <v>0</v>
      </c>
      <c r="BL353" s="18" t="s">
        <v>269</v>
      </c>
      <c r="BM353" s="216" t="s">
        <v>536</v>
      </c>
    </row>
    <row r="354" s="2" customFormat="1">
      <c r="A354" s="39"/>
      <c r="B354" s="40"/>
      <c r="C354" s="41"/>
      <c r="D354" s="218" t="s">
        <v>149</v>
      </c>
      <c r="E354" s="41"/>
      <c r="F354" s="219" t="s">
        <v>537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149</v>
      </c>
      <c r="AU354" s="18" t="s">
        <v>147</v>
      </c>
    </row>
    <row r="355" s="2" customFormat="1" ht="16.5" customHeight="1">
      <c r="A355" s="39"/>
      <c r="B355" s="40"/>
      <c r="C355" s="205" t="s">
        <v>568</v>
      </c>
      <c r="D355" s="205" t="s">
        <v>141</v>
      </c>
      <c r="E355" s="206" t="s">
        <v>539</v>
      </c>
      <c r="F355" s="207" t="s">
        <v>540</v>
      </c>
      <c r="G355" s="208" t="s">
        <v>197</v>
      </c>
      <c r="H355" s="209">
        <v>30</v>
      </c>
      <c r="I355" s="210"/>
      <c r="J355" s="211">
        <f>ROUND(I355*H355,2)</f>
        <v>0</v>
      </c>
      <c r="K355" s="207" t="s">
        <v>19</v>
      </c>
      <c r="L355" s="45"/>
      <c r="M355" s="212" t="s">
        <v>19</v>
      </c>
      <c r="N355" s="213" t="s">
        <v>47</v>
      </c>
      <c r="O355" s="85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269</v>
      </c>
      <c r="AT355" s="216" t="s">
        <v>141</v>
      </c>
      <c r="AU355" s="216" t="s">
        <v>147</v>
      </c>
      <c r="AY355" s="18" t="s">
        <v>138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147</v>
      </c>
      <c r="BK355" s="217">
        <f>ROUND(I355*H355,2)</f>
        <v>0</v>
      </c>
      <c r="BL355" s="18" t="s">
        <v>269</v>
      </c>
      <c r="BM355" s="216" t="s">
        <v>541</v>
      </c>
    </row>
    <row r="356" s="2" customFormat="1">
      <c r="A356" s="39"/>
      <c r="B356" s="40"/>
      <c r="C356" s="41"/>
      <c r="D356" s="218" t="s">
        <v>149</v>
      </c>
      <c r="E356" s="41"/>
      <c r="F356" s="219" t="s">
        <v>540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149</v>
      </c>
      <c r="AU356" s="18" t="s">
        <v>147</v>
      </c>
    </row>
    <row r="357" s="2" customFormat="1" ht="16.5" customHeight="1">
      <c r="A357" s="39"/>
      <c r="B357" s="40"/>
      <c r="C357" s="205" t="s">
        <v>570</v>
      </c>
      <c r="D357" s="205" t="s">
        <v>141</v>
      </c>
      <c r="E357" s="206" t="s">
        <v>543</v>
      </c>
      <c r="F357" s="207" t="s">
        <v>544</v>
      </c>
      <c r="G357" s="208" t="s">
        <v>272</v>
      </c>
      <c r="H357" s="209">
        <v>0.19600000000000001</v>
      </c>
      <c r="I357" s="210"/>
      <c r="J357" s="211">
        <f>ROUND(I357*H357,2)</f>
        <v>0</v>
      </c>
      <c r="K357" s="207" t="s">
        <v>145</v>
      </c>
      <c r="L357" s="45"/>
      <c r="M357" s="212" t="s">
        <v>19</v>
      </c>
      <c r="N357" s="213" t="s">
        <v>47</v>
      </c>
      <c r="O357" s="85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269</v>
      </c>
      <c r="AT357" s="216" t="s">
        <v>141</v>
      </c>
      <c r="AU357" s="216" t="s">
        <v>147</v>
      </c>
      <c r="AY357" s="18" t="s">
        <v>138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147</v>
      </c>
      <c r="BK357" s="217">
        <f>ROUND(I357*H357,2)</f>
        <v>0</v>
      </c>
      <c r="BL357" s="18" t="s">
        <v>269</v>
      </c>
      <c r="BM357" s="216" t="s">
        <v>545</v>
      </c>
    </row>
    <row r="358" s="2" customFormat="1">
      <c r="A358" s="39"/>
      <c r="B358" s="40"/>
      <c r="C358" s="41"/>
      <c r="D358" s="218" t="s">
        <v>149</v>
      </c>
      <c r="E358" s="41"/>
      <c r="F358" s="219" t="s">
        <v>546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149</v>
      </c>
      <c r="AU358" s="18" t="s">
        <v>147</v>
      </c>
    </row>
    <row r="359" s="2" customFormat="1">
      <c r="A359" s="39"/>
      <c r="B359" s="40"/>
      <c r="C359" s="41"/>
      <c r="D359" s="223" t="s">
        <v>151</v>
      </c>
      <c r="E359" s="41"/>
      <c r="F359" s="224" t="s">
        <v>547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151</v>
      </c>
      <c r="AU359" s="18" t="s">
        <v>147</v>
      </c>
    </row>
    <row r="360" s="12" customFormat="1" ht="22.8" customHeight="1">
      <c r="A360" s="12"/>
      <c r="B360" s="189"/>
      <c r="C360" s="190"/>
      <c r="D360" s="191" t="s">
        <v>74</v>
      </c>
      <c r="E360" s="203" t="s">
        <v>548</v>
      </c>
      <c r="F360" s="203" t="s">
        <v>549</v>
      </c>
      <c r="G360" s="190"/>
      <c r="H360" s="190"/>
      <c r="I360" s="193"/>
      <c r="J360" s="204">
        <f>BK360</f>
        <v>0</v>
      </c>
      <c r="K360" s="190"/>
      <c r="L360" s="195"/>
      <c r="M360" s="196"/>
      <c r="N360" s="197"/>
      <c r="O360" s="197"/>
      <c r="P360" s="198">
        <f>SUM(P361:P398)</f>
        <v>0</v>
      </c>
      <c r="Q360" s="197"/>
      <c r="R360" s="198">
        <f>SUM(R361:R398)</f>
        <v>0.23312917480000003</v>
      </c>
      <c r="S360" s="197"/>
      <c r="T360" s="199">
        <f>SUM(T361:T398)</f>
        <v>0.075649999999999995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0" t="s">
        <v>147</v>
      </c>
      <c r="AT360" s="201" t="s">
        <v>74</v>
      </c>
      <c r="AU360" s="201" t="s">
        <v>83</v>
      </c>
      <c r="AY360" s="200" t="s">
        <v>138</v>
      </c>
      <c r="BK360" s="202">
        <f>SUM(BK361:BK398)</f>
        <v>0</v>
      </c>
    </row>
    <row r="361" s="2" customFormat="1" ht="16.5" customHeight="1">
      <c r="A361" s="39"/>
      <c r="B361" s="40"/>
      <c r="C361" s="205" t="s">
        <v>576</v>
      </c>
      <c r="D361" s="205" t="s">
        <v>141</v>
      </c>
      <c r="E361" s="206" t="s">
        <v>551</v>
      </c>
      <c r="F361" s="207" t="s">
        <v>552</v>
      </c>
      <c r="G361" s="208" t="s">
        <v>189</v>
      </c>
      <c r="H361" s="209">
        <v>25</v>
      </c>
      <c r="I361" s="210"/>
      <c r="J361" s="211">
        <f>ROUND(I361*H361,2)</f>
        <v>0</v>
      </c>
      <c r="K361" s="207" t="s">
        <v>145</v>
      </c>
      <c r="L361" s="45"/>
      <c r="M361" s="212" t="s">
        <v>19</v>
      </c>
      <c r="N361" s="213" t="s">
        <v>47</v>
      </c>
      <c r="O361" s="85"/>
      <c r="P361" s="214">
        <f>O361*H361</f>
        <v>0</v>
      </c>
      <c r="Q361" s="214">
        <v>0</v>
      </c>
      <c r="R361" s="214">
        <f>Q361*H361</f>
        <v>0</v>
      </c>
      <c r="S361" s="214">
        <v>0.0021299999999999999</v>
      </c>
      <c r="T361" s="215">
        <f>S361*H361</f>
        <v>0.053249999999999999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269</v>
      </c>
      <c r="AT361" s="216" t="s">
        <v>141</v>
      </c>
      <c r="AU361" s="216" t="s">
        <v>147</v>
      </c>
      <c r="AY361" s="18" t="s">
        <v>138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147</v>
      </c>
      <c r="BK361" s="217">
        <f>ROUND(I361*H361,2)</f>
        <v>0</v>
      </c>
      <c r="BL361" s="18" t="s">
        <v>269</v>
      </c>
      <c r="BM361" s="216" t="s">
        <v>553</v>
      </c>
    </row>
    <row r="362" s="2" customFormat="1">
      <c r="A362" s="39"/>
      <c r="B362" s="40"/>
      <c r="C362" s="41"/>
      <c r="D362" s="218" t="s">
        <v>149</v>
      </c>
      <c r="E362" s="41"/>
      <c r="F362" s="219" t="s">
        <v>554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149</v>
      </c>
      <c r="AU362" s="18" t="s">
        <v>147</v>
      </c>
    </row>
    <row r="363" s="2" customFormat="1">
      <c r="A363" s="39"/>
      <c r="B363" s="40"/>
      <c r="C363" s="41"/>
      <c r="D363" s="223" t="s">
        <v>151</v>
      </c>
      <c r="E363" s="41"/>
      <c r="F363" s="224" t="s">
        <v>555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151</v>
      </c>
      <c r="AU363" s="18" t="s">
        <v>147</v>
      </c>
    </row>
    <row r="364" s="2" customFormat="1" ht="16.5" customHeight="1">
      <c r="A364" s="39"/>
      <c r="B364" s="40"/>
      <c r="C364" s="205" t="s">
        <v>582</v>
      </c>
      <c r="D364" s="205" t="s">
        <v>141</v>
      </c>
      <c r="E364" s="206" t="s">
        <v>557</v>
      </c>
      <c r="F364" s="207" t="s">
        <v>558</v>
      </c>
      <c r="G364" s="208" t="s">
        <v>189</v>
      </c>
      <c r="H364" s="209">
        <v>80</v>
      </c>
      <c r="I364" s="210"/>
      <c r="J364" s="211">
        <f>ROUND(I364*H364,2)</f>
        <v>0</v>
      </c>
      <c r="K364" s="207" t="s">
        <v>145</v>
      </c>
      <c r="L364" s="45"/>
      <c r="M364" s="212" t="s">
        <v>19</v>
      </c>
      <c r="N364" s="213" t="s">
        <v>47</v>
      </c>
      <c r="O364" s="85"/>
      <c r="P364" s="214">
        <f>O364*H364</f>
        <v>0</v>
      </c>
      <c r="Q364" s="214">
        <v>0</v>
      </c>
      <c r="R364" s="214">
        <f>Q364*H364</f>
        <v>0</v>
      </c>
      <c r="S364" s="214">
        <v>0.00027999999999999998</v>
      </c>
      <c r="T364" s="215">
        <f>S364*H364</f>
        <v>0.022399999999999996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269</v>
      </c>
      <c r="AT364" s="216" t="s">
        <v>141</v>
      </c>
      <c r="AU364" s="216" t="s">
        <v>147</v>
      </c>
      <c r="AY364" s="18" t="s">
        <v>138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147</v>
      </c>
      <c r="BK364" s="217">
        <f>ROUND(I364*H364,2)</f>
        <v>0</v>
      </c>
      <c r="BL364" s="18" t="s">
        <v>269</v>
      </c>
      <c r="BM364" s="216" t="s">
        <v>559</v>
      </c>
    </row>
    <row r="365" s="2" customFormat="1">
      <c r="A365" s="39"/>
      <c r="B365" s="40"/>
      <c r="C365" s="41"/>
      <c r="D365" s="218" t="s">
        <v>149</v>
      </c>
      <c r="E365" s="41"/>
      <c r="F365" s="219" t="s">
        <v>560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149</v>
      </c>
      <c r="AU365" s="18" t="s">
        <v>147</v>
      </c>
    </row>
    <row r="366" s="2" customFormat="1">
      <c r="A366" s="39"/>
      <c r="B366" s="40"/>
      <c r="C366" s="41"/>
      <c r="D366" s="223" t="s">
        <v>151</v>
      </c>
      <c r="E366" s="41"/>
      <c r="F366" s="224" t="s">
        <v>561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151</v>
      </c>
      <c r="AU366" s="18" t="s">
        <v>147</v>
      </c>
    </row>
    <row r="367" s="2" customFormat="1" ht="16.5" customHeight="1">
      <c r="A367" s="39"/>
      <c r="B367" s="40"/>
      <c r="C367" s="205" t="s">
        <v>588</v>
      </c>
      <c r="D367" s="205" t="s">
        <v>141</v>
      </c>
      <c r="E367" s="206" t="s">
        <v>563</v>
      </c>
      <c r="F367" s="207" t="s">
        <v>564</v>
      </c>
      <c r="G367" s="208" t="s">
        <v>189</v>
      </c>
      <c r="H367" s="209">
        <v>116.40000000000001</v>
      </c>
      <c r="I367" s="210"/>
      <c r="J367" s="211">
        <f>ROUND(I367*H367,2)</f>
        <v>0</v>
      </c>
      <c r="K367" s="207" t="s">
        <v>145</v>
      </c>
      <c r="L367" s="45"/>
      <c r="M367" s="212" t="s">
        <v>19</v>
      </c>
      <c r="N367" s="213" t="s">
        <v>47</v>
      </c>
      <c r="O367" s="85"/>
      <c r="P367" s="214">
        <f>O367*H367</f>
        <v>0</v>
      </c>
      <c r="Q367" s="214">
        <v>0.00084230000000000004</v>
      </c>
      <c r="R367" s="214">
        <f>Q367*H367</f>
        <v>0.098043720000000015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269</v>
      </c>
      <c r="AT367" s="216" t="s">
        <v>141</v>
      </c>
      <c r="AU367" s="216" t="s">
        <v>147</v>
      </c>
      <c r="AY367" s="18" t="s">
        <v>138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147</v>
      </c>
      <c r="BK367" s="217">
        <f>ROUND(I367*H367,2)</f>
        <v>0</v>
      </c>
      <c r="BL367" s="18" t="s">
        <v>269</v>
      </c>
      <c r="BM367" s="216" t="s">
        <v>565</v>
      </c>
    </row>
    <row r="368" s="2" customFormat="1">
      <c r="A368" s="39"/>
      <c r="B368" s="40"/>
      <c r="C368" s="41"/>
      <c r="D368" s="218" t="s">
        <v>149</v>
      </c>
      <c r="E368" s="41"/>
      <c r="F368" s="219" t="s">
        <v>566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149</v>
      </c>
      <c r="AU368" s="18" t="s">
        <v>147</v>
      </c>
    </row>
    <row r="369" s="2" customFormat="1">
      <c r="A369" s="39"/>
      <c r="B369" s="40"/>
      <c r="C369" s="41"/>
      <c r="D369" s="223" t="s">
        <v>151</v>
      </c>
      <c r="E369" s="41"/>
      <c r="F369" s="224" t="s">
        <v>567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151</v>
      </c>
      <c r="AU369" s="18" t="s">
        <v>147</v>
      </c>
    </row>
    <row r="370" s="2" customFormat="1" ht="16.5" customHeight="1">
      <c r="A370" s="39"/>
      <c r="B370" s="40"/>
      <c r="C370" s="205" t="s">
        <v>594</v>
      </c>
      <c r="D370" s="205" t="s">
        <v>141</v>
      </c>
      <c r="E370" s="206" t="s">
        <v>563</v>
      </c>
      <c r="F370" s="207" t="s">
        <v>564</v>
      </c>
      <c r="G370" s="208" t="s">
        <v>189</v>
      </c>
      <c r="H370" s="209">
        <v>27.940000000000001</v>
      </c>
      <c r="I370" s="210"/>
      <c r="J370" s="211">
        <f>ROUND(I370*H370,2)</f>
        <v>0</v>
      </c>
      <c r="K370" s="207" t="s">
        <v>145</v>
      </c>
      <c r="L370" s="45"/>
      <c r="M370" s="212" t="s">
        <v>19</v>
      </c>
      <c r="N370" s="213" t="s">
        <v>47</v>
      </c>
      <c r="O370" s="85"/>
      <c r="P370" s="214">
        <f>O370*H370</f>
        <v>0</v>
      </c>
      <c r="Q370" s="214">
        <v>0.00084230000000000004</v>
      </c>
      <c r="R370" s="214">
        <f>Q370*H370</f>
        <v>0.023533862000000003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269</v>
      </c>
      <c r="AT370" s="216" t="s">
        <v>141</v>
      </c>
      <c r="AU370" s="216" t="s">
        <v>147</v>
      </c>
      <c r="AY370" s="18" t="s">
        <v>138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147</v>
      </c>
      <c r="BK370" s="217">
        <f>ROUND(I370*H370,2)</f>
        <v>0</v>
      </c>
      <c r="BL370" s="18" t="s">
        <v>269</v>
      </c>
      <c r="BM370" s="216" t="s">
        <v>569</v>
      </c>
    </row>
    <row r="371" s="2" customFormat="1">
      <c r="A371" s="39"/>
      <c r="B371" s="40"/>
      <c r="C371" s="41"/>
      <c r="D371" s="218" t="s">
        <v>149</v>
      </c>
      <c r="E371" s="41"/>
      <c r="F371" s="219" t="s">
        <v>566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149</v>
      </c>
      <c r="AU371" s="18" t="s">
        <v>147</v>
      </c>
    </row>
    <row r="372" s="2" customFormat="1">
      <c r="A372" s="39"/>
      <c r="B372" s="40"/>
      <c r="C372" s="41"/>
      <c r="D372" s="223" t="s">
        <v>151</v>
      </c>
      <c r="E372" s="41"/>
      <c r="F372" s="224" t="s">
        <v>567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151</v>
      </c>
      <c r="AU372" s="18" t="s">
        <v>147</v>
      </c>
    </row>
    <row r="373" s="2" customFormat="1" ht="16.5" customHeight="1">
      <c r="A373" s="39"/>
      <c r="B373" s="40"/>
      <c r="C373" s="205" t="s">
        <v>599</v>
      </c>
      <c r="D373" s="205" t="s">
        <v>141</v>
      </c>
      <c r="E373" s="206" t="s">
        <v>571</v>
      </c>
      <c r="F373" s="207" t="s">
        <v>572</v>
      </c>
      <c r="G373" s="208" t="s">
        <v>189</v>
      </c>
      <c r="H373" s="209">
        <v>55.880000000000003</v>
      </c>
      <c r="I373" s="210"/>
      <c r="J373" s="211">
        <f>ROUND(I373*H373,2)</f>
        <v>0</v>
      </c>
      <c r="K373" s="207" t="s">
        <v>145</v>
      </c>
      <c r="L373" s="45"/>
      <c r="M373" s="212" t="s">
        <v>19</v>
      </c>
      <c r="N373" s="213" t="s">
        <v>47</v>
      </c>
      <c r="O373" s="85"/>
      <c r="P373" s="214">
        <f>O373*H373</f>
        <v>0</v>
      </c>
      <c r="Q373" s="214">
        <v>0.0011590999999999999</v>
      </c>
      <c r="R373" s="214">
        <f>Q373*H373</f>
        <v>0.064770508000000004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269</v>
      </c>
      <c r="AT373" s="216" t="s">
        <v>141</v>
      </c>
      <c r="AU373" s="216" t="s">
        <v>147</v>
      </c>
      <c r="AY373" s="18" t="s">
        <v>138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147</v>
      </c>
      <c r="BK373" s="217">
        <f>ROUND(I373*H373,2)</f>
        <v>0</v>
      </c>
      <c r="BL373" s="18" t="s">
        <v>269</v>
      </c>
      <c r="BM373" s="216" t="s">
        <v>573</v>
      </c>
    </row>
    <row r="374" s="2" customFormat="1">
      <c r="A374" s="39"/>
      <c r="B374" s="40"/>
      <c r="C374" s="41"/>
      <c r="D374" s="218" t="s">
        <v>149</v>
      </c>
      <c r="E374" s="41"/>
      <c r="F374" s="219" t="s">
        <v>574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149</v>
      </c>
      <c r="AU374" s="18" t="s">
        <v>147</v>
      </c>
    </row>
    <row r="375" s="2" customFormat="1">
      <c r="A375" s="39"/>
      <c r="B375" s="40"/>
      <c r="C375" s="41"/>
      <c r="D375" s="223" t="s">
        <v>151</v>
      </c>
      <c r="E375" s="41"/>
      <c r="F375" s="224" t="s">
        <v>575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151</v>
      </c>
      <c r="AU375" s="18" t="s">
        <v>147</v>
      </c>
    </row>
    <row r="376" s="2" customFormat="1" ht="24.15" customHeight="1">
      <c r="A376" s="39"/>
      <c r="B376" s="40"/>
      <c r="C376" s="205" t="s">
        <v>603</v>
      </c>
      <c r="D376" s="205" t="s">
        <v>141</v>
      </c>
      <c r="E376" s="206" t="s">
        <v>577</v>
      </c>
      <c r="F376" s="207" t="s">
        <v>578</v>
      </c>
      <c r="G376" s="208" t="s">
        <v>189</v>
      </c>
      <c r="H376" s="209">
        <v>97.780000000000001</v>
      </c>
      <c r="I376" s="210"/>
      <c r="J376" s="211">
        <f>ROUND(I376*H376,2)</f>
        <v>0</v>
      </c>
      <c r="K376" s="207" t="s">
        <v>145</v>
      </c>
      <c r="L376" s="45"/>
      <c r="M376" s="212" t="s">
        <v>19</v>
      </c>
      <c r="N376" s="213" t="s">
        <v>47</v>
      </c>
      <c r="O376" s="85"/>
      <c r="P376" s="214">
        <f>O376*H376</f>
        <v>0</v>
      </c>
      <c r="Q376" s="214">
        <v>6.7399999999999998E-05</v>
      </c>
      <c r="R376" s="214">
        <f>Q376*H376</f>
        <v>0.0065903719999999997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269</v>
      </c>
      <c r="AT376" s="216" t="s">
        <v>141</v>
      </c>
      <c r="AU376" s="216" t="s">
        <v>147</v>
      </c>
      <c r="AY376" s="18" t="s">
        <v>138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147</v>
      </c>
      <c r="BK376" s="217">
        <f>ROUND(I376*H376,2)</f>
        <v>0</v>
      </c>
      <c r="BL376" s="18" t="s">
        <v>269</v>
      </c>
      <c r="BM376" s="216" t="s">
        <v>579</v>
      </c>
    </row>
    <row r="377" s="2" customFormat="1">
      <c r="A377" s="39"/>
      <c r="B377" s="40"/>
      <c r="C377" s="41"/>
      <c r="D377" s="218" t="s">
        <v>149</v>
      </c>
      <c r="E377" s="41"/>
      <c r="F377" s="219" t="s">
        <v>580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149</v>
      </c>
      <c r="AU377" s="18" t="s">
        <v>147</v>
      </c>
    </row>
    <row r="378" s="2" customFormat="1">
      <c r="A378" s="39"/>
      <c r="B378" s="40"/>
      <c r="C378" s="41"/>
      <c r="D378" s="223" t="s">
        <v>151</v>
      </c>
      <c r="E378" s="41"/>
      <c r="F378" s="224" t="s">
        <v>581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151</v>
      </c>
      <c r="AU378" s="18" t="s">
        <v>147</v>
      </c>
    </row>
    <row r="379" s="2" customFormat="1" ht="24.15" customHeight="1">
      <c r="A379" s="39"/>
      <c r="B379" s="40"/>
      <c r="C379" s="205" t="s">
        <v>609</v>
      </c>
      <c r="D379" s="205" t="s">
        <v>141</v>
      </c>
      <c r="E379" s="206" t="s">
        <v>583</v>
      </c>
      <c r="F379" s="207" t="s">
        <v>584</v>
      </c>
      <c r="G379" s="208" t="s">
        <v>189</v>
      </c>
      <c r="H379" s="209">
        <v>102.44</v>
      </c>
      <c r="I379" s="210"/>
      <c r="J379" s="211">
        <f>ROUND(I379*H379,2)</f>
        <v>0</v>
      </c>
      <c r="K379" s="207" t="s">
        <v>145</v>
      </c>
      <c r="L379" s="45"/>
      <c r="M379" s="212" t="s">
        <v>19</v>
      </c>
      <c r="N379" s="213" t="s">
        <v>47</v>
      </c>
      <c r="O379" s="85"/>
      <c r="P379" s="214">
        <f>O379*H379</f>
        <v>0</v>
      </c>
      <c r="Q379" s="214">
        <v>0.00016312</v>
      </c>
      <c r="R379" s="214">
        <f>Q379*H379</f>
        <v>0.0167100128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269</v>
      </c>
      <c r="AT379" s="216" t="s">
        <v>141</v>
      </c>
      <c r="AU379" s="216" t="s">
        <v>147</v>
      </c>
      <c r="AY379" s="18" t="s">
        <v>138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147</v>
      </c>
      <c r="BK379" s="217">
        <f>ROUND(I379*H379,2)</f>
        <v>0</v>
      </c>
      <c r="BL379" s="18" t="s">
        <v>269</v>
      </c>
      <c r="BM379" s="216" t="s">
        <v>585</v>
      </c>
    </row>
    <row r="380" s="2" customFormat="1">
      <c r="A380" s="39"/>
      <c r="B380" s="40"/>
      <c r="C380" s="41"/>
      <c r="D380" s="218" t="s">
        <v>149</v>
      </c>
      <c r="E380" s="41"/>
      <c r="F380" s="219" t="s">
        <v>586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149</v>
      </c>
      <c r="AU380" s="18" t="s">
        <v>147</v>
      </c>
    </row>
    <row r="381" s="2" customFormat="1">
      <c r="A381" s="39"/>
      <c r="B381" s="40"/>
      <c r="C381" s="41"/>
      <c r="D381" s="223" t="s">
        <v>151</v>
      </c>
      <c r="E381" s="41"/>
      <c r="F381" s="224" t="s">
        <v>587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151</v>
      </c>
      <c r="AU381" s="18" t="s">
        <v>147</v>
      </c>
    </row>
    <row r="382" s="2" customFormat="1" ht="16.5" customHeight="1">
      <c r="A382" s="39"/>
      <c r="B382" s="40"/>
      <c r="C382" s="205" t="s">
        <v>613</v>
      </c>
      <c r="D382" s="205" t="s">
        <v>141</v>
      </c>
      <c r="E382" s="206" t="s">
        <v>589</v>
      </c>
      <c r="F382" s="207" t="s">
        <v>590</v>
      </c>
      <c r="G382" s="208" t="s">
        <v>197</v>
      </c>
      <c r="H382" s="209">
        <v>50</v>
      </c>
      <c r="I382" s="210"/>
      <c r="J382" s="211">
        <f>ROUND(I382*H382,2)</f>
        <v>0</v>
      </c>
      <c r="K382" s="207" t="s">
        <v>145</v>
      </c>
      <c r="L382" s="45"/>
      <c r="M382" s="212" t="s">
        <v>19</v>
      </c>
      <c r="N382" s="213" t="s">
        <v>47</v>
      </c>
      <c r="O382" s="85"/>
      <c r="P382" s="214">
        <f>O382*H382</f>
        <v>0</v>
      </c>
      <c r="Q382" s="214">
        <v>0.00012557000000000001</v>
      </c>
      <c r="R382" s="214">
        <f>Q382*H382</f>
        <v>0.0062785000000000002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269</v>
      </c>
      <c r="AT382" s="216" t="s">
        <v>141</v>
      </c>
      <c r="AU382" s="216" t="s">
        <v>147</v>
      </c>
      <c r="AY382" s="18" t="s">
        <v>138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147</v>
      </c>
      <c r="BK382" s="217">
        <f>ROUND(I382*H382,2)</f>
        <v>0</v>
      </c>
      <c r="BL382" s="18" t="s">
        <v>269</v>
      </c>
      <c r="BM382" s="216" t="s">
        <v>591</v>
      </c>
    </row>
    <row r="383" s="2" customFormat="1">
      <c r="A383" s="39"/>
      <c r="B383" s="40"/>
      <c r="C383" s="41"/>
      <c r="D383" s="218" t="s">
        <v>149</v>
      </c>
      <c r="E383" s="41"/>
      <c r="F383" s="219" t="s">
        <v>592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149</v>
      </c>
      <c r="AU383" s="18" t="s">
        <v>147</v>
      </c>
    </row>
    <row r="384" s="2" customFormat="1">
      <c r="A384" s="39"/>
      <c r="B384" s="40"/>
      <c r="C384" s="41"/>
      <c r="D384" s="223" t="s">
        <v>151</v>
      </c>
      <c r="E384" s="41"/>
      <c r="F384" s="224" t="s">
        <v>593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151</v>
      </c>
      <c r="AU384" s="18" t="s">
        <v>147</v>
      </c>
    </row>
    <row r="385" s="2" customFormat="1" ht="16.5" customHeight="1">
      <c r="A385" s="39"/>
      <c r="B385" s="40"/>
      <c r="C385" s="205" t="s">
        <v>617</v>
      </c>
      <c r="D385" s="205" t="s">
        <v>141</v>
      </c>
      <c r="E385" s="206" t="s">
        <v>595</v>
      </c>
      <c r="F385" s="207" t="s">
        <v>596</v>
      </c>
      <c r="G385" s="208" t="s">
        <v>197</v>
      </c>
      <c r="H385" s="209">
        <v>30</v>
      </c>
      <c r="I385" s="210"/>
      <c r="J385" s="211">
        <f>ROUND(I385*H385,2)</f>
        <v>0</v>
      </c>
      <c r="K385" s="207" t="s">
        <v>19</v>
      </c>
      <c r="L385" s="45"/>
      <c r="M385" s="212" t="s">
        <v>19</v>
      </c>
      <c r="N385" s="213" t="s">
        <v>47</v>
      </c>
      <c r="O385" s="85"/>
      <c r="P385" s="214">
        <f>O385*H385</f>
        <v>0</v>
      </c>
      <c r="Q385" s="214">
        <v>0.00029</v>
      </c>
      <c r="R385" s="214">
        <f>Q385*H385</f>
        <v>0.0086999999999999994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269</v>
      </c>
      <c r="AT385" s="216" t="s">
        <v>141</v>
      </c>
      <c r="AU385" s="216" t="s">
        <v>147</v>
      </c>
      <c r="AY385" s="18" t="s">
        <v>138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147</v>
      </c>
      <c r="BK385" s="217">
        <f>ROUND(I385*H385,2)</f>
        <v>0</v>
      </c>
      <c r="BL385" s="18" t="s">
        <v>269</v>
      </c>
      <c r="BM385" s="216" t="s">
        <v>597</v>
      </c>
    </row>
    <row r="386" s="2" customFormat="1">
      <c r="A386" s="39"/>
      <c r="B386" s="40"/>
      <c r="C386" s="41"/>
      <c r="D386" s="218" t="s">
        <v>149</v>
      </c>
      <c r="E386" s="41"/>
      <c r="F386" s="219" t="s">
        <v>598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149</v>
      </c>
      <c r="AU386" s="18" t="s">
        <v>147</v>
      </c>
    </row>
    <row r="387" s="2" customFormat="1" ht="16.5" customHeight="1">
      <c r="A387" s="39"/>
      <c r="B387" s="40"/>
      <c r="C387" s="205" t="s">
        <v>625</v>
      </c>
      <c r="D387" s="205" t="s">
        <v>141</v>
      </c>
      <c r="E387" s="206" t="s">
        <v>600</v>
      </c>
      <c r="F387" s="207" t="s">
        <v>596</v>
      </c>
      <c r="G387" s="208" t="s">
        <v>197</v>
      </c>
      <c r="H387" s="209">
        <v>20</v>
      </c>
      <c r="I387" s="210"/>
      <c r="J387" s="211">
        <f>ROUND(I387*H387,2)</f>
        <v>0</v>
      </c>
      <c r="K387" s="207" t="s">
        <v>19</v>
      </c>
      <c r="L387" s="45"/>
      <c r="M387" s="212" t="s">
        <v>19</v>
      </c>
      <c r="N387" s="213" t="s">
        <v>47</v>
      </c>
      <c r="O387" s="85"/>
      <c r="P387" s="214">
        <f>O387*H387</f>
        <v>0</v>
      </c>
      <c r="Q387" s="214">
        <v>0.00029</v>
      </c>
      <c r="R387" s="214">
        <f>Q387*H387</f>
        <v>0.0057999999999999996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269</v>
      </c>
      <c r="AT387" s="216" t="s">
        <v>141</v>
      </c>
      <c r="AU387" s="216" t="s">
        <v>147</v>
      </c>
      <c r="AY387" s="18" t="s">
        <v>138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147</v>
      </c>
      <c r="BK387" s="217">
        <f>ROUND(I387*H387,2)</f>
        <v>0</v>
      </c>
      <c r="BL387" s="18" t="s">
        <v>269</v>
      </c>
      <c r="BM387" s="216" t="s">
        <v>601</v>
      </c>
    </row>
    <row r="388" s="2" customFormat="1">
      <c r="A388" s="39"/>
      <c r="B388" s="40"/>
      <c r="C388" s="41"/>
      <c r="D388" s="218" t="s">
        <v>149</v>
      </c>
      <c r="E388" s="41"/>
      <c r="F388" s="219" t="s">
        <v>602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149</v>
      </c>
      <c r="AU388" s="18" t="s">
        <v>147</v>
      </c>
    </row>
    <row r="389" s="2" customFormat="1" ht="16.5" customHeight="1">
      <c r="A389" s="39"/>
      <c r="B389" s="40"/>
      <c r="C389" s="205" t="s">
        <v>632</v>
      </c>
      <c r="D389" s="205" t="s">
        <v>141</v>
      </c>
      <c r="E389" s="206" t="s">
        <v>604</v>
      </c>
      <c r="F389" s="207" t="s">
        <v>605</v>
      </c>
      <c r="G389" s="208" t="s">
        <v>189</v>
      </c>
      <c r="H389" s="209">
        <v>200.22</v>
      </c>
      <c r="I389" s="210"/>
      <c r="J389" s="211">
        <f>ROUND(I389*H389,2)</f>
        <v>0</v>
      </c>
      <c r="K389" s="207" t="s">
        <v>145</v>
      </c>
      <c r="L389" s="45"/>
      <c r="M389" s="212" t="s">
        <v>19</v>
      </c>
      <c r="N389" s="213" t="s">
        <v>47</v>
      </c>
      <c r="O389" s="85"/>
      <c r="P389" s="214">
        <f>O389*H389</f>
        <v>0</v>
      </c>
      <c r="Q389" s="214">
        <v>1.0000000000000001E-05</v>
      </c>
      <c r="R389" s="214">
        <f>Q389*H389</f>
        <v>0.0020022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269</v>
      </c>
      <c r="AT389" s="216" t="s">
        <v>141</v>
      </c>
      <c r="AU389" s="216" t="s">
        <v>147</v>
      </c>
      <c r="AY389" s="18" t="s">
        <v>138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147</v>
      </c>
      <c r="BK389" s="217">
        <f>ROUND(I389*H389,2)</f>
        <v>0</v>
      </c>
      <c r="BL389" s="18" t="s">
        <v>269</v>
      </c>
      <c r="BM389" s="216" t="s">
        <v>606</v>
      </c>
    </row>
    <row r="390" s="2" customFormat="1">
      <c r="A390" s="39"/>
      <c r="B390" s="40"/>
      <c r="C390" s="41"/>
      <c r="D390" s="218" t="s">
        <v>149</v>
      </c>
      <c r="E390" s="41"/>
      <c r="F390" s="219" t="s">
        <v>607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149</v>
      </c>
      <c r="AU390" s="18" t="s">
        <v>147</v>
      </c>
    </row>
    <row r="391" s="2" customFormat="1">
      <c r="A391" s="39"/>
      <c r="B391" s="40"/>
      <c r="C391" s="41"/>
      <c r="D391" s="223" t="s">
        <v>151</v>
      </c>
      <c r="E391" s="41"/>
      <c r="F391" s="224" t="s">
        <v>608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151</v>
      </c>
      <c r="AU391" s="18" t="s">
        <v>147</v>
      </c>
    </row>
    <row r="392" s="2" customFormat="1" ht="16.5" customHeight="1">
      <c r="A392" s="39"/>
      <c r="B392" s="40"/>
      <c r="C392" s="205" t="s">
        <v>639</v>
      </c>
      <c r="D392" s="205" t="s">
        <v>141</v>
      </c>
      <c r="E392" s="206" t="s">
        <v>610</v>
      </c>
      <c r="F392" s="207" t="s">
        <v>611</v>
      </c>
      <c r="G392" s="208" t="s">
        <v>535</v>
      </c>
      <c r="H392" s="209">
        <v>35</v>
      </c>
      <c r="I392" s="210"/>
      <c r="J392" s="211">
        <f>ROUND(I392*H392,2)</f>
        <v>0</v>
      </c>
      <c r="K392" s="207" t="s">
        <v>19</v>
      </c>
      <c r="L392" s="45"/>
      <c r="M392" s="212" t="s">
        <v>19</v>
      </c>
      <c r="N392" s="213" t="s">
        <v>47</v>
      </c>
      <c r="O392" s="85"/>
      <c r="P392" s="214">
        <f>O392*H392</f>
        <v>0</v>
      </c>
      <c r="Q392" s="214">
        <v>1.0000000000000001E-05</v>
      </c>
      <c r="R392" s="214">
        <f>Q392*H392</f>
        <v>0.00035000000000000005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269</v>
      </c>
      <c r="AT392" s="216" t="s">
        <v>141</v>
      </c>
      <c r="AU392" s="216" t="s">
        <v>147</v>
      </c>
      <c r="AY392" s="18" t="s">
        <v>138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147</v>
      </c>
      <c r="BK392" s="217">
        <f>ROUND(I392*H392,2)</f>
        <v>0</v>
      </c>
      <c r="BL392" s="18" t="s">
        <v>269</v>
      </c>
      <c r="BM392" s="216" t="s">
        <v>612</v>
      </c>
    </row>
    <row r="393" s="2" customFormat="1">
      <c r="A393" s="39"/>
      <c r="B393" s="40"/>
      <c r="C393" s="41"/>
      <c r="D393" s="218" t="s">
        <v>149</v>
      </c>
      <c r="E393" s="41"/>
      <c r="F393" s="219" t="s">
        <v>611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149</v>
      </c>
      <c r="AU393" s="18" t="s">
        <v>147</v>
      </c>
    </row>
    <row r="394" s="2" customFormat="1" ht="16.5" customHeight="1">
      <c r="A394" s="39"/>
      <c r="B394" s="40"/>
      <c r="C394" s="205" t="s">
        <v>645</v>
      </c>
      <c r="D394" s="205" t="s">
        <v>141</v>
      </c>
      <c r="E394" s="206" t="s">
        <v>614</v>
      </c>
      <c r="F394" s="207" t="s">
        <v>615</v>
      </c>
      <c r="G394" s="208" t="s">
        <v>197</v>
      </c>
      <c r="H394" s="209">
        <v>35</v>
      </c>
      <c r="I394" s="210"/>
      <c r="J394" s="211">
        <f>ROUND(I394*H394,2)</f>
        <v>0</v>
      </c>
      <c r="K394" s="207" t="s">
        <v>19</v>
      </c>
      <c r="L394" s="45"/>
      <c r="M394" s="212" t="s">
        <v>19</v>
      </c>
      <c r="N394" s="213" t="s">
        <v>47</v>
      </c>
      <c r="O394" s="85"/>
      <c r="P394" s="214">
        <f>O394*H394</f>
        <v>0</v>
      </c>
      <c r="Q394" s="214">
        <v>1.0000000000000001E-05</v>
      </c>
      <c r="R394" s="214">
        <f>Q394*H394</f>
        <v>0.00035000000000000005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269</v>
      </c>
      <c r="AT394" s="216" t="s">
        <v>141</v>
      </c>
      <c r="AU394" s="216" t="s">
        <v>147</v>
      </c>
      <c r="AY394" s="18" t="s">
        <v>138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147</v>
      </c>
      <c r="BK394" s="217">
        <f>ROUND(I394*H394,2)</f>
        <v>0</v>
      </c>
      <c r="BL394" s="18" t="s">
        <v>269</v>
      </c>
      <c r="BM394" s="216" t="s">
        <v>616</v>
      </c>
    </row>
    <row r="395" s="2" customFormat="1">
      <c r="A395" s="39"/>
      <c r="B395" s="40"/>
      <c r="C395" s="41"/>
      <c r="D395" s="218" t="s">
        <v>149</v>
      </c>
      <c r="E395" s="41"/>
      <c r="F395" s="219" t="s">
        <v>615</v>
      </c>
      <c r="G395" s="41"/>
      <c r="H395" s="41"/>
      <c r="I395" s="220"/>
      <c r="J395" s="41"/>
      <c r="K395" s="41"/>
      <c r="L395" s="45"/>
      <c r="M395" s="221"/>
      <c r="N395" s="222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149</v>
      </c>
      <c r="AU395" s="18" t="s">
        <v>147</v>
      </c>
    </row>
    <row r="396" s="2" customFormat="1" ht="16.5" customHeight="1">
      <c r="A396" s="39"/>
      <c r="B396" s="40"/>
      <c r="C396" s="205" t="s">
        <v>651</v>
      </c>
      <c r="D396" s="205" t="s">
        <v>141</v>
      </c>
      <c r="E396" s="206" t="s">
        <v>618</v>
      </c>
      <c r="F396" s="207" t="s">
        <v>619</v>
      </c>
      <c r="G396" s="208" t="s">
        <v>272</v>
      </c>
      <c r="H396" s="209">
        <v>0.23300000000000001</v>
      </c>
      <c r="I396" s="210"/>
      <c r="J396" s="211">
        <f>ROUND(I396*H396,2)</f>
        <v>0</v>
      </c>
      <c r="K396" s="207" t="s">
        <v>145</v>
      </c>
      <c r="L396" s="45"/>
      <c r="M396" s="212" t="s">
        <v>19</v>
      </c>
      <c r="N396" s="213" t="s">
        <v>47</v>
      </c>
      <c r="O396" s="85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269</v>
      </c>
      <c r="AT396" s="216" t="s">
        <v>141</v>
      </c>
      <c r="AU396" s="216" t="s">
        <v>147</v>
      </c>
      <c r="AY396" s="18" t="s">
        <v>138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147</v>
      </c>
      <c r="BK396" s="217">
        <f>ROUND(I396*H396,2)</f>
        <v>0</v>
      </c>
      <c r="BL396" s="18" t="s">
        <v>269</v>
      </c>
      <c r="BM396" s="216" t="s">
        <v>620</v>
      </c>
    </row>
    <row r="397" s="2" customFormat="1">
      <c r="A397" s="39"/>
      <c r="B397" s="40"/>
      <c r="C397" s="41"/>
      <c r="D397" s="218" t="s">
        <v>149</v>
      </c>
      <c r="E397" s="41"/>
      <c r="F397" s="219" t="s">
        <v>621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149</v>
      </c>
      <c r="AU397" s="18" t="s">
        <v>147</v>
      </c>
    </row>
    <row r="398" s="2" customFormat="1">
      <c r="A398" s="39"/>
      <c r="B398" s="40"/>
      <c r="C398" s="41"/>
      <c r="D398" s="223" t="s">
        <v>151</v>
      </c>
      <c r="E398" s="41"/>
      <c r="F398" s="224" t="s">
        <v>622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151</v>
      </c>
      <c r="AU398" s="18" t="s">
        <v>147</v>
      </c>
    </row>
    <row r="399" s="12" customFormat="1" ht="22.8" customHeight="1">
      <c r="A399" s="12"/>
      <c r="B399" s="189"/>
      <c r="C399" s="190"/>
      <c r="D399" s="191" t="s">
        <v>74</v>
      </c>
      <c r="E399" s="203" t="s">
        <v>623</v>
      </c>
      <c r="F399" s="203" t="s">
        <v>624</v>
      </c>
      <c r="G399" s="190"/>
      <c r="H399" s="190"/>
      <c r="I399" s="193"/>
      <c r="J399" s="204">
        <f>BK399</f>
        <v>0</v>
      </c>
      <c r="K399" s="190"/>
      <c r="L399" s="195"/>
      <c r="M399" s="196"/>
      <c r="N399" s="197"/>
      <c r="O399" s="197"/>
      <c r="P399" s="198">
        <f>SUM(P400:P441)</f>
        <v>0</v>
      </c>
      <c r="Q399" s="197"/>
      <c r="R399" s="198">
        <f>SUM(R400:R441)</f>
        <v>0.649459228</v>
      </c>
      <c r="S399" s="197"/>
      <c r="T399" s="199">
        <f>SUM(T400:T441)</f>
        <v>0.41039999999999999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0" t="s">
        <v>147</v>
      </c>
      <c r="AT399" s="201" t="s">
        <v>74</v>
      </c>
      <c r="AU399" s="201" t="s">
        <v>83</v>
      </c>
      <c r="AY399" s="200" t="s">
        <v>138</v>
      </c>
      <c r="BK399" s="202">
        <f>SUM(BK400:BK441)</f>
        <v>0</v>
      </c>
    </row>
    <row r="400" s="2" customFormat="1" ht="16.5" customHeight="1">
      <c r="A400" s="39"/>
      <c r="B400" s="40"/>
      <c r="C400" s="205" t="s">
        <v>656</v>
      </c>
      <c r="D400" s="205" t="s">
        <v>141</v>
      </c>
      <c r="E400" s="206" t="s">
        <v>626</v>
      </c>
      <c r="F400" s="207" t="s">
        <v>627</v>
      </c>
      <c r="G400" s="208" t="s">
        <v>628</v>
      </c>
      <c r="H400" s="209">
        <v>10</v>
      </c>
      <c r="I400" s="210"/>
      <c r="J400" s="211">
        <f>ROUND(I400*H400,2)</f>
        <v>0</v>
      </c>
      <c r="K400" s="207" t="s">
        <v>145</v>
      </c>
      <c r="L400" s="45"/>
      <c r="M400" s="212" t="s">
        <v>19</v>
      </c>
      <c r="N400" s="213" t="s">
        <v>47</v>
      </c>
      <c r="O400" s="85"/>
      <c r="P400" s="214">
        <f>O400*H400</f>
        <v>0</v>
      </c>
      <c r="Q400" s="214">
        <v>0</v>
      </c>
      <c r="R400" s="214">
        <f>Q400*H400</f>
        <v>0</v>
      </c>
      <c r="S400" s="214">
        <v>0.01933</v>
      </c>
      <c r="T400" s="215">
        <f>S400*H400</f>
        <v>0.1933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269</v>
      </c>
      <c r="AT400" s="216" t="s">
        <v>141</v>
      </c>
      <c r="AU400" s="216" t="s">
        <v>147</v>
      </c>
      <c r="AY400" s="18" t="s">
        <v>138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147</v>
      </c>
      <c r="BK400" s="217">
        <f>ROUND(I400*H400,2)</f>
        <v>0</v>
      </c>
      <c r="BL400" s="18" t="s">
        <v>269</v>
      </c>
      <c r="BM400" s="216" t="s">
        <v>629</v>
      </c>
    </row>
    <row r="401" s="2" customFormat="1">
      <c r="A401" s="39"/>
      <c r="B401" s="40"/>
      <c r="C401" s="41"/>
      <c r="D401" s="218" t="s">
        <v>149</v>
      </c>
      <c r="E401" s="41"/>
      <c r="F401" s="219" t="s">
        <v>630</v>
      </c>
      <c r="G401" s="41"/>
      <c r="H401" s="41"/>
      <c r="I401" s="220"/>
      <c r="J401" s="41"/>
      <c r="K401" s="41"/>
      <c r="L401" s="45"/>
      <c r="M401" s="221"/>
      <c r="N401" s="222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149</v>
      </c>
      <c r="AU401" s="18" t="s">
        <v>147</v>
      </c>
    </row>
    <row r="402" s="2" customFormat="1">
      <c r="A402" s="39"/>
      <c r="B402" s="40"/>
      <c r="C402" s="41"/>
      <c r="D402" s="223" t="s">
        <v>151</v>
      </c>
      <c r="E402" s="41"/>
      <c r="F402" s="224" t="s">
        <v>631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151</v>
      </c>
      <c r="AU402" s="18" t="s">
        <v>147</v>
      </c>
    </row>
    <row r="403" s="2" customFormat="1" ht="16.5" customHeight="1">
      <c r="A403" s="39"/>
      <c r="B403" s="40"/>
      <c r="C403" s="205" t="s">
        <v>660</v>
      </c>
      <c r="D403" s="205" t="s">
        <v>141</v>
      </c>
      <c r="E403" s="206" t="s">
        <v>633</v>
      </c>
      <c r="F403" s="207" t="s">
        <v>634</v>
      </c>
      <c r="G403" s="208" t="s">
        <v>628</v>
      </c>
      <c r="H403" s="209">
        <v>10</v>
      </c>
      <c r="I403" s="210"/>
      <c r="J403" s="211">
        <f>ROUND(I403*H403,2)</f>
        <v>0</v>
      </c>
      <c r="K403" s="207" t="s">
        <v>145</v>
      </c>
      <c r="L403" s="45"/>
      <c r="M403" s="212" t="s">
        <v>19</v>
      </c>
      <c r="N403" s="213" t="s">
        <v>47</v>
      </c>
      <c r="O403" s="85"/>
      <c r="P403" s="214">
        <f>O403*H403</f>
        <v>0</v>
      </c>
      <c r="Q403" s="214">
        <v>0.016968836300000002</v>
      </c>
      <c r="R403" s="214">
        <f>Q403*H403</f>
        <v>0.16968836300000001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269</v>
      </c>
      <c r="AT403" s="216" t="s">
        <v>141</v>
      </c>
      <c r="AU403" s="216" t="s">
        <v>147</v>
      </c>
      <c r="AY403" s="18" t="s">
        <v>138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147</v>
      </c>
      <c r="BK403" s="217">
        <f>ROUND(I403*H403,2)</f>
        <v>0</v>
      </c>
      <c r="BL403" s="18" t="s">
        <v>269</v>
      </c>
      <c r="BM403" s="216" t="s">
        <v>635</v>
      </c>
    </row>
    <row r="404" s="2" customFormat="1">
      <c r="A404" s="39"/>
      <c r="B404" s="40"/>
      <c r="C404" s="41"/>
      <c r="D404" s="218" t="s">
        <v>149</v>
      </c>
      <c r="E404" s="41"/>
      <c r="F404" s="219" t="s">
        <v>636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149</v>
      </c>
      <c r="AU404" s="18" t="s">
        <v>147</v>
      </c>
    </row>
    <row r="405" s="2" customFormat="1">
      <c r="A405" s="39"/>
      <c r="B405" s="40"/>
      <c r="C405" s="41"/>
      <c r="D405" s="223" t="s">
        <v>151</v>
      </c>
      <c r="E405" s="41"/>
      <c r="F405" s="224" t="s">
        <v>637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151</v>
      </c>
      <c r="AU405" s="18" t="s">
        <v>147</v>
      </c>
    </row>
    <row r="406" s="13" customFormat="1">
      <c r="A406" s="13"/>
      <c r="B406" s="225"/>
      <c r="C406" s="226"/>
      <c r="D406" s="218" t="s">
        <v>153</v>
      </c>
      <c r="E406" s="227" t="s">
        <v>19</v>
      </c>
      <c r="F406" s="228" t="s">
        <v>638</v>
      </c>
      <c r="G406" s="226"/>
      <c r="H406" s="227" t="s">
        <v>19</v>
      </c>
      <c r="I406" s="229"/>
      <c r="J406" s="226"/>
      <c r="K406" s="226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153</v>
      </c>
      <c r="AU406" s="234" t="s">
        <v>147</v>
      </c>
      <c r="AV406" s="13" t="s">
        <v>83</v>
      </c>
      <c r="AW406" s="13" t="s">
        <v>36</v>
      </c>
      <c r="AX406" s="13" t="s">
        <v>75</v>
      </c>
      <c r="AY406" s="234" t="s">
        <v>138</v>
      </c>
    </row>
    <row r="407" s="14" customFormat="1">
      <c r="A407" s="14"/>
      <c r="B407" s="235"/>
      <c r="C407" s="236"/>
      <c r="D407" s="218" t="s">
        <v>153</v>
      </c>
      <c r="E407" s="237" t="s">
        <v>19</v>
      </c>
      <c r="F407" s="238" t="s">
        <v>1508</v>
      </c>
      <c r="G407" s="236"/>
      <c r="H407" s="239">
        <v>10</v>
      </c>
      <c r="I407" s="240"/>
      <c r="J407" s="236"/>
      <c r="K407" s="236"/>
      <c r="L407" s="241"/>
      <c r="M407" s="242"/>
      <c r="N407" s="243"/>
      <c r="O407" s="243"/>
      <c r="P407" s="243"/>
      <c r="Q407" s="243"/>
      <c r="R407" s="243"/>
      <c r="S407" s="243"/>
      <c r="T407" s="24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5" t="s">
        <v>153</v>
      </c>
      <c r="AU407" s="245" t="s">
        <v>147</v>
      </c>
      <c r="AV407" s="14" t="s">
        <v>147</v>
      </c>
      <c r="AW407" s="14" t="s">
        <v>36</v>
      </c>
      <c r="AX407" s="14" t="s">
        <v>83</v>
      </c>
      <c r="AY407" s="245" t="s">
        <v>138</v>
      </c>
    </row>
    <row r="408" s="2" customFormat="1" ht="16.5" customHeight="1">
      <c r="A408" s="39"/>
      <c r="B408" s="40"/>
      <c r="C408" s="205" t="s">
        <v>664</v>
      </c>
      <c r="D408" s="205" t="s">
        <v>141</v>
      </c>
      <c r="E408" s="206" t="s">
        <v>640</v>
      </c>
      <c r="F408" s="207" t="s">
        <v>641</v>
      </c>
      <c r="G408" s="208" t="s">
        <v>628</v>
      </c>
      <c r="H408" s="209">
        <v>10</v>
      </c>
      <c r="I408" s="210"/>
      <c r="J408" s="211">
        <f>ROUND(I408*H408,2)</f>
        <v>0</v>
      </c>
      <c r="K408" s="207" t="s">
        <v>145</v>
      </c>
      <c r="L408" s="45"/>
      <c r="M408" s="212" t="s">
        <v>19</v>
      </c>
      <c r="N408" s="213" t="s">
        <v>47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0.019460000000000002</v>
      </c>
      <c r="T408" s="215">
        <f>S408*H408</f>
        <v>0.19460000000000002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269</v>
      </c>
      <c r="AT408" s="216" t="s">
        <v>141</v>
      </c>
      <c r="AU408" s="216" t="s">
        <v>147</v>
      </c>
      <c r="AY408" s="18" t="s">
        <v>138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147</v>
      </c>
      <c r="BK408" s="217">
        <f>ROUND(I408*H408,2)</f>
        <v>0</v>
      </c>
      <c r="BL408" s="18" t="s">
        <v>269</v>
      </c>
      <c r="BM408" s="216" t="s">
        <v>642</v>
      </c>
    </row>
    <row r="409" s="2" customFormat="1">
      <c r="A409" s="39"/>
      <c r="B409" s="40"/>
      <c r="C409" s="41"/>
      <c r="D409" s="218" t="s">
        <v>149</v>
      </c>
      <c r="E409" s="41"/>
      <c r="F409" s="219" t="s">
        <v>643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149</v>
      </c>
      <c r="AU409" s="18" t="s">
        <v>147</v>
      </c>
    </row>
    <row r="410" s="2" customFormat="1">
      <c r="A410" s="39"/>
      <c r="B410" s="40"/>
      <c r="C410" s="41"/>
      <c r="D410" s="223" t="s">
        <v>151</v>
      </c>
      <c r="E410" s="41"/>
      <c r="F410" s="224" t="s">
        <v>644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151</v>
      </c>
      <c r="AU410" s="18" t="s">
        <v>147</v>
      </c>
    </row>
    <row r="411" s="2" customFormat="1" ht="16.5" customHeight="1">
      <c r="A411" s="39"/>
      <c r="B411" s="40"/>
      <c r="C411" s="205" t="s">
        <v>670</v>
      </c>
      <c r="D411" s="205" t="s">
        <v>141</v>
      </c>
      <c r="E411" s="206" t="s">
        <v>646</v>
      </c>
      <c r="F411" s="207" t="s">
        <v>647</v>
      </c>
      <c r="G411" s="208" t="s">
        <v>628</v>
      </c>
      <c r="H411" s="209">
        <v>10</v>
      </c>
      <c r="I411" s="210"/>
      <c r="J411" s="211">
        <f>ROUND(I411*H411,2)</f>
        <v>0</v>
      </c>
      <c r="K411" s="207" t="s">
        <v>145</v>
      </c>
      <c r="L411" s="45"/>
      <c r="M411" s="212" t="s">
        <v>19</v>
      </c>
      <c r="N411" s="213" t="s">
        <v>47</v>
      </c>
      <c r="O411" s="85"/>
      <c r="P411" s="214">
        <f>O411*H411</f>
        <v>0</v>
      </c>
      <c r="Q411" s="214">
        <v>0.019209276500000001</v>
      </c>
      <c r="R411" s="214">
        <f>Q411*H411</f>
        <v>0.192092765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269</v>
      </c>
      <c r="AT411" s="216" t="s">
        <v>141</v>
      </c>
      <c r="AU411" s="216" t="s">
        <v>147</v>
      </c>
      <c r="AY411" s="18" t="s">
        <v>138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147</v>
      </c>
      <c r="BK411" s="217">
        <f>ROUND(I411*H411,2)</f>
        <v>0</v>
      </c>
      <c r="BL411" s="18" t="s">
        <v>269</v>
      </c>
      <c r="BM411" s="216" t="s">
        <v>648</v>
      </c>
    </row>
    <row r="412" s="2" customFormat="1">
      <c r="A412" s="39"/>
      <c r="B412" s="40"/>
      <c r="C412" s="41"/>
      <c r="D412" s="218" t="s">
        <v>149</v>
      </c>
      <c r="E412" s="41"/>
      <c r="F412" s="219" t="s">
        <v>649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149</v>
      </c>
      <c r="AU412" s="18" t="s">
        <v>147</v>
      </c>
    </row>
    <row r="413" s="2" customFormat="1">
      <c r="A413" s="39"/>
      <c r="B413" s="40"/>
      <c r="C413" s="41"/>
      <c r="D413" s="223" t="s">
        <v>151</v>
      </c>
      <c r="E413" s="41"/>
      <c r="F413" s="224" t="s">
        <v>650</v>
      </c>
      <c r="G413" s="41"/>
      <c r="H413" s="41"/>
      <c r="I413" s="220"/>
      <c r="J413" s="41"/>
      <c r="K413" s="41"/>
      <c r="L413" s="45"/>
      <c r="M413" s="221"/>
      <c r="N413" s="222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151</v>
      </c>
      <c r="AU413" s="18" t="s">
        <v>147</v>
      </c>
    </row>
    <row r="414" s="2" customFormat="1" ht="16.5" customHeight="1">
      <c r="A414" s="39"/>
      <c r="B414" s="40"/>
      <c r="C414" s="205" t="s">
        <v>675</v>
      </c>
      <c r="D414" s="205" t="s">
        <v>141</v>
      </c>
      <c r="E414" s="206" t="s">
        <v>665</v>
      </c>
      <c r="F414" s="207" t="s">
        <v>666</v>
      </c>
      <c r="G414" s="208" t="s">
        <v>628</v>
      </c>
      <c r="H414" s="209">
        <v>5</v>
      </c>
      <c r="I414" s="210"/>
      <c r="J414" s="211">
        <f>ROUND(I414*H414,2)</f>
        <v>0</v>
      </c>
      <c r="K414" s="207" t="s">
        <v>145</v>
      </c>
      <c r="L414" s="45"/>
      <c r="M414" s="212" t="s">
        <v>19</v>
      </c>
      <c r="N414" s="213" t="s">
        <v>47</v>
      </c>
      <c r="O414" s="85"/>
      <c r="P414" s="214">
        <f>O414*H414</f>
        <v>0</v>
      </c>
      <c r="Q414" s="214">
        <v>0.00051820000000000002</v>
      </c>
      <c r="R414" s="214">
        <f>Q414*H414</f>
        <v>0.002591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269</v>
      </c>
      <c r="AT414" s="216" t="s">
        <v>141</v>
      </c>
      <c r="AU414" s="216" t="s">
        <v>147</v>
      </c>
      <c r="AY414" s="18" t="s">
        <v>138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147</v>
      </c>
      <c r="BK414" s="217">
        <f>ROUND(I414*H414,2)</f>
        <v>0</v>
      </c>
      <c r="BL414" s="18" t="s">
        <v>269</v>
      </c>
      <c r="BM414" s="216" t="s">
        <v>1570</v>
      </c>
    </row>
    <row r="415" s="2" customFormat="1">
      <c r="A415" s="39"/>
      <c r="B415" s="40"/>
      <c r="C415" s="41"/>
      <c r="D415" s="218" t="s">
        <v>149</v>
      </c>
      <c r="E415" s="41"/>
      <c r="F415" s="219" t="s">
        <v>668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149</v>
      </c>
      <c r="AU415" s="18" t="s">
        <v>147</v>
      </c>
    </row>
    <row r="416" s="2" customFormat="1">
      <c r="A416" s="39"/>
      <c r="B416" s="40"/>
      <c r="C416" s="41"/>
      <c r="D416" s="223" t="s">
        <v>151</v>
      </c>
      <c r="E416" s="41"/>
      <c r="F416" s="224" t="s">
        <v>669</v>
      </c>
      <c r="G416" s="41"/>
      <c r="H416" s="41"/>
      <c r="I416" s="220"/>
      <c r="J416" s="41"/>
      <c r="K416" s="41"/>
      <c r="L416" s="45"/>
      <c r="M416" s="221"/>
      <c r="N416" s="222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151</v>
      </c>
      <c r="AU416" s="18" t="s">
        <v>147</v>
      </c>
    </row>
    <row r="417" s="2" customFormat="1" ht="16.5" customHeight="1">
      <c r="A417" s="39"/>
      <c r="B417" s="40"/>
      <c r="C417" s="205" t="s">
        <v>680</v>
      </c>
      <c r="D417" s="205" t="s">
        <v>141</v>
      </c>
      <c r="E417" s="206" t="s">
        <v>671</v>
      </c>
      <c r="F417" s="207" t="s">
        <v>672</v>
      </c>
      <c r="G417" s="208" t="s">
        <v>628</v>
      </c>
      <c r="H417" s="209">
        <v>5</v>
      </c>
      <c r="I417" s="210"/>
      <c r="J417" s="211">
        <f>ROUND(I417*H417,2)</f>
        <v>0</v>
      </c>
      <c r="K417" s="207" t="s">
        <v>145</v>
      </c>
      <c r="L417" s="45"/>
      <c r="M417" s="212" t="s">
        <v>19</v>
      </c>
      <c r="N417" s="213" t="s">
        <v>47</v>
      </c>
      <c r="O417" s="85"/>
      <c r="P417" s="214">
        <f>O417*H417</f>
        <v>0</v>
      </c>
      <c r="Q417" s="214">
        <v>0.0030000000000000001</v>
      </c>
      <c r="R417" s="214">
        <f>Q417*H417</f>
        <v>0.014999999999999999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269</v>
      </c>
      <c r="AT417" s="216" t="s">
        <v>141</v>
      </c>
      <c r="AU417" s="216" t="s">
        <v>147</v>
      </c>
      <c r="AY417" s="18" t="s">
        <v>138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147</v>
      </c>
      <c r="BK417" s="217">
        <f>ROUND(I417*H417,2)</f>
        <v>0</v>
      </c>
      <c r="BL417" s="18" t="s">
        <v>269</v>
      </c>
      <c r="BM417" s="216" t="s">
        <v>1571</v>
      </c>
    </row>
    <row r="418" s="2" customFormat="1">
      <c r="A418" s="39"/>
      <c r="B418" s="40"/>
      <c r="C418" s="41"/>
      <c r="D418" s="218" t="s">
        <v>149</v>
      </c>
      <c r="E418" s="41"/>
      <c r="F418" s="219" t="s">
        <v>672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149</v>
      </c>
      <c r="AU418" s="18" t="s">
        <v>147</v>
      </c>
    </row>
    <row r="419" s="2" customFormat="1">
      <c r="A419" s="39"/>
      <c r="B419" s="40"/>
      <c r="C419" s="41"/>
      <c r="D419" s="223" t="s">
        <v>151</v>
      </c>
      <c r="E419" s="41"/>
      <c r="F419" s="224" t="s">
        <v>674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151</v>
      </c>
      <c r="AU419" s="18" t="s">
        <v>147</v>
      </c>
    </row>
    <row r="420" s="2" customFormat="1" ht="16.5" customHeight="1">
      <c r="A420" s="39"/>
      <c r="B420" s="40"/>
      <c r="C420" s="205" t="s">
        <v>684</v>
      </c>
      <c r="D420" s="205" t="s">
        <v>141</v>
      </c>
      <c r="E420" s="206" t="s">
        <v>676</v>
      </c>
      <c r="F420" s="207" t="s">
        <v>677</v>
      </c>
      <c r="G420" s="208" t="s">
        <v>628</v>
      </c>
      <c r="H420" s="209">
        <v>15</v>
      </c>
      <c r="I420" s="210"/>
      <c r="J420" s="211">
        <f>ROUND(I420*H420,2)</f>
        <v>0</v>
      </c>
      <c r="K420" s="207" t="s">
        <v>19</v>
      </c>
      <c r="L420" s="45"/>
      <c r="M420" s="212" t="s">
        <v>19</v>
      </c>
      <c r="N420" s="213" t="s">
        <v>47</v>
      </c>
      <c r="O420" s="85"/>
      <c r="P420" s="214">
        <f>O420*H420</f>
        <v>0</v>
      </c>
      <c r="Q420" s="214">
        <v>0.0011000000000000001</v>
      </c>
      <c r="R420" s="214">
        <f>Q420*H420</f>
        <v>0.016500000000000001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269</v>
      </c>
      <c r="AT420" s="216" t="s">
        <v>141</v>
      </c>
      <c r="AU420" s="216" t="s">
        <v>147</v>
      </c>
      <c r="AY420" s="18" t="s">
        <v>138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147</v>
      </c>
      <c r="BK420" s="217">
        <f>ROUND(I420*H420,2)</f>
        <v>0</v>
      </c>
      <c r="BL420" s="18" t="s">
        <v>269</v>
      </c>
      <c r="BM420" s="216" t="s">
        <v>1572</v>
      </c>
    </row>
    <row r="421" s="2" customFormat="1">
      <c r="A421" s="39"/>
      <c r="B421" s="40"/>
      <c r="C421" s="41"/>
      <c r="D421" s="218" t="s">
        <v>149</v>
      </c>
      <c r="E421" s="41"/>
      <c r="F421" s="219" t="s">
        <v>679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149</v>
      </c>
      <c r="AU421" s="18" t="s">
        <v>147</v>
      </c>
    </row>
    <row r="422" s="2" customFormat="1" ht="16.5" customHeight="1">
      <c r="A422" s="39"/>
      <c r="B422" s="40"/>
      <c r="C422" s="205" t="s">
        <v>689</v>
      </c>
      <c r="D422" s="205" t="s">
        <v>141</v>
      </c>
      <c r="E422" s="206" t="s">
        <v>681</v>
      </c>
      <c r="F422" s="207" t="s">
        <v>677</v>
      </c>
      <c r="G422" s="208" t="s">
        <v>628</v>
      </c>
      <c r="H422" s="209">
        <v>5</v>
      </c>
      <c r="I422" s="210"/>
      <c r="J422" s="211">
        <f>ROUND(I422*H422,2)</f>
        <v>0</v>
      </c>
      <c r="K422" s="207" t="s">
        <v>19</v>
      </c>
      <c r="L422" s="45"/>
      <c r="M422" s="212" t="s">
        <v>19</v>
      </c>
      <c r="N422" s="213" t="s">
        <v>47</v>
      </c>
      <c r="O422" s="85"/>
      <c r="P422" s="214">
        <f>O422*H422</f>
        <v>0</v>
      </c>
      <c r="Q422" s="214">
        <v>0.0011000000000000001</v>
      </c>
      <c r="R422" s="214">
        <f>Q422*H422</f>
        <v>0.0055000000000000005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269</v>
      </c>
      <c r="AT422" s="216" t="s">
        <v>141</v>
      </c>
      <c r="AU422" s="216" t="s">
        <v>147</v>
      </c>
      <c r="AY422" s="18" t="s">
        <v>138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147</v>
      </c>
      <c r="BK422" s="217">
        <f>ROUND(I422*H422,2)</f>
        <v>0</v>
      </c>
      <c r="BL422" s="18" t="s">
        <v>269</v>
      </c>
      <c r="BM422" s="216" t="s">
        <v>1573</v>
      </c>
    </row>
    <row r="423" s="2" customFormat="1">
      <c r="A423" s="39"/>
      <c r="B423" s="40"/>
      <c r="C423" s="41"/>
      <c r="D423" s="218" t="s">
        <v>149</v>
      </c>
      <c r="E423" s="41"/>
      <c r="F423" s="219" t="s">
        <v>683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149</v>
      </c>
      <c r="AU423" s="18" t="s">
        <v>147</v>
      </c>
    </row>
    <row r="424" s="2" customFormat="1" ht="16.5" customHeight="1">
      <c r="A424" s="39"/>
      <c r="B424" s="40"/>
      <c r="C424" s="205" t="s">
        <v>693</v>
      </c>
      <c r="D424" s="205" t="s">
        <v>141</v>
      </c>
      <c r="E424" s="206" t="s">
        <v>685</v>
      </c>
      <c r="F424" s="207" t="s">
        <v>686</v>
      </c>
      <c r="G424" s="208" t="s">
        <v>197</v>
      </c>
      <c r="H424" s="209">
        <v>5</v>
      </c>
      <c r="I424" s="210"/>
      <c r="J424" s="211">
        <f>ROUND(I424*H424,2)</f>
        <v>0</v>
      </c>
      <c r="K424" s="207" t="s">
        <v>19</v>
      </c>
      <c r="L424" s="45"/>
      <c r="M424" s="212" t="s">
        <v>19</v>
      </c>
      <c r="N424" s="213" t="s">
        <v>47</v>
      </c>
      <c r="O424" s="85"/>
      <c r="P424" s="214">
        <f>O424*H424</f>
        <v>0</v>
      </c>
      <c r="Q424" s="214">
        <v>0.0147</v>
      </c>
      <c r="R424" s="214">
        <f>Q424*H424</f>
        <v>0.073499999999999996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269</v>
      </c>
      <c r="AT424" s="216" t="s">
        <v>141</v>
      </c>
      <c r="AU424" s="216" t="s">
        <v>147</v>
      </c>
      <c r="AY424" s="18" t="s">
        <v>138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147</v>
      </c>
      <c r="BK424" s="217">
        <f>ROUND(I424*H424,2)</f>
        <v>0</v>
      </c>
      <c r="BL424" s="18" t="s">
        <v>269</v>
      </c>
      <c r="BM424" s="216" t="s">
        <v>687</v>
      </c>
    </row>
    <row r="425" s="2" customFormat="1">
      <c r="A425" s="39"/>
      <c r="B425" s="40"/>
      <c r="C425" s="41"/>
      <c r="D425" s="218" t="s">
        <v>149</v>
      </c>
      <c r="E425" s="41"/>
      <c r="F425" s="219" t="s">
        <v>688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149</v>
      </c>
      <c r="AU425" s="18" t="s">
        <v>147</v>
      </c>
    </row>
    <row r="426" s="2" customFormat="1" ht="16.5" customHeight="1">
      <c r="A426" s="39"/>
      <c r="B426" s="40"/>
      <c r="C426" s="205" t="s">
        <v>700</v>
      </c>
      <c r="D426" s="205" t="s">
        <v>141</v>
      </c>
      <c r="E426" s="206" t="s">
        <v>690</v>
      </c>
      <c r="F426" s="207" t="s">
        <v>691</v>
      </c>
      <c r="G426" s="208" t="s">
        <v>197</v>
      </c>
      <c r="H426" s="209">
        <v>10</v>
      </c>
      <c r="I426" s="210"/>
      <c r="J426" s="211">
        <f>ROUND(I426*H426,2)</f>
        <v>0</v>
      </c>
      <c r="K426" s="207" t="s">
        <v>19</v>
      </c>
      <c r="L426" s="45"/>
      <c r="M426" s="212" t="s">
        <v>19</v>
      </c>
      <c r="N426" s="213" t="s">
        <v>47</v>
      </c>
      <c r="O426" s="85"/>
      <c r="P426" s="214">
        <f>O426*H426</f>
        <v>0</v>
      </c>
      <c r="Q426" s="214">
        <v>0.0147</v>
      </c>
      <c r="R426" s="214">
        <f>Q426*H426</f>
        <v>0.14699999999999999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269</v>
      </c>
      <c r="AT426" s="216" t="s">
        <v>141</v>
      </c>
      <c r="AU426" s="216" t="s">
        <v>147</v>
      </c>
      <c r="AY426" s="18" t="s">
        <v>138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147</v>
      </c>
      <c r="BK426" s="217">
        <f>ROUND(I426*H426,2)</f>
        <v>0</v>
      </c>
      <c r="BL426" s="18" t="s">
        <v>269</v>
      </c>
      <c r="BM426" s="216" t="s">
        <v>1574</v>
      </c>
    </row>
    <row r="427" s="2" customFormat="1">
      <c r="A427" s="39"/>
      <c r="B427" s="40"/>
      <c r="C427" s="41"/>
      <c r="D427" s="218" t="s">
        <v>149</v>
      </c>
      <c r="E427" s="41"/>
      <c r="F427" s="219" t="s">
        <v>691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149</v>
      </c>
      <c r="AU427" s="18" t="s">
        <v>147</v>
      </c>
    </row>
    <row r="428" s="2" customFormat="1" ht="16.5" customHeight="1">
      <c r="A428" s="39"/>
      <c r="B428" s="40"/>
      <c r="C428" s="205" t="s">
        <v>706</v>
      </c>
      <c r="D428" s="205" t="s">
        <v>141</v>
      </c>
      <c r="E428" s="206" t="s">
        <v>694</v>
      </c>
      <c r="F428" s="207" t="s">
        <v>695</v>
      </c>
      <c r="G428" s="208" t="s">
        <v>628</v>
      </c>
      <c r="H428" s="209">
        <v>10</v>
      </c>
      <c r="I428" s="210"/>
      <c r="J428" s="211">
        <f>ROUND(I428*H428,2)</f>
        <v>0</v>
      </c>
      <c r="K428" s="207" t="s">
        <v>145</v>
      </c>
      <c r="L428" s="45"/>
      <c r="M428" s="212" t="s">
        <v>19</v>
      </c>
      <c r="N428" s="213" t="s">
        <v>47</v>
      </c>
      <c r="O428" s="85"/>
      <c r="P428" s="214">
        <f>O428*H428</f>
        <v>0</v>
      </c>
      <c r="Q428" s="214">
        <v>0.00183914</v>
      </c>
      <c r="R428" s="214">
        <f>Q428*H428</f>
        <v>0.018391399999999999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269</v>
      </c>
      <c r="AT428" s="216" t="s">
        <v>141</v>
      </c>
      <c r="AU428" s="216" t="s">
        <v>147</v>
      </c>
      <c r="AY428" s="18" t="s">
        <v>138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147</v>
      </c>
      <c r="BK428" s="217">
        <f>ROUND(I428*H428,2)</f>
        <v>0</v>
      </c>
      <c r="BL428" s="18" t="s">
        <v>269</v>
      </c>
      <c r="BM428" s="216" t="s">
        <v>696</v>
      </c>
    </row>
    <row r="429" s="2" customFormat="1">
      <c r="A429" s="39"/>
      <c r="B429" s="40"/>
      <c r="C429" s="41"/>
      <c r="D429" s="218" t="s">
        <v>149</v>
      </c>
      <c r="E429" s="41"/>
      <c r="F429" s="219" t="s">
        <v>697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149</v>
      </c>
      <c r="AU429" s="18" t="s">
        <v>147</v>
      </c>
    </row>
    <row r="430" s="2" customFormat="1">
      <c r="A430" s="39"/>
      <c r="B430" s="40"/>
      <c r="C430" s="41"/>
      <c r="D430" s="223" t="s">
        <v>151</v>
      </c>
      <c r="E430" s="41"/>
      <c r="F430" s="224" t="s">
        <v>698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151</v>
      </c>
      <c r="AU430" s="18" t="s">
        <v>147</v>
      </c>
    </row>
    <row r="431" s="2" customFormat="1" ht="16.5" customHeight="1">
      <c r="A431" s="39"/>
      <c r="B431" s="40"/>
      <c r="C431" s="205" t="s">
        <v>713</v>
      </c>
      <c r="D431" s="205" t="s">
        <v>141</v>
      </c>
      <c r="E431" s="206" t="s">
        <v>701</v>
      </c>
      <c r="F431" s="207" t="s">
        <v>702</v>
      </c>
      <c r="G431" s="208" t="s">
        <v>197</v>
      </c>
      <c r="H431" s="209">
        <v>10</v>
      </c>
      <c r="I431" s="210"/>
      <c r="J431" s="211">
        <f>ROUND(I431*H431,2)</f>
        <v>0</v>
      </c>
      <c r="K431" s="207" t="s">
        <v>145</v>
      </c>
      <c r="L431" s="45"/>
      <c r="M431" s="212" t="s">
        <v>19</v>
      </c>
      <c r="N431" s="213" t="s">
        <v>47</v>
      </c>
      <c r="O431" s="85"/>
      <c r="P431" s="214">
        <f>O431*H431</f>
        <v>0</v>
      </c>
      <c r="Q431" s="214">
        <v>0</v>
      </c>
      <c r="R431" s="214">
        <f>Q431*H431</f>
        <v>0</v>
      </c>
      <c r="S431" s="214">
        <v>0.0022499999999999998</v>
      </c>
      <c r="T431" s="215">
        <f>S431*H431</f>
        <v>0.022499999999999999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269</v>
      </c>
      <c r="AT431" s="216" t="s">
        <v>141</v>
      </c>
      <c r="AU431" s="216" t="s">
        <v>147</v>
      </c>
      <c r="AY431" s="18" t="s">
        <v>138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147</v>
      </c>
      <c r="BK431" s="217">
        <f>ROUND(I431*H431,2)</f>
        <v>0</v>
      </c>
      <c r="BL431" s="18" t="s">
        <v>269</v>
      </c>
      <c r="BM431" s="216" t="s">
        <v>703</v>
      </c>
    </row>
    <row r="432" s="2" customFormat="1">
      <c r="A432" s="39"/>
      <c r="B432" s="40"/>
      <c r="C432" s="41"/>
      <c r="D432" s="218" t="s">
        <v>149</v>
      </c>
      <c r="E432" s="41"/>
      <c r="F432" s="219" t="s">
        <v>704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149</v>
      </c>
      <c r="AU432" s="18" t="s">
        <v>147</v>
      </c>
    </row>
    <row r="433" s="2" customFormat="1">
      <c r="A433" s="39"/>
      <c r="B433" s="40"/>
      <c r="C433" s="41"/>
      <c r="D433" s="223" t="s">
        <v>151</v>
      </c>
      <c r="E433" s="41"/>
      <c r="F433" s="224" t="s">
        <v>705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151</v>
      </c>
      <c r="AU433" s="18" t="s">
        <v>147</v>
      </c>
    </row>
    <row r="434" s="2" customFormat="1" ht="16.5" customHeight="1">
      <c r="A434" s="39"/>
      <c r="B434" s="40"/>
      <c r="C434" s="205" t="s">
        <v>721</v>
      </c>
      <c r="D434" s="205" t="s">
        <v>141</v>
      </c>
      <c r="E434" s="206" t="s">
        <v>707</v>
      </c>
      <c r="F434" s="207" t="s">
        <v>708</v>
      </c>
      <c r="G434" s="208" t="s">
        <v>628</v>
      </c>
      <c r="H434" s="209">
        <v>5</v>
      </c>
      <c r="I434" s="210"/>
      <c r="J434" s="211">
        <f>ROUND(I434*H434,2)</f>
        <v>0</v>
      </c>
      <c r="K434" s="207" t="s">
        <v>145</v>
      </c>
      <c r="L434" s="45"/>
      <c r="M434" s="212" t="s">
        <v>19</v>
      </c>
      <c r="N434" s="213" t="s">
        <v>47</v>
      </c>
      <c r="O434" s="85"/>
      <c r="P434" s="214">
        <f>O434*H434</f>
        <v>0</v>
      </c>
      <c r="Q434" s="214">
        <v>0.00183914</v>
      </c>
      <c r="R434" s="214">
        <f>Q434*H434</f>
        <v>0.0091956999999999994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269</v>
      </c>
      <c r="AT434" s="216" t="s">
        <v>141</v>
      </c>
      <c r="AU434" s="216" t="s">
        <v>147</v>
      </c>
      <c r="AY434" s="18" t="s">
        <v>138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147</v>
      </c>
      <c r="BK434" s="217">
        <f>ROUND(I434*H434,2)</f>
        <v>0</v>
      </c>
      <c r="BL434" s="18" t="s">
        <v>269</v>
      </c>
      <c r="BM434" s="216" t="s">
        <v>709</v>
      </c>
    </row>
    <row r="435" s="2" customFormat="1">
      <c r="A435" s="39"/>
      <c r="B435" s="40"/>
      <c r="C435" s="41"/>
      <c r="D435" s="218" t="s">
        <v>149</v>
      </c>
      <c r="E435" s="41"/>
      <c r="F435" s="219" t="s">
        <v>710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149</v>
      </c>
      <c r="AU435" s="18" t="s">
        <v>147</v>
      </c>
    </row>
    <row r="436" s="2" customFormat="1">
      <c r="A436" s="39"/>
      <c r="B436" s="40"/>
      <c r="C436" s="41"/>
      <c r="D436" s="223" t="s">
        <v>151</v>
      </c>
      <c r="E436" s="41"/>
      <c r="F436" s="224" t="s">
        <v>711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151</v>
      </c>
      <c r="AU436" s="18" t="s">
        <v>147</v>
      </c>
    </row>
    <row r="437" s="13" customFormat="1">
      <c r="A437" s="13"/>
      <c r="B437" s="225"/>
      <c r="C437" s="226"/>
      <c r="D437" s="218" t="s">
        <v>153</v>
      </c>
      <c r="E437" s="227" t="s">
        <v>19</v>
      </c>
      <c r="F437" s="228" t="s">
        <v>712</v>
      </c>
      <c r="G437" s="226"/>
      <c r="H437" s="227" t="s">
        <v>19</v>
      </c>
      <c r="I437" s="229"/>
      <c r="J437" s="226"/>
      <c r="K437" s="226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153</v>
      </c>
      <c r="AU437" s="234" t="s">
        <v>147</v>
      </c>
      <c r="AV437" s="13" t="s">
        <v>83</v>
      </c>
      <c r="AW437" s="13" t="s">
        <v>36</v>
      </c>
      <c r="AX437" s="13" t="s">
        <v>75</v>
      </c>
      <c r="AY437" s="234" t="s">
        <v>138</v>
      </c>
    </row>
    <row r="438" s="14" customFormat="1">
      <c r="A438" s="14"/>
      <c r="B438" s="235"/>
      <c r="C438" s="236"/>
      <c r="D438" s="218" t="s">
        <v>153</v>
      </c>
      <c r="E438" s="237" t="s">
        <v>19</v>
      </c>
      <c r="F438" s="238" t="s">
        <v>186</v>
      </c>
      <c r="G438" s="236"/>
      <c r="H438" s="239">
        <v>5</v>
      </c>
      <c r="I438" s="240"/>
      <c r="J438" s="236"/>
      <c r="K438" s="236"/>
      <c r="L438" s="241"/>
      <c r="M438" s="242"/>
      <c r="N438" s="243"/>
      <c r="O438" s="243"/>
      <c r="P438" s="243"/>
      <c r="Q438" s="243"/>
      <c r="R438" s="243"/>
      <c r="S438" s="243"/>
      <c r="T438" s="24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153</v>
      </c>
      <c r="AU438" s="245" t="s">
        <v>147</v>
      </c>
      <c r="AV438" s="14" t="s">
        <v>147</v>
      </c>
      <c r="AW438" s="14" t="s">
        <v>36</v>
      </c>
      <c r="AX438" s="14" t="s">
        <v>83</v>
      </c>
      <c r="AY438" s="245" t="s">
        <v>138</v>
      </c>
    </row>
    <row r="439" s="2" customFormat="1" ht="16.5" customHeight="1">
      <c r="A439" s="39"/>
      <c r="B439" s="40"/>
      <c r="C439" s="205" t="s">
        <v>727</v>
      </c>
      <c r="D439" s="205" t="s">
        <v>141</v>
      </c>
      <c r="E439" s="206" t="s">
        <v>714</v>
      </c>
      <c r="F439" s="207" t="s">
        <v>715</v>
      </c>
      <c r="G439" s="208" t="s">
        <v>272</v>
      </c>
      <c r="H439" s="209">
        <v>0.64900000000000002</v>
      </c>
      <c r="I439" s="210"/>
      <c r="J439" s="211">
        <f>ROUND(I439*H439,2)</f>
        <v>0</v>
      </c>
      <c r="K439" s="207" t="s">
        <v>145</v>
      </c>
      <c r="L439" s="45"/>
      <c r="M439" s="212" t="s">
        <v>19</v>
      </c>
      <c r="N439" s="213" t="s">
        <v>47</v>
      </c>
      <c r="O439" s="85"/>
      <c r="P439" s="214">
        <f>O439*H439</f>
        <v>0</v>
      </c>
      <c r="Q439" s="214">
        <v>0</v>
      </c>
      <c r="R439" s="214">
        <f>Q439*H439</f>
        <v>0</v>
      </c>
      <c r="S439" s="214">
        <v>0</v>
      </c>
      <c r="T439" s="21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6" t="s">
        <v>269</v>
      </c>
      <c r="AT439" s="216" t="s">
        <v>141</v>
      </c>
      <c r="AU439" s="216" t="s">
        <v>147</v>
      </c>
      <c r="AY439" s="18" t="s">
        <v>138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147</v>
      </c>
      <c r="BK439" s="217">
        <f>ROUND(I439*H439,2)</f>
        <v>0</v>
      </c>
      <c r="BL439" s="18" t="s">
        <v>269</v>
      </c>
      <c r="BM439" s="216" t="s">
        <v>716</v>
      </c>
    </row>
    <row r="440" s="2" customFormat="1">
      <c r="A440" s="39"/>
      <c r="B440" s="40"/>
      <c r="C440" s="41"/>
      <c r="D440" s="218" t="s">
        <v>149</v>
      </c>
      <c r="E440" s="41"/>
      <c r="F440" s="219" t="s">
        <v>717</v>
      </c>
      <c r="G440" s="41"/>
      <c r="H440" s="41"/>
      <c r="I440" s="220"/>
      <c r="J440" s="41"/>
      <c r="K440" s="41"/>
      <c r="L440" s="45"/>
      <c r="M440" s="221"/>
      <c r="N440" s="222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149</v>
      </c>
      <c r="AU440" s="18" t="s">
        <v>147</v>
      </c>
    </row>
    <row r="441" s="2" customFormat="1">
      <c r="A441" s="39"/>
      <c r="B441" s="40"/>
      <c r="C441" s="41"/>
      <c r="D441" s="223" t="s">
        <v>151</v>
      </c>
      <c r="E441" s="41"/>
      <c r="F441" s="224" t="s">
        <v>718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151</v>
      </c>
      <c r="AU441" s="18" t="s">
        <v>147</v>
      </c>
    </row>
    <row r="442" s="12" customFormat="1" ht="22.8" customHeight="1">
      <c r="A442" s="12"/>
      <c r="B442" s="189"/>
      <c r="C442" s="190"/>
      <c r="D442" s="191" t="s">
        <v>74</v>
      </c>
      <c r="E442" s="203" t="s">
        <v>719</v>
      </c>
      <c r="F442" s="203" t="s">
        <v>720</v>
      </c>
      <c r="G442" s="190"/>
      <c r="H442" s="190"/>
      <c r="I442" s="193"/>
      <c r="J442" s="204">
        <f>BK442</f>
        <v>0</v>
      </c>
      <c r="K442" s="190"/>
      <c r="L442" s="195"/>
      <c r="M442" s="196"/>
      <c r="N442" s="197"/>
      <c r="O442" s="197"/>
      <c r="P442" s="198">
        <f>SUM(P443:P448)</f>
        <v>0</v>
      </c>
      <c r="Q442" s="197"/>
      <c r="R442" s="198">
        <f>SUM(R443:R448)</f>
        <v>0.091999999999999998</v>
      </c>
      <c r="S442" s="197"/>
      <c r="T442" s="199">
        <f>SUM(T443:T448)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00" t="s">
        <v>147</v>
      </c>
      <c r="AT442" s="201" t="s">
        <v>74</v>
      </c>
      <c r="AU442" s="201" t="s">
        <v>83</v>
      </c>
      <c r="AY442" s="200" t="s">
        <v>138</v>
      </c>
      <c r="BK442" s="202">
        <f>SUM(BK443:BK448)</f>
        <v>0</v>
      </c>
    </row>
    <row r="443" s="2" customFormat="1" ht="16.5" customHeight="1">
      <c r="A443" s="39"/>
      <c r="B443" s="40"/>
      <c r="C443" s="205" t="s">
        <v>735</v>
      </c>
      <c r="D443" s="205" t="s">
        <v>141</v>
      </c>
      <c r="E443" s="206" t="s">
        <v>722</v>
      </c>
      <c r="F443" s="207" t="s">
        <v>723</v>
      </c>
      <c r="G443" s="208" t="s">
        <v>628</v>
      </c>
      <c r="H443" s="209">
        <v>10</v>
      </c>
      <c r="I443" s="210"/>
      <c r="J443" s="211">
        <f>ROUND(I443*H443,2)</f>
        <v>0</v>
      </c>
      <c r="K443" s="207" t="s">
        <v>145</v>
      </c>
      <c r="L443" s="45"/>
      <c r="M443" s="212" t="s">
        <v>19</v>
      </c>
      <c r="N443" s="213" t="s">
        <v>47</v>
      </c>
      <c r="O443" s="85"/>
      <c r="P443" s="214">
        <f>O443*H443</f>
        <v>0</v>
      </c>
      <c r="Q443" s="214">
        <v>0.0091999999999999998</v>
      </c>
      <c r="R443" s="214">
        <f>Q443*H443</f>
        <v>0.091999999999999998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269</v>
      </c>
      <c r="AT443" s="216" t="s">
        <v>141</v>
      </c>
      <c r="AU443" s="216" t="s">
        <v>147</v>
      </c>
      <c r="AY443" s="18" t="s">
        <v>138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147</v>
      </c>
      <c r="BK443" s="217">
        <f>ROUND(I443*H443,2)</f>
        <v>0</v>
      </c>
      <c r="BL443" s="18" t="s">
        <v>269</v>
      </c>
      <c r="BM443" s="216" t="s">
        <v>724</v>
      </c>
    </row>
    <row r="444" s="2" customFormat="1">
      <c r="A444" s="39"/>
      <c r="B444" s="40"/>
      <c r="C444" s="41"/>
      <c r="D444" s="218" t="s">
        <v>149</v>
      </c>
      <c r="E444" s="41"/>
      <c r="F444" s="219" t="s">
        <v>725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149</v>
      </c>
      <c r="AU444" s="18" t="s">
        <v>147</v>
      </c>
    </row>
    <row r="445" s="2" customFormat="1">
      <c r="A445" s="39"/>
      <c r="B445" s="40"/>
      <c r="C445" s="41"/>
      <c r="D445" s="223" t="s">
        <v>151</v>
      </c>
      <c r="E445" s="41"/>
      <c r="F445" s="224" t="s">
        <v>726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151</v>
      </c>
      <c r="AU445" s="18" t="s">
        <v>147</v>
      </c>
    </row>
    <row r="446" s="2" customFormat="1" ht="16.5" customHeight="1">
      <c r="A446" s="39"/>
      <c r="B446" s="40"/>
      <c r="C446" s="205" t="s">
        <v>741</v>
      </c>
      <c r="D446" s="205" t="s">
        <v>141</v>
      </c>
      <c r="E446" s="206" t="s">
        <v>728</v>
      </c>
      <c r="F446" s="207" t="s">
        <v>729</v>
      </c>
      <c r="G446" s="208" t="s">
        <v>272</v>
      </c>
      <c r="H446" s="209">
        <v>0.091999999999999998</v>
      </c>
      <c r="I446" s="210"/>
      <c r="J446" s="211">
        <f>ROUND(I446*H446,2)</f>
        <v>0</v>
      </c>
      <c r="K446" s="207" t="s">
        <v>145</v>
      </c>
      <c r="L446" s="45"/>
      <c r="M446" s="212" t="s">
        <v>19</v>
      </c>
      <c r="N446" s="213" t="s">
        <v>47</v>
      </c>
      <c r="O446" s="85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269</v>
      </c>
      <c r="AT446" s="216" t="s">
        <v>141</v>
      </c>
      <c r="AU446" s="216" t="s">
        <v>147</v>
      </c>
      <c r="AY446" s="18" t="s">
        <v>138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147</v>
      </c>
      <c r="BK446" s="217">
        <f>ROUND(I446*H446,2)</f>
        <v>0</v>
      </c>
      <c r="BL446" s="18" t="s">
        <v>269</v>
      </c>
      <c r="BM446" s="216" t="s">
        <v>730</v>
      </c>
    </row>
    <row r="447" s="2" customFormat="1">
      <c r="A447" s="39"/>
      <c r="B447" s="40"/>
      <c r="C447" s="41"/>
      <c r="D447" s="218" t="s">
        <v>149</v>
      </c>
      <c r="E447" s="41"/>
      <c r="F447" s="219" t="s">
        <v>731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149</v>
      </c>
      <c r="AU447" s="18" t="s">
        <v>147</v>
      </c>
    </row>
    <row r="448" s="2" customFormat="1">
      <c r="A448" s="39"/>
      <c r="B448" s="40"/>
      <c r="C448" s="41"/>
      <c r="D448" s="223" t="s">
        <v>151</v>
      </c>
      <c r="E448" s="41"/>
      <c r="F448" s="224" t="s">
        <v>732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151</v>
      </c>
      <c r="AU448" s="18" t="s">
        <v>147</v>
      </c>
    </row>
    <row r="449" s="12" customFormat="1" ht="22.8" customHeight="1">
      <c r="A449" s="12"/>
      <c r="B449" s="189"/>
      <c r="C449" s="190"/>
      <c r="D449" s="191" t="s">
        <v>74</v>
      </c>
      <c r="E449" s="203" t="s">
        <v>733</v>
      </c>
      <c r="F449" s="203" t="s">
        <v>734</v>
      </c>
      <c r="G449" s="190"/>
      <c r="H449" s="190"/>
      <c r="I449" s="193"/>
      <c r="J449" s="204">
        <f>BK449</f>
        <v>0</v>
      </c>
      <c r="K449" s="190"/>
      <c r="L449" s="195"/>
      <c r="M449" s="196"/>
      <c r="N449" s="197"/>
      <c r="O449" s="197"/>
      <c r="P449" s="198">
        <f>SUM(P450:P475)</f>
        <v>0</v>
      </c>
      <c r="Q449" s="197"/>
      <c r="R449" s="198">
        <f>SUM(R450:R475)</f>
        <v>0.11762031199999999</v>
      </c>
      <c r="S449" s="197"/>
      <c r="T449" s="199">
        <f>SUM(T450:T475)</f>
        <v>0.17737500000000001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00" t="s">
        <v>147</v>
      </c>
      <c r="AT449" s="201" t="s">
        <v>74</v>
      </c>
      <c r="AU449" s="201" t="s">
        <v>83</v>
      </c>
      <c r="AY449" s="200" t="s">
        <v>138</v>
      </c>
      <c r="BK449" s="202">
        <f>SUM(BK450:BK475)</f>
        <v>0</v>
      </c>
    </row>
    <row r="450" s="2" customFormat="1" ht="16.5" customHeight="1">
      <c r="A450" s="39"/>
      <c r="B450" s="40"/>
      <c r="C450" s="205" t="s">
        <v>747</v>
      </c>
      <c r="D450" s="205" t="s">
        <v>141</v>
      </c>
      <c r="E450" s="206" t="s">
        <v>736</v>
      </c>
      <c r="F450" s="207" t="s">
        <v>737</v>
      </c>
      <c r="G450" s="208" t="s">
        <v>189</v>
      </c>
      <c r="H450" s="209">
        <v>37.5</v>
      </c>
      <c r="I450" s="210"/>
      <c r="J450" s="211">
        <f>ROUND(I450*H450,2)</f>
        <v>0</v>
      </c>
      <c r="K450" s="207" t="s">
        <v>145</v>
      </c>
      <c r="L450" s="45"/>
      <c r="M450" s="212" t="s">
        <v>19</v>
      </c>
      <c r="N450" s="213" t="s">
        <v>47</v>
      </c>
      <c r="O450" s="85"/>
      <c r="P450" s="214">
        <f>O450*H450</f>
        <v>0</v>
      </c>
      <c r="Q450" s="214">
        <v>5.1999999999999997E-05</v>
      </c>
      <c r="R450" s="214">
        <f>Q450*H450</f>
        <v>0.0019499999999999999</v>
      </c>
      <c r="S450" s="214">
        <v>0.0047299999999999998</v>
      </c>
      <c r="T450" s="215">
        <f>S450*H450</f>
        <v>0.17737500000000001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269</v>
      </c>
      <c r="AT450" s="216" t="s">
        <v>141</v>
      </c>
      <c r="AU450" s="216" t="s">
        <v>147</v>
      </c>
      <c r="AY450" s="18" t="s">
        <v>138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147</v>
      </c>
      <c r="BK450" s="217">
        <f>ROUND(I450*H450,2)</f>
        <v>0</v>
      </c>
      <c r="BL450" s="18" t="s">
        <v>269</v>
      </c>
      <c r="BM450" s="216" t="s">
        <v>738</v>
      </c>
    </row>
    <row r="451" s="2" customFormat="1">
      <c r="A451" s="39"/>
      <c r="B451" s="40"/>
      <c r="C451" s="41"/>
      <c r="D451" s="218" t="s">
        <v>149</v>
      </c>
      <c r="E451" s="41"/>
      <c r="F451" s="219" t="s">
        <v>739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149</v>
      </c>
      <c r="AU451" s="18" t="s">
        <v>147</v>
      </c>
    </row>
    <row r="452" s="2" customFormat="1">
      <c r="A452" s="39"/>
      <c r="B452" s="40"/>
      <c r="C452" s="41"/>
      <c r="D452" s="223" t="s">
        <v>151</v>
      </c>
      <c r="E452" s="41"/>
      <c r="F452" s="224" t="s">
        <v>740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151</v>
      </c>
      <c r="AU452" s="18" t="s">
        <v>147</v>
      </c>
    </row>
    <row r="453" s="2" customFormat="1" ht="16.5" customHeight="1">
      <c r="A453" s="39"/>
      <c r="B453" s="40"/>
      <c r="C453" s="205" t="s">
        <v>752</v>
      </c>
      <c r="D453" s="205" t="s">
        <v>141</v>
      </c>
      <c r="E453" s="206" t="s">
        <v>742</v>
      </c>
      <c r="F453" s="207" t="s">
        <v>743</v>
      </c>
      <c r="G453" s="208" t="s">
        <v>189</v>
      </c>
      <c r="H453" s="209">
        <v>139.19999999999999</v>
      </c>
      <c r="I453" s="210"/>
      <c r="J453" s="211">
        <f>ROUND(I453*H453,2)</f>
        <v>0</v>
      </c>
      <c r="K453" s="207" t="s">
        <v>145</v>
      </c>
      <c r="L453" s="45"/>
      <c r="M453" s="212" t="s">
        <v>19</v>
      </c>
      <c r="N453" s="213" t="s">
        <v>47</v>
      </c>
      <c r="O453" s="85"/>
      <c r="P453" s="214">
        <f>O453*H453</f>
        <v>0</v>
      </c>
      <c r="Q453" s="214">
        <v>0.00055323500000000001</v>
      </c>
      <c r="R453" s="214">
        <f>Q453*H453</f>
        <v>0.077010311999999997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269</v>
      </c>
      <c r="AT453" s="216" t="s">
        <v>141</v>
      </c>
      <c r="AU453" s="216" t="s">
        <v>147</v>
      </c>
      <c r="AY453" s="18" t="s">
        <v>138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147</v>
      </c>
      <c r="BK453" s="217">
        <f>ROUND(I453*H453,2)</f>
        <v>0</v>
      </c>
      <c r="BL453" s="18" t="s">
        <v>269</v>
      </c>
      <c r="BM453" s="216" t="s">
        <v>744</v>
      </c>
    </row>
    <row r="454" s="2" customFormat="1">
      <c r="A454" s="39"/>
      <c r="B454" s="40"/>
      <c r="C454" s="41"/>
      <c r="D454" s="218" t="s">
        <v>149</v>
      </c>
      <c r="E454" s="41"/>
      <c r="F454" s="219" t="s">
        <v>745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149</v>
      </c>
      <c r="AU454" s="18" t="s">
        <v>147</v>
      </c>
    </row>
    <row r="455" s="2" customFormat="1">
      <c r="A455" s="39"/>
      <c r="B455" s="40"/>
      <c r="C455" s="41"/>
      <c r="D455" s="223" t="s">
        <v>151</v>
      </c>
      <c r="E455" s="41"/>
      <c r="F455" s="224" t="s">
        <v>746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151</v>
      </c>
      <c r="AU455" s="18" t="s">
        <v>147</v>
      </c>
    </row>
    <row r="456" s="2" customFormat="1" ht="16.5" customHeight="1">
      <c r="A456" s="39"/>
      <c r="B456" s="40"/>
      <c r="C456" s="205" t="s">
        <v>756</v>
      </c>
      <c r="D456" s="205" t="s">
        <v>141</v>
      </c>
      <c r="E456" s="206" t="s">
        <v>748</v>
      </c>
      <c r="F456" s="207" t="s">
        <v>749</v>
      </c>
      <c r="G456" s="208" t="s">
        <v>197</v>
      </c>
      <c r="H456" s="209">
        <v>10</v>
      </c>
      <c r="I456" s="210"/>
      <c r="J456" s="211">
        <f>ROUND(I456*H456,2)</f>
        <v>0</v>
      </c>
      <c r="K456" s="207" t="s">
        <v>19</v>
      </c>
      <c r="L456" s="45"/>
      <c r="M456" s="212" t="s">
        <v>19</v>
      </c>
      <c r="N456" s="213" t="s">
        <v>47</v>
      </c>
      <c r="O456" s="85"/>
      <c r="P456" s="214">
        <f>O456*H456</f>
        <v>0</v>
      </c>
      <c r="Q456" s="214">
        <v>0.00068999999999999997</v>
      </c>
      <c r="R456" s="214">
        <f>Q456*H456</f>
        <v>0.0068999999999999999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269</v>
      </c>
      <c r="AT456" s="216" t="s">
        <v>141</v>
      </c>
      <c r="AU456" s="216" t="s">
        <v>147</v>
      </c>
      <c r="AY456" s="18" t="s">
        <v>138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147</v>
      </c>
      <c r="BK456" s="217">
        <f>ROUND(I456*H456,2)</f>
        <v>0</v>
      </c>
      <c r="BL456" s="18" t="s">
        <v>269</v>
      </c>
      <c r="BM456" s="216" t="s">
        <v>750</v>
      </c>
    </row>
    <row r="457" s="2" customFormat="1">
      <c r="A457" s="39"/>
      <c r="B457" s="40"/>
      <c r="C457" s="41"/>
      <c r="D457" s="218" t="s">
        <v>149</v>
      </c>
      <c r="E457" s="41"/>
      <c r="F457" s="219" t="s">
        <v>751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149</v>
      </c>
      <c r="AU457" s="18" t="s">
        <v>147</v>
      </c>
    </row>
    <row r="458" s="2" customFormat="1" ht="16.5" customHeight="1">
      <c r="A458" s="39"/>
      <c r="B458" s="40"/>
      <c r="C458" s="205" t="s">
        <v>760</v>
      </c>
      <c r="D458" s="205" t="s">
        <v>141</v>
      </c>
      <c r="E458" s="206" t="s">
        <v>753</v>
      </c>
      <c r="F458" s="207" t="s">
        <v>749</v>
      </c>
      <c r="G458" s="208" t="s">
        <v>197</v>
      </c>
      <c r="H458" s="209">
        <v>10</v>
      </c>
      <c r="I458" s="210"/>
      <c r="J458" s="211">
        <f>ROUND(I458*H458,2)</f>
        <v>0</v>
      </c>
      <c r="K458" s="207" t="s">
        <v>19</v>
      </c>
      <c r="L458" s="45"/>
      <c r="M458" s="212" t="s">
        <v>19</v>
      </c>
      <c r="N458" s="213" t="s">
        <v>47</v>
      </c>
      <c r="O458" s="85"/>
      <c r="P458" s="214">
        <f>O458*H458</f>
        <v>0</v>
      </c>
      <c r="Q458" s="214">
        <v>0.00068999999999999997</v>
      </c>
      <c r="R458" s="214">
        <f>Q458*H458</f>
        <v>0.0068999999999999999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269</v>
      </c>
      <c r="AT458" s="216" t="s">
        <v>141</v>
      </c>
      <c r="AU458" s="216" t="s">
        <v>147</v>
      </c>
      <c r="AY458" s="18" t="s">
        <v>138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147</v>
      </c>
      <c r="BK458" s="217">
        <f>ROUND(I458*H458,2)</f>
        <v>0</v>
      </c>
      <c r="BL458" s="18" t="s">
        <v>269</v>
      </c>
      <c r="BM458" s="216" t="s">
        <v>754</v>
      </c>
    </row>
    <row r="459" s="2" customFormat="1">
      <c r="A459" s="39"/>
      <c r="B459" s="40"/>
      <c r="C459" s="41"/>
      <c r="D459" s="218" t="s">
        <v>149</v>
      </c>
      <c r="E459" s="41"/>
      <c r="F459" s="219" t="s">
        <v>755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149</v>
      </c>
      <c r="AU459" s="18" t="s">
        <v>147</v>
      </c>
    </row>
    <row r="460" s="2" customFormat="1" ht="16.5" customHeight="1">
      <c r="A460" s="39"/>
      <c r="B460" s="40"/>
      <c r="C460" s="205" t="s">
        <v>764</v>
      </c>
      <c r="D460" s="205" t="s">
        <v>141</v>
      </c>
      <c r="E460" s="206" t="s">
        <v>757</v>
      </c>
      <c r="F460" s="207" t="s">
        <v>758</v>
      </c>
      <c r="G460" s="208" t="s">
        <v>197</v>
      </c>
      <c r="H460" s="209">
        <v>20</v>
      </c>
      <c r="I460" s="210"/>
      <c r="J460" s="211">
        <f>ROUND(I460*H460,2)</f>
        <v>0</v>
      </c>
      <c r="K460" s="207" t="s">
        <v>19</v>
      </c>
      <c r="L460" s="45"/>
      <c r="M460" s="212" t="s">
        <v>19</v>
      </c>
      <c r="N460" s="213" t="s">
        <v>47</v>
      </c>
      <c r="O460" s="85"/>
      <c r="P460" s="214">
        <f>O460*H460</f>
        <v>0</v>
      </c>
      <c r="Q460" s="214">
        <v>0.00068999999999999997</v>
      </c>
      <c r="R460" s="214">
        <f>Q460*H460</f>
        <v>0.0138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269</v>
      </c>
      <c r="AT460" s="216" t="s">
        <v>141</v>
      </c>
      <c r="AU460" s="216" t="s">
        <v>147</v>
      </c>
      <c r="AY460" s="18" t="s">
        <v>138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147</v>
      </c>
      <c r="BK460" s="217">
        <f>ROUND(I460*H460,2)</f>
        <v>0</v>
      </c>
      <c r="BL460" s="18" t="s">
        <v>269</v>
      </c>
      <c r="BM460" s="216" t="s">
        <v>759</v>
      </c>
    </row>
    <row r="461" s="2" customFormat="1">
      <c r="A461" s="39"/>
      <c r="B461" s="40"/>
      <c r="C461" s="41"/>
      <c r="D461" s="218" t="s">
        <v>149</v>
      </c>
      <c r="E461" s="41"/>
      <c r="F461" s="219" t="s">
        <v>758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149</v>
      </c>
      <c r="AU461" s="18" t="s">
        <v>147</v>
      </c>
    </row>
    <row r="462" s="2" customFormat="1" ht="16.5" customHeight="1">
      <c r="A462" s="39"/>
      <c r="B462" s="40"/>
      <c r="C462" s="205" t="s">
        <v>770</v>
      </c>
      <c r="D462" s="205" t="s">
        <v>141</v>
      </c>
      <c r="E462" s="206" t="s">
        <v>761</v>
      </c>
      <c r="F462" s="207" t="s">
        <v>762</v>
      </c>
      <c r="G462" s="208" t="s">
        <v>197</v>
      </c>
      <c r="H462" s="209">
        <v>10</v>
      </c>
      <c r="I462" s="210"/>
      <c r="J462" s="211">
        <f>ROUND(I462*H462,2)</f>
        <v>0</v>
      </c>
      <c r="K462" s="207" t="s">
        <v>19</v>
      </c>
      <c r="L462" s="45"/>
      <c r="M462" s="212" t="s">
        <v>19</v>
      </c>
      <c r="N462" s="213" t="s">
        <v>47</v>
      </c>
      <c r="O462" s="85"/>
      <c r="P462" s="214">
        <f>O462*H462</f>
        <v>0</v>
      </c>
      <c r="Q462" s="214">
        <v>0.00068999999999999997</v>
      </c>
      <c r="R462" s="214">
        <f>Q462*H462</f>
        <v>0.0068999999999999999</v>
      </c>
      <c r="S462" s="214">
        <v>0</v>
      </c>
      <c r="T462" s="21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269</v>
      </c>
      <c r="AT462" s="216" t="s">
        <v>141</v>
      </c>
      <c r="AU462" s="216" t="s">
        <v>147</v>
      </c>
      <c r="AY462" s="18" t="s">
        <v>138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147</v>
      </c>
      <c r="BK462" s="217">
        <f>ROUND(I462*H462,2)</f>
        <v>0</v>
      </c>
      <c r="BL462" s="18" t="s">
        <v>269</v>
      </c>
      <c r="BM462" s="216" t="s">
        <v>763</v>
      </c>
    </row>
    <row r="463" s="2" customFormat="1">
      <c r="A463" s="39"/>
      <c r="B463" s="40"/>
      <c r="C463" s="41"/>
      <c r="D463" s="218" t="s">
        <v>149</v>
      </c>
      <c r="E463" s="41"/>
      <c r="F463" s="219" t="s">
        <v>762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149</v>
      </c>
      <c r="AU463" s="18" t="s">
        <v>147</v>
      </c>
    </row>
    <row r="464" s="2" customFormat="1" ht="16.5" customHeight="1">
      <c r="A464" s="39"/>
      <c r="B464" s="40"/>
      <c r="C464" s="205" t="s">
        <v>775</v>
      </c>
      <c r="D464" s="205" t="s">
        <v>141</v>
      </c>
      <c r="E464" s="206" t="s">
        <v>765</v>
      </c>
      <c r="F464" s="207" t="s">
        <v>766</v>
      </c>
      <c r="G464" s="208" t="s">
        <v>189</v>
      </c>
      <c r="H464" s="209">
        <v>139.19999999999999</v>
      </c>
      <c r="I464" s="210"/>
      <c r="J464" s="211">
        <f>ROUND(I464*H464,2)</f>
        <v>0</v>
      </c>
      <c r="K464" s="207" t="s">
        <v>145</v>
      </c>
      <c r="L464" s="45"/>
      <c r="M464" s="212" t="s">
        <v>19</v>
      </c>
      <c r="N464" s="213" t="s">
        <v>47</v>
      </c>
      <c r="O464" s="85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269</v>
      </c>
      <c r="AT464" s="216" t="s">
        <v>141</v>
      </c>
      <c r="AU464" s="216" t="s">
        <v>147</v>
      </c>
      <c r="AY464" s="18" t="s">
        <v>138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147</v>
      </c>
      <c r="BK464" s="217">
        <f>ROUND(I464*H464,2)</f>
        <v>0</v>
      </c>
      <c r="BL464" s="18" t="s">
        <v>269</v>
      </c>
      <c r="BM464" s="216" t="s">
        <v>767</v>
      </c>
    </row>
    <row r="465" s="2" customFormat="1">
      <c r="A465" s="39"/>
      <c r="B465" s="40"/>
      <c r="C465" s="41"/>
      <c r="D465" s="218" t="s">
        <v>149</v>
      </c>
      <c r="E465" s="41"/>
      <c r="F465" s="219" t="s">
        <v>768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149</v>
      </c>
      <c r="AU465" s="18" t="s">
        <v>147</v>
      </c>
    </row>
    <row r="466" s="2" customFormat="1">
      <c r="A466" s="39"/>
      <c r="B466" s="40"/>
      <c r="C466" s="41"/>
      <c r="D466" s="223" t="s">
        <v>151</v>
      </c>
      <c r="E466" s="41"/>
      <c r="F466" s="224" t="s">
        <v>769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151</v>
      </c>
      <c r="AU466" s="18" t="s">
        <v>147</v>
      </c>
    </row>
    <row r="467" s="2" customFormat="1" ht="16.5" customHeight="1">
      <c r="A467" s="39"/>
      <c r="B467" s="40"/>
      <c r="C467" s="205" t="s">
        <v>780</v>
      </c>
      <c r="D467" s="205" t="s">
        <v>141</v>
      </c>
      <c r="E467" s="206" t="s">
        <v>771</v>
      </c>
      <c r="F467" s="207" t="s">
        <v>772</v>
      </c>
      <c r="G467" s="208" t="s">
        <v>535</v>
      </c>
      <c r="H467" s="209">
        <v>10</v>
      </c>
      <c r="I467" s="210"/>
      <c r="J467" s="211">
        <f>ROUND(I467*H467,2)</f>
        <v>0</v>
      </c>
      <c r="K467" s="207" t="s">
        <v>19</v>
      </c>
      <c r="L467" s="45"/>
      <c r="M467" s="212" t="s">
        <v>19</v>
      </c>
      <c r="N467" s="213" t="s">
        <v>47</v>
      </c>
      <c r="O467" s="85"/>
      <c r="P467" s="214">
        <f>O467*H467</f>
        <v>0</v>
      </c>
      <c r="Q467" s="214">
        <v>0</v>
      </c>
      <c r="R467" s="214">
        <f>Q467*H467</f>
        <v>0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269</v>
      </c>
      <c r="AT467" s="216" t="s">
        <v>141</v>
      </c>
      <c r="AU467" s="216" t="s">
        <v>147</v>
      </c>
      <c r="AY467" s="18" t="s">
        <v>138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147</v>
      </c>
      <c r="BK467" s="217">
        <f>ROUND(I467*H467,2)</f>
        <v>0</v>
      </c>
      <c r="BL467" s="18" t="s">
        <v>269</v>
      </c>
      <c r="BM467" s="216" t="s">
        <v>773</v>
      </c>
    </row>
    <row r="468" s="2" customFormat="1">
      <c r="A468" s="39"/>
      <c r="B468" s="40"/>
      <c r="C468" s="41"/>
      <c r="D468" s="218" t="s">
        <v>149</v>
      </c>
      <c r="E468" s="41"/>
      <c r="F468" s="219" t="s">
        <v>774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149</v>
      </c>
      <c r="AU468" s="18" t="s">
        <v>147</v>
      </c>
    </row>
    <row r="469" s="2" customFormat="1" ht="16.5" customHeight="1">
      <c r="A469" s="39"/>
      <c r="B469" s="40"/>
      <c r="C469" s="205" t="s">
        <v>784</v>
      </c>
      <c r="D469" s="205" t="s">
        <v>141</v>
      </c>
      <c r="E469" s="206" t="s">
        <v>776</v>
      </c>
      <c r="F469" s="207" t="s">
        <v>777</v>
      </c>
      <c r="G469" s="208" t="s">
        <v>197</v>
      </c>
      <c r="H469" s="209">
        <v>10</v>
      </c>
      <c r="I469" s="210"/>
      <c r="J469" s="211">
        <f>ROUND(I469*H469,2)</f>
        <v>0</v>
      </c>
      <c r="K469" s="207" t="s">
        <v>19</v>
      </c>
      <c r="L469" s="45"/>
      <c r="M469" s="212" t="s">
        <v>19</v>
      </c>
      <c r="N469" s="213" t="s">
        <v>47</v>
      </c>
      <c r="O469" s="85"/>
      <c r="P469" s="214">
        <f>O469*H469</f>
        <v>0</v>
      </c>
      <c r="Q469" s="214">
        <v>0.00025999999999999998</v>
      </c>
      <c r="R469" s="214">
        <f>Q469*H469</f>
        <v>0.0025999999999999999</v>
      </c>
      <c r="S469" s="214">
        <v>0</v>
      </c>
      <c r="T469" s="21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6" t="s">
        <v>269</v>
      </c>
      <c r="AT469" s="216" t="s">
        <v>141</v>
      </c>
      <c r="AU469" s="216" t="s">
        <v>147</v>
      </c>
      <c r="AY469" s="18" t="s">
        <v>138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8" t="s">
        <v>147</v>
      </c>
      <c r="BK469" s="217">
        <f>ROUND(I469*H469,2)</f>
        <v>0</v>
      </c>
      <c r="BL469" s="18" t="s">
        <v>269</v>
      </c>
      <c r="BM469" s="216" t="s">
        <v>778</v>
      </c>
    </row>
    <row r="470" s="2" customFormat="1">
      <c r="A470" s="39"/>
      <c r="B470" s="40"/>
      <c r="C470" s="41"/>
      <c r="D470" s="218" t="s">
        <v>149</v>
      </c>
      <c r="E470" s="41"/>
      <c r="F470" s="219" t="s">
        <v>779</v>
      </c>
      <c r="G470" s="41"/>
      <c r="H470" s="41"/>
      <c r="I470" s="220"/>
      <c r="J470" s="41"/>
      <c r="K470" s="41"/>
      <c r="L470" s="45"/>
      <c r="M470" s="221"/>
      <c r="N470" s="222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149</v>
      </c>
      <c r="AU470" s="18" t="s">
        <v>147</v>
      </c>
    </row>
    <row r="471" s="2" customFormat="1" ht="16.5" customHeight="1">
      <c r="A471" s="39"/>
      <c r="B471" s="40"/>
      <c r="C471" s="205" t="s">
        <v>792</v>
      </c>
      <c r="D471" s="205" t="s">
        <v>141</v>
      </c>
      <c r="E471" s="206" t="s">
        <v>781</v>
      </c>
      <c r="F471" s="207" t="s">
        <v>782</v>
      </c>
      <c r="G471" s="208" t="s">
        <v>535</v>
      </c>
      <c r="H471" s="209">
        <v>6</v>
      </c>
      <c r="I471" s="210"/>
      <c r="J471" s="211">
        <f>ROUND(I471*H471,2)</f>
        <v>0</v>
      </c>
      <c r="K471" s="207" t="s">
        <v>19</v>
      </c>
      <c r="L471" s="45"/>
      <c r="M471" s="212" t="s">
        <v>19</v>
      </c>
      <c r="N471" s="213" t="s">
        <v>47</v>
      </c>
      <c r="O471" s="85"/>
      <c r="P471" s="214">
        <f>O471*H471</f>
        <v>0</v>
      </c>
      <c r="Q471" s="214">
        <v>0.00025999999999999998</v>
      </c>
      <c r="R471" s="214">
        <f>Q471*H471</f>
        <v>0.0015599999999999998</v>
      </c>
      <c r="S471" s="214">
        <v>0</v>
      </c>
      <c r="T471" s="21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269</v>
      </c>
      <c r="AT471" s="216" t="s">
        <v>141</v>
      </c>
      <c r="AU471" s="216" t="s">
        <v>147</v>
      </c>
      <c r="AY471" s="18" t="s">
        <v>138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147</v>
      </c>
      <c r="BK471" s="217">
        <f>ROUND(I471*H471,2)</f>
        <v>0</v>
      </c>
      <c r="BL471" s="18" t="s">
        <v>269</v>
      </c>
      <c r="BM471" s="216" t="s">
        <v>783</v>
      </c>
    </row>
    <row r="472" s="2" customFormat="1">
      <c r="A472" s="39"/>
      <c r="B472" s="40"/>
      <c r="C472" s="41"/>
      <c r="D472" s="218" t="s">
        <v>149</v>
      </c>
      <c r="E472" s="41"/>
      <c r="F472" s="219" t="s">
        <v>782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149</v>
      </c>
      <c r="AU472" s="18" t="s">
        <v>147</v>
      </c>
    </row>
    <row r="473" s="2" customFormat="1" ht="16.5" customHeight="1">
      <c r="A473" s="39"/>
      <c r="B473" s="40"/>
      <c r="C473" s="205" t="s">
        <v>799</v>
      </c>
      <c r="D473" s="205" t="s">
        <v>141</v>
      </c>
      <c r="E473" s="206" t="s">
        <v>785</v>
      </c>
      <c r="F473" s="207" t="s">
        <v>786</v>
      </c>
      <c r="G473" s="208" t="s">
        <v>272</v>
      </c>
      <c r="H473" s="209">
        <v>0.11799999999999999</v>
      </c>
      <c r="I473" s="210"/>
      <c r="J473" s="211">
        <f>ROUND(I473*H473,2)</f>
        <v>0</v>
      </c>
      <c r="K473" s="207" t="s">
        <v>145</v>
      </c>
      <c r="L473" s="45"/>
      <c r="M473" s="212" t="s">
        <v>19</v>
      </c>
      <c r="N473" s="213" t="s">
        <v>47</v>
      </c>
      <c r="O473" s="85"/>
      <c r="P473" s="214">
        <f>O473*H473</f>
        <v>0</v>
      </c>
      <c r="Q473" s="214">
        <v>0</v>
      </c>
      <c r="R473" s="214">
        <f>Q473*H473</f>
        <v>0</v>
      </c>
      <c r="S473" s="214">
        <v>0</v>
      </c>
      <c r="T473" s="215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16" t="s">
        <v>269</v>
      </c>
      <c r="AT473" s="216" t="s">
        <v>141</v>
      </c>
      <c r="AU473" s="216" t="s">
        <v>147</v>
      </c>
      <c r="AY473" s="18" t="s">
        <v>138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8" t="s">
        <v>147</v>
      </c>
      <c r="BK473" s="217">
        <f>ROUND(I473*H473,2)</f>
        <v>0</v>
      </c>
      <c r="BL473" s="18" t="s">
        <v>269</v>
      </c>
      <c r="BM473" s="216" t="s">
        <v>787</v>
      </c>
    </row>
    <row r="474" s="2" customFormat="1">
      <c r="A474" s="39"/>
      <c r="B474" s="40"/>
      <c r="C474" s="41"/>
      <c r="D474" s="218" t="s">
        <v>149</v>
      </c>
      <c r="E474" s="41"/>
      <c r="F474" s="219" t="s">
        <v>788</v>
      </c>
      <c r="G474" s="41"/>
      <c r="H474" s="41"/>
      <c r="I474" s="220"/>
      <c r="J474" s="41"/>
      <c r="K474" s="41"/>
      <c r="L474" s="45"/>
      <c r="M474" s="221"/>
      <c r="N474" s="222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149</v>
      </c>
      <c r="AU474" s="18" t="s">
        <v>147</v>
      </c>
    </row>
    <row r="475" s="2" customFormat="1">
      <c r="A475" s="39"/>
      <c r="B475" s="40"/>
      <c r="C475" s="41"/>
      <c r="D475" s="223" t="s">
        <v>151</v>
      </c>
      <c r="E475" s="41"/>
      <c r="F475" s="224" t="s">
        <v>789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151</v>
      </c>
      <c r="AU475" s="18" t="s">
        <v>147</v>
      </c>
    </row>
    <row r="476" s="12" customFormat="1" ht="22.8" customHeight="1">
      <c r="A476" s="12"/>
      <c r="B476" s="189"/>
      <c r="C476" s="190"/>
      <c r="D476" s="191" t="s">
        <v>74</v>
      </c>
      <c r="E476" s="203" t="s">
        <v>790</v>
      </c>
      <c r="F476" s="203" t="s">
        <v>791</v>
      </c>
      <c r="G476" s="190"/>
      <c r="H476" s="190"/>
      <c r="I476" s="193"/>
      <c r="J476" s="204">
        <f>BK476</f>
        <v>0</v>
      </c>
      <c r="K476" s="190"/>
      <c r="L476" s="195"/>
      <c r="M476" s="196"/>
      <c r="N476" s="197"/>
      <c r="O476" s="197"/>
      <c r="P476" s="198">
        <f>SUM(P477:P485)</f>
        <v>0</v>
      </c>
      <c r="Q476" s="197"/>
      <c r="R476" s="198">
        <f>SUM(R477:R485)</f>
        <v>0.13599999999999998</v>
      </c>
      <c r="S476" s="197"/>
      <c r="T476" s="199">
        <f>SUM(T477:T485)</f>
        <v>0.10569999999999999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00" t="s">
        <v>147</v>
      </c>
      <c r="AT476" s="201" t="s">
        <v>74</v>
      </c>
      <c r="AU476" s="201" t="s">
        <v>83</v>
      </c>
      <c r="AY476" s="200" t="s">
        <v>138</v>
      </c>
      <c r="BK476" s="202">
        <f>SUM(BK477:BK485)</f>
        <v>0</v>
      </c>
    </row>
    <row r="477" s="2" customFormat="1" ht="16.5" customHeight="1">
      <c r="A477" s="39"/>
      <c r="B477" s="40"/>
      <c r="C477" s="205" t="s">
        <v>805</v>
      </c>
      <c r="D477" s="205" t="s">
        <v>141</v>
      </c>
      <c r="E477" s="206" t="s">
        <v>793</v>
      </c>
      <c r="F477" s="207" t="s">
        <v>794</v>
      </c>
      <c r="G477" s="208" t="s">
        <v>144</v>
      </c>
      <c r="H477" s="209">
        <v>10</v>
      </c>
      <c r="I477" s="210"/>
      <c r="J477" s="211">
        <f>ROUND(I477*H477,2)</f>
        <v>0</v>
      </c>
      <c r="K477" s="207" t="s">
        <v>145</v>
      </c>
      <c r="L477" s="45"/>
      <c r="M477" s="212" t="s">
        <v>19</v>
      </c>
      <c r="N477" s="213" t="s">
        <v>47</v>
      </c>
      <c r="O477" s="85"/>
      <c r="P477" s="214">
        <f>O477*H477</f>
        <v>0</v>
      </c>
      <c r="Q477" s="214">
        <v>0</v>
      </c>
      <c r="R477" s="214">
        <f>Q477*H477</f>
        <v>0</v>
      </c>
      <c r="S477" s="214">
        <v>0.01057</v>
      </c>
      <c r="T477" s="215">
        <f>S477*H477</f>
        <v>0.10569999999999999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6" t="s">
        <v>269</v>
      </c>
      <c r="AT477" s="216" t="s">
        <v>141</v>
      </c>
      <c r="AU477" s="216" t="s">
        <v>147</v>
      </c>
      <c r="AY477" s="18" t="s">
        <v>138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147</v>
      </c>
      <c r="BK477" s="217">
        <f>ROUND(I477*H477,2)</f>
        <v>0</v>
      </c>
      <c r="BL477" s="18" t="s">
        <v>269</v>
      </c>
      <c r="BM477" s="216" t="s">
        <v>795</v>
      </c>
    </row>
    <row r="478" s="2" customFormat="1">
      <c r="A478" s="39"/>
      <c r="B478" s="40"/>
      <c r="C478" s="41"/>
      <c r="D478" s="218" t="s">
        <v>149</v>
      </c>
      <c r="E478" s="41"/>
      <c r="F478" s="219" t="s">
        <v>796</v>
      </c>
      <c r="G478" s="41"/>
      <c r="H478" s="41"/>
      <c r="I478" s="220"/>
      <c r="J478" s="41"/>
      <c r="K478" s="41"/>
      <c r="L478" s="45"/>
      <c r="M478" s="221"/>
      <c r="N478" s="222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149</v>
      </c>
      <c r="AU478" s="18" t="s">
        <v>147</v>
      </c>
    </row>
    <row r="479" s="2" customFormat="1">
      <c r="A479" s="39"/>
      <c r="B479" s="40"/>
      <c r="C479" s="41"/>
      <c r="D479" s="223" t="s">
        <v>151</v>
      </c>
      <c r="E479" s="41"/>
      <c r="F479" s="224" t="s">
        <v>797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151</v>
      </c>
      <c r="AU479" s="18" t="s">
        <v>147</v>
      </c>
    </row>
    <row r="480" s="2" customFormat="1" ht="16.5" customHeight="1">
      <c r="A480" s="39"/>
      <c r="B480" s="40"/>
      <c r="C480" s="205" t="s">
        <v>813</v>
      </c>
      <c r="D480" s="205" t="s">
        <v>141</v>
      </c>
      <c r="E480" s="206" t="s">
        <v>800</v>
      </c>
      <c r="F480" s="207" t="s">
        <v>801</v>
      </c>
      <c r="G480" s="208" t="s">
        <v>197</v>
      </c>
      <c r="H480" s="209">
        <v>10</v>
      </c>
      <c r="I480" s="210"/>
      <c r="J480" s="211">
        <f>ROUND(I480*H480,2)</f>
        <v>0</v>
      </c>
      <c r="K480" s="207" t="s">
        <v>145</v>
      </c>
      <c r="L480" s="45"/>
      <c r="M480" s="212" t="s">
        <v>19</v>
      </c>
      <c r="N480" s="213" t="s">
        <v>47</v>
      </c>
      <c r="O480" s="85"/>
      <c r="P480" s="214">
        <f>O480*H480</f>
        <v>0</v>
      </c>
      <c r="Q480" s="214">
        <v>0.013599999999999999</v>
      </c>
      <c r="R480" s="214">
        <f>Q480*H480</f>
        <v>0.13599999999999998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269</v>
      </c>
      <c r="AT480" s="216" t="s">
        <v>141</v>
      </c>
      <c r="AU480" s="216" t="s">
        <v>147</v>
      </c>
      <c r="AY480" s="18" t="s">
        <v>138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147</v>
      </c>
      <c r="BK480" s="217">
        <f>ROUND(I480*H480,2)</f>
        <v>0</v>
      </c>
      <c r="BL480" s="18" t="s">
        <v>269</v>
      </c>
      <c r="BM480" s="216" t="s">
        <v>802</v>
      </c>
    </row>
    <row r="481" s="2" customFormat="1">
      <c r="A481" s="39"/>
      <c r="B481" s="40"/>
      <c r="C481" s="41"/>
      <c r="D481" s="218" t="s">
        <v>149</v>
      </c>
      <c r="E481" s="41"/>
      <c r="F481" s="219" t="s">
        <v>803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149</v>
      </c>
      <c r="AU481" s="18" t="s">
        <v>147</v>
      </c>
    </row>
    <row r="482" s="2" customFormat="1">
      <c r="A482" s="39"/>
      <c r="B482" s="40"/>
      <c r="C482" s="41"/>
      <c r="D482" s="223" t="s">
        <v>151</v>
      </c>
      <c r="E482" s="41"/>
      <c r="F482" s="224" t="s">
        <v>804</v>
      </c>
      <c r="G482" s="41"/>
      <c r="H482" s="41"/>
      <c r="I482" s="220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151</v>
      </c>
      <c r="AU482" s="18" t="s">
        <v>147</v>
      </c>
    </row>
    <row r="483" s="2" customFormat="1" ht="16.5" customHeight="1">
      <c r="A483" s="39"/>
      <c r="B483" s="40"/>
      <c r="C483" s="205" t="s">
        <v>819</v>
      </c>
      <c r="D483" s="205" t="s">
        <v>141</v>
      </c>
      <c r="E483" s="206" t="s">
        <v>806</v>
      </c>
      <c r="F483" s="207" t="s">
        <v>807</v>
      </c>
      <c r="G483" s="208" t="s">
        <v>272</v>
      </c>
      <c r="H483" s="209">
        <v>0.13600000000000001</v>
      </c>
      <c r="I483" s="210"/>
      <c r="J483" s="211">
        <f>ROUND(I483*H483,2)</f>
        <v>0</v>
      </c>
      <c r="K483" s="207" t="s">
        <v>145</v>
      </c>
      <c r="L483" s="45"/>
      <c r="M483" s="212" t="s">
        <v>19</v>
      </c>
      <c r="N483" s="213" t="s">
        <v>47</v>
      </c>
      <c r="O483" s="85"/>
      <c r="P483" s="214">
        <f>O483*H483</f>
        <v>0</v>
      </c>
      <c r="Q483" s="214">
        <v>0</v>
      </c>
      <c r="R483" s="214">
        <f>Q483*H483</f>
        <v>0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269</v>
      </c>
      <c r="AT483" s="216" t="s">
        <v>141</v>
      </c>
      <c r="AU483" s="216" t="s">
        <v>147</v>
      </c>
      <c r="AY483" s="18" t="s">
        <v>138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147</v>
      </c>
      <c r="BK483" s="217">
        <f>ROUND(I483*H483,2)</f>
        <v>0</v>
      </c>
      <c r="BL483" s="18" t="s">
        <v>269</v>
      </c>
      <c r="BM483" s="216" t="s">
        <v>808</v>
      </c>
    </row>
    <row r="484" s="2" customFormat="1">
      <c r="A484" s="39"/>
      <c r="B484" s="40"/>
      <c r="C484" s="41"/>
      <c r="D484" s="218" t="s">
        <v>149</v>
      </c>
      <c r="E484" s="41"/>
      <c r="F484" s="219" t="s">
        <v>809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149</v>
      </c>
      <c r="AU484" s="18" t="s">
        <v>147</v>
      </c>
    </row>
    <row r="485" s="2" customFormat="1">
      <c r="A485" s="39"/>
      <c r="B485" s="40"/>
      <c r="C485" s="41"/>
      <c r="D485" s="223" t="s">
        <v>151</v>
      </c>
      <c r="E485" s="41"/>
      <c r="F485" s="224" t="s">
        <v>810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151</v>
      </c>
      <c r="AU485" s="18" t="s">
        <v>147</v>
      </c>
    </row>
    <row r="486" s="12" customFormat="1" ht="22.8" customHeight="1">
      <c r="A486" s="12"/>
      <c r="B486" s="189"/>
      <c r="C486" s="190"/>
      <c r="D486" s="191" t="s">
        <v>74</v>
      </c>
      <c r="E486" s="203" t="s">
        <v>811</v>
      </c>
      <c r="F486" s="203" t="s">
        <v>812</v>
      </c>
      <c r="G486" s="190"/>
      <c r="H486" s="190"/>
      <c r="I486" s="193"/>
      <c r="J486" s="204">
        <f>BK486</f>
        <v>0</v>
      </c>
      <c r="K486" s="190"/>
      <c r="L486" s="195"/>
      <c r="M486" s="196"/>
      <c r="N486" s="197"/>
      <c r="O486" s="197"/>
      <c r="P486" s="198">
        <f>SUM(P487:P562)</f>
        <v>0</v>
      </c>
      <c r="Q486" s="197"/>
      <c r="R486" s="198">
        <f>SUM(R487:R562)</f>
        <v>0.38977999999999996</v>
      </c>
      <c r="S486" s="197"/>
      <c r="T486" s="199">
        <f>SUM(T487:T562)</f>
        <v>0.0042500000000000003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00" t="s">
        <v>147</v>
      </c>
      <c r="AT486" s="201" t="s">
        <v>74</v>
      </c>
      <c r="AU486" s="201" t="s">
        <v>83</v>
      </c>
      <c r="AY486" s="200" t="s">
        <v>138</v>
      </c>
      <c r="BK486" s="202">
        <f>SUM(BK487:BK562)</f>
        <v>0</v>
      </c>
    </row>
    <row r="487" s="2" customFormat="1" ht="16.5" customHeight="1">
      <c r="A487" s="39"/>
      <c r="B487" s="40"/>
      <c r="C487" s="205" t="s">
        <v>824</v>
      </c>
      <c r="D487" s="205" t="s">
        <v>141</v>
      </c>
      <c r="E487" s="206" t="s">
        <v>814</v>
      </c>
      <c r="F487" s="207" t="s">
        <v>815</v>
      </c>
      <c r="G487" s="208" t="s">
        <v>189</v>
      </c>
      <c r="H487" s="209">
        <v>125</v>
      </c>
      <c r="I487" s="210"/>
      <c r="J487" s="211">
        <f>ROUND(I487*H487,2)</f>
        <v>0</v>
      </c>
      <c r="K487" s="207" t="s">
        <v>145</v>
      </c>
      <c r="L487" s="45"/>
      <c r="M487" s="212" t="s">
        <v>19</v>
      </c>
      <c r="N487" s="213" t="s">
        <v>47</v>
      </c>
      <c r="O487" s="85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269</v>
      </c>
      <c r="AT487" s="216" t="s">
        <v>141</v>
      </c>
      <c r="AU487" s="216" t="s">
        <v>147</v>
      </c>
      <c r="AY487" s="18" t="s">
        <v>138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147</v>
      </c>
      <c r="BK487" s="217">
        <f>ROUND(I487*H487,2)</f>
        <v>0</v>
      </c>
      <c r="BL487" s="18" t="s">
        <v>269</v>
      </c>
      <c r="BM487" s="216" t="s">
        <v>816</v>
      </c>
    </row>
    <row r="488" s="2" customFormat="1">
      <c r="A488" s="39"/>
      <c r="B488" s="40"/>
      <c r="C488" s="41"/>
      <c r="D488" s="218" t="s">
        <v>149</v>
      </c>
      <c r="E488" s="41"/>
      <c r="F488" s="219" t="s">
        <v>817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149</v>
      </c>
      <c r="AU488" s="18" t="s">
        <v>147</v>
      </c>
    </row>
    <row r="489" s="2" customFormat="1">
      <c r="A489" s="39"/>
      <c r="B489" s="40"/>
      <c r="C489" s="41"/>
      <c r="D489" s="223" t="s">
        <v>151</v>
      </c>
      <c r="E489" s="41"/>
      <c r="F489" s="224" t="s">
        <v>818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151</v>
      </c>
      <c r="AU489" s="18" t="s">
        <v>147</v>
      </c>
    </row>
    <row r="490" s="2" customFormat="1" ht="16.5" customHeight="1">
      <c r="A490" s="39"/>
      <c r="B490" s="40"/>
      <c r="C490" s="257" t="s">
        <v>829</v>
      </c>
      <c r="D490" s="257" t="s">
        <v>250</v>
      </c>
      <c r="E490" s="258" t="s">
        <v>820</v>
      </c>
      <c r="F490" s="259" t="s">
        <v>821</v>
      </c>
      <c r="G490" s="260" t="s">
        <v>189</v>
      </c>
      <c r="H490" s="261">
        <v>125</v>
      </c>
      <c r="I490" s="262"/>
      <c r="J490" s="263">
        <f>ROUND(I490*H490,2)</f>
        <v>0</v>
      </c>
      <c r="K490" s="259" t="s">
        <v>145</v>
      </c>
      <c r="L490" s="264"/>
      <c r="M490" s="265" t="s">
        <v>19</v>
      </c>
      <c r="N490" s="266" t="s">
        <v>47</v>
      </c>
      <c r="O490" s="85"/>
      <c r="P490" s="214">
        <f>O490*H490</f>
        <v>0</v>
      </c>
      <c r="Q490" s="214">
        <v>6.9999999999999994E-05</v>
      </c>
      <c r="R490" s="214">
        <f>Q490*H490</f>
        <v>0.0087499999999999991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381</v>
      </c>
      <c r="AT490" s="216" t="s">
        <v>250</v>
      </c>
      <c r="AU490" s="216" t="s">
        <v>147</v>
      </c>
      <c r="AY490" s="18" t="s">
        <v>138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147</v>
      </c>
      <c r="BK490" s="217">
        <f>ROUND(I490*H490,2)</f>
        <v>0</v>
      </c>
      <c r="BL490" s="18" t="s">
        <v>269</v>
      </c>
      <c r="BM490" s="216" t="s">
        <v>822</v>
      </c>
    </row>
    <row r="491" s="2" customFormat="1">
      <c r="A491" s="39"/>
      <c r="B491" s="40"/>
      <c r="C491" s="41"/>
      <c r="D491" s="218" t="s">
        <v>149</v>
      </c>
      <c r="E491" s="41"/>
      <c r="F491" s="219" t="s">
        <v>821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149</v>
      </c>
      <c r="AU491" s="18" t="s">
        <v>147</v>
      </c>
    </row>
    <row r="492" s="2" customFormat="1">
      <c r="A492" s="39"/>
      <c r="B492" s="40"/>
      <c r="C492" s="41"/>
      <c r="D492" s="223" t="s">
        <v>151</v>
      </c>
      <c r="E492" s="41"/>
      <c r="F492" s="224" t="s">
        <v>823</v>
      </c>
      <c r="G492" s="41"/>
      <c r="H492" s="41"/>
      <c r="I492" s="220"/>
      <c r="J492" s="41"/>
      <c r="K492" s="41"/>
      <c r="L492" s="45"/>
      <c r="M492" s="221"/>
      <c r="N492" s="222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151</v>
      </c>
      <c r="AU492" s="18" t="s">
        <v>147</v>
      </c>
    </row>
    <row r="493" s="2" customFormat="1" ht="16.5" customHeight="1">
      <c r="A493" s="39"/>
      <c r="B493" s="40"/>
      <c r="C493" s="205" t="s">
        <v>835</v>
      </c>
      <c r="D493" s="205" t="s">
        <v>141</v>
      </c>
      <c r="E493" s="206" t="s">
        <v>825</v>
      </c>
      <c r="F493" s="207" t="s">
        <v>826</v>
      </c>
      <c r="G493" s="208" t="s">
        <v>535</v>
      </c>
      <c r="H493" s="209">
        <v>25</v>
      </c>
      <c r="I493" s="210"/>
      <c r="J493" s="211">
        <f>ROUND(I493*H493,2)</f>
        <v>0</v>
      </c>
      <c r="K493" s="207" t="s">
        <v>19</v>
      </c>
      <c r="L493" s="45"/>
      <c r="M493" s="212" t="s">
        <v>19</v>
      </c>
      <c r="N493" s="213" t="s">
        <v>47</v>
      </c>
      <c r="O493" s="85"/>
      <c r="P493" s="214">
        <f>O493*H493</f>
        <v>0</v>
      </c>
      <c r="Q493" s="214">
        <v>0</v>
      </c>
      <c r="R493" s="214">
        <f>Q493*H493</f>
        <v>0</v>
      </c>
      <c r="S493" s="214">
        <v>0.00017000000000000001</v>
      </c>
      <c r="T493" s="215">
        <f>S493*H493</f>
        <v>0.0042500000000000003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269</v>
      </c>
      <c r="AT493" s="216" t="s">
        <v>141</v>
      </c>
      <c r="AU493" s="216" t="s">
        <v>147</v>
      </c>
      <c r="AY493" s="18" t="s">
        <v>138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147</v>
      </c>
      <c r="BK493" s="217">
        <f>ROUND(I493*H493,2)</f>
        <v>0</v>
      </c>
      <c r="BL493" s="18" t="s">
        <v>269</v>
      </c>
      <c r="BM493" s="216" t="s">
        <v>827</v>
      </c>
    </row>
    <row r="494" s="2" customFormat="1">
      <c r="A494" s="39"/>
      <c r="B494" s="40"/>
      <c r="C494" s="41"/>
      <c r="D494" s="218" t="s">
        <v>149</v>
      </c>
      <c r="E494" s="41"/>
      <c r="F494" s="219" t="s">
        <v>828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149</v>
      </c>
      <c r="AU494" s="18" t="s">
        <v>147</v>
      </c>
    </row>
    <row r="495" s="2" customFormat="1" ht="16.5" customHeight="1">
      <c r="A495" s="39"/>
      <c r="B495" s="40"/>
      <c r="C495" s="205" t="s">
        <v>840</v>
      </c>
      <c r="D495" s="205" t="s">
        <v>141</v>
      </c>
      <c r="E495" s="206" t="s">
        <v>830</v>
      </c>
      <c r="F495" s="207" t="s">
        <v>831</v>
      </c>
      <c r="G495" s="208" t="s">
        <v>197</v>
      </c>
      <c r="H495" s="209">
        <v>20</v>
      </c>
      <c r="I495" s="210"/>
      <c r="J495" s="211">
        <f>ROUND(I495*H495,2)</f>
        <v>0</v>
      </c>
      <c r="K495" s="207" t="s">
        <v>145</v>
      </c>
      <c r="L495" s="45"/>
      <c r="M495" s="212" t="s">
        <v>19</v>
      </c>
      <c r="N495" s="213" t="s">
        <v>47</v>
      </c>
      <c r="O495" s="85"/>
      <c r="P495" s="214">
        <f>O495*H495</f>
        <v>0</v>
      </c>
      <c r="Q495" s="214">
        <v>0</v>
      </c>
      <c r="R495" s="214">
        <f>Q495*H495</f>
        <v>0</v>
      </c>
      <c r="S495" s="214">
        <v>0</v>
      </c>
      <c r="T495" s="21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6" t="s">
        <v>269</v>
      </c>
      <c r="AT495" s="216" t="s">
        <v>141</v>
      </c>
      <c r="AU495" s="216" t="s">
        <v>147</v>
      </c>
      <c r="AY495" s="18" t="s">
        <v>138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8" t="s">
        <v>147</v>
      </c>
      <c r="BK495" s="217">
        <f>ROUND(I495*H495,2)</f>
        <v>0</v>
      </c>
      <c r="BL495" s="18" t="s">
        <v>269</v>
      </c>
      <c r="BM495" s="216" t="s">
        <v>832</v>
      </c>
    </row>
    <row r="496" s="2" customFormat="1">
      <c r="A496" s="39"/>
      <c r="B496" s="40"/>
      <c r="C496" s="41"/>
      <c r="D496" s="218" t="s">
        <v>149</v>
      </c>
      <c r="E496" s="41"/>
      <c r="F496" s="219" t="s">
        <v>833</v>
      </c>
      <c r="G496" s="41"/>
      <c r="H496" s="41"/>
      <c r="I496" s="220"/>
      <c r="J496" s="41"/>
      <c r="K496" s="41"/>
      <c r="L496" s="45"/>
      <c r="M496" s="221"/>
      <c r="N496" s="222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149</v>
      </c>
      <c r="AU496" s="18" t="s">
        <v>147</v>
      </c>
    </row>
    <row r="497" s="2" customFormat="1">
      <c r="A497" s="39"/>
      <c r="B497" s="40"/>
      <c r="C497" s="41"/>
      <c r="D497" s="223" t="s">
        <v>151</v>
      </c>
      <c r="E497" s="41"/>
      <c r="F497" s="224" t="s">
        <v>834</v>
      </c>
      <c r="G497" s="41"/>
      <c r="H497" s="41"/>
      <c r="I497" s="220"/>
      <c r="J497" s="41"/>
      <c r="K497" s="41"/>
      <c r="L497" s="45"/>
      <c r="M497" s="221"/>
      <c r="N497" s="222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151</v>
      </c>
      <c r="AU497" s="18" t="s">
        <v>147</v>
      </c>
    </row>
    <row r="498" s="2" customFormat="1" ht="16.5" customHeight="1">
      <c r="A498" s="39"/>
      <c r="B498" s="40"/>
      <c r="C498" s="257" t="s">
        <v>846</v>
      </c>
      <c r="D498" s="257" t="s">
        <v>250</v>
      </c>
      <c r="E498" s="258" t="s">
        <v>836</v>
      </c>
      <c r="F498" s="259" t="s">
        <v>837</v>
      </c>
      <c r="G498" s="260" t="s">
        <v>197</v>
      </c>
      <c r="H498" s="261">
        <v>20</v>
      </c>
      <c r="I498" s="262"/>
      <c r="J498" s="263">
        <f>ROUND(I498*H498,2)</f>
        <v>0</v>
      </c>
      <c r="K498" s="259" t="s">
        <v>391</v>
      </c>
      <c r="L498" s="264"/>
      <c r="M498" s="265" t="s">
        <v>19</v>
      </c>
      <c r="N498" s="266" t="s">
        <v>47</v>
      </c>
      <c r="O498" s="85"/>
      <c r="P498" s="214">
        <f>O498*H498</f>
        <v>0</v>
      </c>
      <c r="Q498" s="214">
        <v>0.00013999999999999999</v>
      </c>
      <c r="R498" s="214">
        <f>Q498*H498</f>
        <v>0.0027999999999999995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381</v>
      </c>
      <c r="AT498" s="216" t="s">
        <v>250</v>
      </c>
      <c r="AU498" s="216" t="s">
        <v>147</v>
      </c>
      <c r="AY498" s="18" t="s">
        <v>138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147</v>
      </c>
      <c r="BK498" s="217">
        <f>ROUND(I498*H498,2)</f>
        <v>0</v>
      </c>
      <c r="BL498" s="18" t="s">
        <v>269</v>
      </c>
      <c r="BM498" s="216" t="s">
        <v>838</v>
      </c>
    </row>
    <row r="499" s="2" customFormat="1">
      <c r="A499" s="39"/>
      <c r="B499" s="40"/>
      <c r="C499" s="41"/>
      <c r="D499" s="218" t="s">
        <v>149</v>
      </c>
      <c r="E499" s="41"/>
      <c r="F499" s="219" t="s">
        <v>839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149</v>
      </c>
      <c r="AU499" s="18" t="s">
        <v>147</v>
      </c>
    </row>
    <row r="500" s="2" customFormat="1" ht="16.5" customHeight="1">
      <c r="A500" s="39"/>
      <c r="B500" s="40"/>
      <c r="C500" s="205" t="s">
        <v>851</v>
      </c>
      <c r="D500" s="205" t="s">
        <v>141</v>
      </c>
      <c r="E500" s="206" t="s">
        <v>841</v>
      </c>
      <c r="F500" s="207" t="s">
        <v>842</v>
      </c>
      <c r="G500" s="208" t="s">
        <v>197</v>
      </c>
      <c r="H500" s="209">
        <v>110</v>
      </c>
      <c r="I500" s="210"/>
      <c r="J500" s="211">
        <f>ROUND(I500*H500,2)</f>
        <v>0</v>
      </c>
      <c r="K500" s="207" t="s">
        <v>145</v>
      </c>
      <c r="L500" s="45"/>
      <c r="M500" s="212" t="s">
        <v>19</v>
      </c>
      <c r="N500" s="213" t="s">
        <v>47</v>
      </c>
      <c r="O500" s="85"/>
      <c r="P500" s="214">
        <f>O500*H500</f>
        <v>0</v>
      </c>
      <c r="Q500" s="214">
        <v>0</v>
      </c>
      <c r="R500" s="214">
        <f>Q500*H500</f>
        <v>0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269</v>
      </c>
      <c r="AT500" s="216" t="s">
        <v>141</v>
      </c>
      <c r="AU500" s="216" t="s">
        <v>147</v>
      </c>
      <c r="AY500" s="18" t="s">
        <v>138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147</v>
      </c>
      <c r="BK500" s="217">
        <f>ROUND(I500*H500,2)</f>
        <v>0</v>
      </c>
      <c r="BL500" s="18" t="s">
        <v>269</v>
      </c>
      <c r="BM500" s="216" t="s">
        <v>843</v>
      </c>
    </row>
    <row r="501" s="2" customFormat="1">
      <c r="A501" s="39"/>
      <c r="B501" s="40"/>
      <c r="C501" s="41"/>
      <c r="D501" s="218" t="s">
        <v>149</v>
      </c>
      <c r="E501" s="41"/>
      <c r="F501" s="219" t="s">
        <v>844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149</v>
      </c>
      <c r="AU501" s="18" t="s">
        <v>147</v>
      </c>
    </row>
    <row r="502" s="2" customFormat="1">
      <c r="A502" s="39"/>
      <c r="B502" s="40"/>
      <c r="C502" s="41"/>
      <c r="D502" s="223" t="s">
        <v>151</v>
      </c>
      <c r="E502" s="41"/>
      <c r="F502" s="224" t="s">
        <v>845</v>
      </c>
      <c r="G502" s="41"/>
      <c r="H502" s="41"/>
      <c r="I502" s="220"/>
      <c r="J502" s="41"/>
      <c r="K502" s="41"/>
      <c r="L502" s="45"/>
      <c r="M502" s="221"/>
      <c r="N502" s="222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151</v>
      </c>
      <c r="AU502" s="18" t="s">
        <v>147</v>
      </c>
    </row>
    <row r="503" s="2" customFormat="1" ht="16.5" customHeight="1">
      <c r="A503" s="39"/>
      <c r="B503" s="40"/>
      <c r="C503" s="257" t="s">
        <v>858</v>
      </c>
      <c r="D503" s="257" t="s">
        <v>250</v>
      </c>
      <c r="E503" s="258" t="s">
        <v>847</v>
      </c>
      <c r="F503" s="259" t="s">
        <v>848</v>
      </c>
      <c r="G503" s="260" t="s">
        <v>197</v>
      </c>
      <c r="H503" s="261">
        <v>110</v>
      </c>
      <c r="I503" s="262"/>
      <c r="J503" s="263">
        <f>ROUND(I503*H503,2)</f>
        <v>0</v>
      </c>
      <c r="K503" s="259" t="s">
        <v>19</v>
      </c>
      <c r="L503" s="264"/>
      <c r="M503" s="265" t="s">
        <v>19</v>
      </c>
      <c r="N503" s="266" t="s">
        <v>47</v>
      </c>
      <c r="O503" s="85"/>
      <c r="P503" s="214">
        <f>O503*H503</f>
        <v>0</v>
      </c>
      <c r="Q503" s="214">
        <v>3.0000000000000001E-05</v>
      </c>
      <c r="R503" s="214">
        <f>Q503*H503</f>
        <v>0.0033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381</v>
      </c>
      <c r="AT503" s="216" t="s">
        <v>250</v>
      </c>
      <c r="AU503" s="216" t="s">
        <v>147</v>
      </c>
      <c r="AY503" s="18" t="s">
        <v>138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147</v>
      </c>
      <c r="BK503" s="217">
        <f>ROUND(I503*H503,2)</f>
        <v>0</v>
      </c>
      <c r="BL503" s="18" t="s">
        <v>269</v>
      </c>
      <c r="BM503" s="216" t="s">
        <v>849</v>
      </c>
    </row>
    <row r="504" s="2" customFormat="1">
      <c r="A504" s="39"/>
      <c r="B504" s="40"/>
      <c r="C504" s="41"/>
      <c r="D504" s="218" t="s">
        <v>149</v>
      </c>
      <c r="E504" s="41"/>
      <c r="F504" s="219" t="s">
        <v>850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149</v>
      </c>
      <c r="AU504" s="18" t="s">
        <v>147</v>
      </c>
    </row>
    <row r="505" s="2" customFormat="1" ht="16.5" customHeight="1">
      <c r="A505" s="39"/>
      <c r="B505" s="40"/>
      <c r="C505" s="205" t="s">
        <v>863</v>
      </c>
      <c r="D505" s="205" t="s">
        <v>141</v>
      </c>
      <c r="E505" s="206" t="s">
        <v>852</v>
      </c>
      <c r="F505" s="207" t="s">
        <v>853</v>
      </c>
      <c r="G505" s="208" t="s">
        <v>189</v>
      </c>
      <c r="H505" s="209">
        <v>1412</v>
      </c>
      <c r="I505" s="210"/>
      <c r="J505" s="211">
        <f>ROUND(I505*H505,2)</f>
        <v>0</v>
      </c>
      <c r="K505" s="207" t="s">
        <v>145</v>
      </c>
      <c r="L505" s="45"/>
      <c r="M505" s="212" t="s">
        <v>19</v>
      </c>
      <c r="N505" s="213" t="s">
        <v>47</v>
      </c>
      <c r="O505" s="85"/>
      <c r="P505" s="214">
        <f>O505*H505</f>
        <v>0</v>
      </c>
      <c r="Q505" s="214">
        <v>0</v>
      </c>
      <c r="R505" s="214">
        <f>Q505*H505</f>
        <v>0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269</v>
      </c>
      <c r="AT505" s="216" t="s">
        <v>141</v>
      </c>
      <c r="AU505" s="216" t="s">
        <v>147</v>
      </c>
      <c r="AY505" s="18" t="s">
        <v>138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147</v>
      </c>
      <c r="BK505" s="217">
        <f>ROUND(I505*H505,2)</f>
        <v>0</v>
      </c>
      <c r="BL505" s="18" t="s">
        <v>269</v>
      </c>
      <c r="BM505" s="216" t="s">
        <v>854</v>
      </c>
    </row>
    <row r="506" s="2" customFormat="1">
      <c r="A506" s="39"/>
      <c r="B506" s="40"/>
      <c r="C506" s="41"/>
      <c r="D506" s="218" t="s">
        <v>149</v>
      </c>
      <c r="E506" s="41"/>
      <c r="F506" s="219" t="s">
        <v>855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149</v>
      </c>
      <c r="AU506" s="18" t="s">
        <v>147</v>
      </c>
    </row>
    <row r="507" s="2" customFormat="1">
      <c r="A507" s="39"/>
      <c r="B507" s="40"/>
      <c r="C507" s="41"/>
      <c r="D507" s="223" t="s">
        <v>151</v>
      </c>
      <c r="E507" s="41"/>
      <c r="F507" s="224" t="s">
        <v>856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151</v>
      </c>
      <c r="AU507" s="18" t="s">
        <v>147</v>
      </c>
    </row>
    <row r="508" s="14" customFormat="1">
      <c r="A508" s="14"/>
      <c r="B508" s="235"/>
      <c r="C508" s="236"/>
      <c r="D508" s="218" t="s">
        <v>153</v>
      </c>
      <c r="E508" s="237" t="s">
        <v>19</v>
      </c>
      <c r="F508" s="238" t="s">
        <v>1575</v>
      </c>
      <c r="G508" s="236"/>
      <c r="H508" s="239">
        <v>1412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153</v>
      </c>
      <c r="AU508" s="245" t="s">
        <v>147</v>
      </c>
      <c r="AV508" s="14" t="s">
        <v>147</v>
      </c>
      <c r="AW508" s="14" t="s">
        <v>36</v>
      </c>
      <c r="AX508" s="14" t="s">
        <v>83</v>
      </c>
      <c r="AY508" s="245" t="s">
        <v>138</v>
      </c>
    </row>
    <row r="509" s="2" customFormat="1" ht="16.5" customHeight="1">
      <c r="A509" s="39"/>
      <c r="B509" s="40"/>
      <c r="C509" s="257" t="s">
        <v>867</v>
      </c>
      <c r="D509" s="257" t="s">
        <v>250</v>
      </c>
      <c r="E509" s="258" t="s">
        <v>859</v>
      </c>
      <c r="F509" s="259" t="s">
        <v>860</v>
      </c>
      <c r="G509" s="260" t="s">
        <v>189</v>
      </c>
      <c r="H509" s="261">
        <v>625</v>
      </c>
      <c r="I509" s="262"/>
      <c r="J509" s="263">
        <f>ROUND(I509*H509,2)</f>
        <v>0</v>
      </c>
      <c r="K509" s="259" t="s">
        <v>19</v>
      </c>
      <c r="L509" s="264"/>
      <c r="M509" s="265" t="s">
        <v>19</v>
      </c>
      <c r="N509" s="266" t="s">
        <v>47</v>
      </c>
      <c r="O509" s="85"/>
      <c r="P509" s="214">
        <f>O509*H509</f>
        <v>0</v>
      </c>
      <c r="Q509" s="214">
        <v>0.00013999999999999999</v>
      </c>
      <c r="R509" s="214">
        <f>Q509*H509</f>
        <v>0.087499999999999994</v>
      </c>
      <c r="S509" s="214">
        <v>0</v>
      </c>
      <c r="T509" s="215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16" t="s">
        <v>381</v>
      </c>
      <c r="AT509" s="216" t="s">
        <v>250</v>
      </c>
      <c r="AU509" s="216" t="s">
        <v>147</v>
      </c>
      <c r="AY509" s="18" t="s">
        <v>138</v>
      </c>
      <c r="BE509" s="217">
        <f>IF(N509="základní",J509,0)</f>
        <v>0</v>
      </c>
      <c r="BF509" s="217">
        <f>IF(N509="snížená",J509,0)</f>
        <v>0</v>
      </c>
      <c r="BG509" s="217">
        <f>IF(N509="zákl. přenesená",J509,0)</f>
        <v>0</v>
      </c>
      <c r="BH509" s="217">
        <f>IF(N509="sníž. přenesená",J509,0)</f>
        <v>0</v>
      </c>
      <c r="BI509" s="217">
        <f>IF(N509="nulová",J509,0)</f>
        <v>0</v>
      </c>
      <c r="BJ509" s="18" t="s">
        <v>147</v>
      </c>
      <c r="BK509" s="217">
        <f>ROUND(I509*H509,2)</f>
        <v>0</v>
      </c>
      <c r="BL509" s="18" t="s">
        <v>269</v>
      </c>
      <c r="BM509" s="216" t="s">
        <v>861</v>
      </c>
    </row>
    <row r="510" s="2" customFormat="1">
      <c r="A510" s="39"/>
      <c r="B510" s="40"/>
      <c r="C510" s="41"/>
      <c r="D510" s="218" t="s">
        <v>149</v>
      </c>
      <c r="E510" s="41"/>
      <c r="F510" s="219" t="s">
        <v>862</v>
      </c>
      <c r="G510" s="41"/>
      <c r="H510" s="41"/>
      <c r="I510" s="220"/>
      <c r="J510" s="41"/>
      <c r="K510" s="41"/>
      <c r="L510" s="45"/>
      <c r="M510" s="221"/>
      <c r="N510" s="222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149</v>
      </c>
      <c r="AU510" s="18" t="s">
        <v>147</v>
      </c>
    </row>
    <row r="511" s="2" customFormat="1" ht="16.5" customHeight="1">
      <c r="A511" s="39"/>
      <c r="B511" s="40"/>
      <c r="C511" s="257" t="s">
        <v>871</v>
      </c>
      <c r="D511" s="257" t="s">
        <v>250</v>
      </c>
      <c r="E511" s="258" t="s">
        <v>864</v>
      </c>
      <c r="F511" s="259" t="s">
        <v>860</v>
      </c>
      <c r="G511" s="260" t="s">
        <v>189</v>
      </c>
      <c r="H511" s="261">
        <v>562</v>
      </c>
      <c r="I511" s="262"/>
      <c r="J511" s="263">
        <f>ROUND(I511*H511,2)</f>
        <v>0</v>
      </c>
      <c r="K511" s="259" t="s">
        <v>19</v>
      </c>
      <c r="L511" s="264"/>
      <c r="M511" s="265" t="s">
        <v>19</v>
      </c>
      <c r="N511" s="266" t="s">
        <v>47</v>
      </c>
      <c r="O511" s="85"/>
      <c r="P511" s="214">
        <f>O511*H511</f>
        <v>0</v>
      </c>
      <c r="Q511" s="214">
        <v>0.00013999999999999999</v>
      </c>
      <c r="R511" s="214">
        <f>Q511*H511</f>
        <v>0.07868</v>
      </c>
      <c r="S511" s="214">
        <v>0</v>
      </c>
      <c r="T511" s="215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16" t="s">
        <v>381</v>
      </c>
      <c r="AT511" s="216" t="s">
        <v>250</v>
      </c>
      <c r="AU511" s="216" t="s">
        <v>147</v>
      </c>
      <c r="AY511" s="18" t="s">
        <v>138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8" t="s">
        <v>147</v>
      </c>
      <c r="BK511" s="217">
        <f>ROUND(I511*H511,2)</f>
        <v>0</v>
      </c>
      <c r="BL511" s="18" t="s">
        <v>269</v>
      </c>
      <c r="BM511" s="216" t="s">
        <v>865</v>
      </c>
    </row>
    <row r="512" s="2" customFormat="1">
      <c r="A512" s="39"/>
      <c r="B512" s="40"/>
      <c r="C512" s="41"/>
      <c r="D512" s="218" t="s">
        <v>149</v>
      </c>
      <c r="E512" s="41"/>
      <c r="F512" s="219" t="s">
        <v>866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149</v>
      </c>
      <c r="AU512" s="18" t="s">
        <v>147</v>
      </c>
    </row>
    <row r="513" s="2" customFormat="1" ht="16.5" customHeight="1">
      <c r="A513" s="39"/>
      <c r="B513" s="40"/>
      <c r="C513" s="257" t="s">
        <v>875</v>
      </c>
      <c r="D513" s="257" t="s">
        <v>250</v>
      </c>
      <c r="E513" s="258" t="s">
        <v>868</v>
      </c>
      <c r="F513" s="259" t="s">
        <v>860</v>
      </c>
      <c r="G513" s="260" t="s">
        <v>189</v>
      </c>
      <c r="H513" s="261">
        <v>150</v>
      </c>
      <c r="I513" s="262"/>
      <c r="J513" s="263">
        <f>ROUND(I513*H513,2)</f>
        <v>0</v>
      </c>
      <c r="K513" s="259" t="s">
        <v>19</v>
      </c>
      <c r="L513" s="264"/>
      <c r="M513" s="265" t="s">
        <v>19</v>
      </c>
      <c r="N513" s="266" t="s">
        <v>47</v>
      </c>
      <c r="O513" s="85"/>
      <c r="P513" s="214">
        <f>O513*H513</f>
        <v>0</v>
      </c>
      <c r="Q513" s="214">
        <v>0.00013999999999999999</v>
      </c>
      <c r="R513" s="214">
        <f>Q513*H513</f>
        <v>0.020999999999999998</v>
      </c>
      <c r="S513" s="214">
        <v>0</v>
      </c>
      <c r="T513" s="215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6" t="s">
        <v>381</v>
      </c>
      <c r="AT513" s="216" t="s">
        <v>250</v>
      </c>
      <c r="AU513" s="216" t="s">
        <v>147</v>
      </c>
      <c r="AY513" s="18" t="s">
        <v>138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8" t="s">
        <v>147</v>
      </c>
      <c r="BK513" s="217">
        <f>ROUND(I513*H513,2)</f>
        <v>0</v>
      </c>
      <c r="BL513" s="18" t="s">
        <v>269</v>
      </c>
      <c r="BM513" s="216" t="s">
        <v>869</v>
      </c>
    </row>
    <row r="514" s="2" customFormat="1">
      <c r="A514" s="39"/>
      <c r="B514" s="40"/>
      <c r="C514" s="41"/>
      <c r="D514" s="218" t="s">
        <v>149</v>
      </c>
      <c r="E514" s="41"/>
      <c r="F514" s="219" t="s">
        <v>870</v>
      </c>
      <c r="G514" s="41"/>
      <c r="H514" s="41"/>
      <c r="I514" s="220"/>
      <c r="J514" s="41"/>
      <c r="K514" s="41"/>
      <c r="L514" s="45"/>
      <c r="M514" s="221"/>
      <c r="N514" s="222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149</v>
      </c>
      <c r="AU514" s="18" t="s">
        <v>147</v>
      </c>
    </row>
    <row r="515" s="2" customFormat="1" ht="16.5" customHeight="1">
      <c r="A515" s="39"/>
      <c r="B515" s="40"/>
      <c r="C515" s="257" t="s">
        <v>879</v>
      </c>
      <c r="D515" s="257" t="s">
        <v>250</v>
      </c>
      <c r="E515" s="258" t="s">
        <v>872</v>
      </c>
      <c r="F515" s="259" t="s">
        <v>860</v>
      </c>
      <c r="G515" s="260" t="s">
        <v>189</v>
      </c>
      <c r="H515" s="261">
        <v>13</v>
      </c>
      <c r="I515" s="262"/>
      <c r="J515" s="263">
        <f>ROUND(I515*H515,2)</f>
        <v>0</v>
      </c>
      <c r="K515" s="259" t="s">
        <v>19</v>
      </c>
      <c r="L515" s="264"/>
      <c r="M515" s="265" t="s">
        <v>19</v>
      </c>
      <c r="N515" s="266" t="s">
        <v>47</v>
      </c>
      <c r="O515" s="85"/>
      <c r="P515" s="214">
        <f>O515*H515</f>
        <v>0</v>
      </c>
      <c r="Q515" s="214">
        <v>0.00013999999999999999</v>
      </c>
      <c r="R515" s="214">
        <f>Q515*H515</f>
        <v>0.0018199999999999998</v>
      </c>
      <c r="S515" s="214">
        <v>0</v>
      </c>
      <c r="T515" s="21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6" t="s">
        <v>381</v>
      </c>
      <c r="AT515" s="216" t="s">
        <v>250</v>
      </c>
      <c r="AU515" s="216" t="s">
        <v>147</v>
      </c>
      <c r="AY515" s="18" t="s">
        <v>138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8" t="s">
        <v>147</v>
      </c>
      <c r="BK515" s="217">
        <f>ROUND(I515*H515,2)</f>
        <v>0</v>
      </c>
      <c r="BL515" s="18" t="s">
        <v>269</v>
      </c>
      <c r="BM515" s="216" t="s">
        <v>873</v>
      </c>
    </row>
    <row r="516" s="2" customFormat="1">
      <c r="A516" s="39"/>
      <c r="B516" s="40"/>
      <c r="C516" s="41"/>
      <c r="D516" s="218" t="s">
        <v>149</v>
      </c>
      <c r="E516" s="41"/>
      <c r="F516" s="219" t="s">
        <v>874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149</v>
      </c>
      <c r="AU516" s="18" t="s">
        <v>147</v>
      </c>
    </row>
    <row r="517" s="2" customFormat="1" ht="16.5" customHeight="1">
      <c r="A517" s="39"/>
      <c r="B517" s="40"/>
      <c r="C517" s="257" t="s">
        <v>884</v>
      </c>
      <c r="D517" s="257" t="s">
        <v>250</v>
      </c>
      <c r="E517" s="258" t="s">
        <v>876</v>
      </c>
      <c r="F517" s="259" t="s">
        <v>860</v>
      </c>
      <c r="G517" s="260" t="s">
        <v>189</v>
      </c>
      <c r="H517" s="261">
        <v>62</v>
      </c>
      <c r="I517" s="262"/>
      <c r="J517" s="263">
        <f>ROUND(I517*H517,2)</f>
        <v>0</v>
      </c>
      <c r="K517" s="259" t="s">
        <v>19</v>
      </c>
      <c r="L517" s="264"/>
      <c r="M517" s="265" t="s">
        <v>19</v>
      </c>
      <c r="N517" s="266" t="s">
        <v>47</v>
      </c>
      <c r="O517" s="85"/>
      <c r="P517" s="214">
        <f>O517*H517</f>
        <v>0</v>
      </c>
      <c r="Q517" s="214">
        <v>0.00013999999999999999</v>
      </c>
      <c r="R517" s="214">
        <f>Q517*H517</f>
        <v>0.0086799999999999985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381</v>
      </c>
      <c r="AT517" s="216" t="s">
        <v>250</v>
      </c>
      <c r="AU517" s="216" t="s">
        <v>147</v>
      </c>
      <c r="AY517" s="18" t="s">
        <v>138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147</v>
      </c>
      <c r="BK517" s="217">
        <f>ROUND(I517*H517,2)</f>
        <v>0</v>
      </c>
      <c r="BL517" s="18" t="s">
        <v>269</v>
      </c>
      <c r="BM517" s="216" t="s">
        <v>877</v>
      </c>
    </row>
    <row r="518" s="2" customFormat="1">
      <c r="A518" s="39"/>
      <c r="B518" s="40"/>
      <c r="C518" s="41"/>
      <c r="D518" s="218" t="s">
        <v>149</v>
      </c>
      <c r="E518" s="41"/>
      <c r="F518" s="219" t="s">
        <v>878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149</v>
      </c>
      <c r="AU518" s="18" t="s">
        <v>147</v>
      </c>
    </row>
    <row r="519" s="2" customFormat="1" ht="16.5" customHeight="1">
      <c r="A519" s="39"/>
      <c r="B519" s="40"/>
      <c r="C519" s="205" t="s">
        <v>890</v>
      </c>
      <c r="D519" s="205" t="s">
        <v>141</v>
      </c>
      <c r="E519" s="206" t="s">
        <v>880</v>
      </c>
      <c r="F519" s="207" t="s">
        <v>881</v>
      </c>
      <c r="G519" s="208" t="s">
        <v>197</v>
      </c>
      <c r="H519" s="209">
        <v>10</v>
      </c>
      <c r="I519" s="210"/>
      <c r="J519" s="211">
        <f>ROUND(I519*H519,2)</f>
        <v>0</v>
      </c>
      <c r="K519" s="207" t="s">
        <v>19</v>
      </c>
      <c r="L519" s="45"/>
      <c r="M519" s="212" t="s">
        <v>19</v>
      </c>
      <c r="N519" s="213" t="s">
        <v>47</v>
      </c>
      <c r="O519" s="85"/>
      <c r="P519" s="214">
        <f>O519*H519</f>
        <v>0</v>
      </c>
      <c r="Q519" s="214">
        <v>0</v>
      </c>
      <c r="R519" s="214">
        <f>Q519*H519</f>
        <v>0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269</v>
      </c>
      <c r="AT519" s="216" t="s">
        <v>141</v>
      </c>
      <c r="AU519" s="216" t="s">
        <v>147</v>
      </c>
      <c r="AY519" s="18" t="s">
        <v>138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147</v>
      </c>
      <c r="BK519" s="217">
        <f>ROUND(I519*H519,2)</f>
        <v>0</v>
      </c>
      <c r="BL519" s="18" t="s">
        <v>269</v>
      </c>
      <c r="BM519" s="216" t="s">
        <v>882</v>
      </c>
    </row>
    <row r="520" s="2" customFormat="1">
      <c r="A520" s="39"/>
      <c r="B520" s="40"/>
      <c r="C520" s="41"/>
      <c r="D520" s="218" t="s">
        <v>149</v>
      </c>
      <c r="E520" s="41"/>
      <c r="F520" s="219" t="s">
        <v>883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149</v>
      </c>
      <c r="AU520" s="18" t="s">
        <v>147</v>
      </c>
    </row>
    <row r="521" s="2" customFormat="1" ht="16.5" customHeight="1">
      <c r="A521" s="39"/>
      <c r="B521" s="40"/>
      <c r="C521" s="205" t="s">
        <v>894</v>
      </c>
      <c r="D521" s="205" t="s">
        <v>141</v>
      </c>
      <c r="E521" s="206" t="s">
        <v>885</v>
      </c>
      <c r="F521" s="207" t="s">
        <v>886</v>
      </c>
      <c r="G521" s="208" t="s">
        <v>197</v>
      </c>
      <c r="H521" s="209">
        <v>20</v>
      </c>
      <c r="I521" s="210"/>
      <c r="J521" s="211">
        <f>ROUND(I521*H521,2)</f>
        <v>0</v>
      </c>
      <c r="K521" s="207" t="s">
        <v>145</v>
      </c>
      <c r="L521" s="45"/>
      <c r="M521" s="212" t="s">
        <v>19</v>
      </c>
      <c r="N521" s="213" t="s">
        <v>47</v>
      </c>
      <c r="O521" s="85"/>
      <c r="P521" s="214">
        <f>O521*H521</f>
        <v>0</v>
      </c>
      <c r="Q521" s="214">
        <v>0</v>
      </c>
      <c r="R521" s="214">
        <f>Q521*H521</f>
        <v>0</v>
      </c>
      <c r="S521" s="214">
        <v>0</v>
      </c>
      <c r="T521" s="215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16" t="s">
        <v>269</v>
      </c>
      <c r="AT521" s="216" t="s">
        <v>141</v>
      </c>
      <c r="AU521" s="216" t="s">
        <v>147</v>
      </c>
      <c r="AY521" s="18" t="s">
        <v>138</v>
      </c>
      <c r="BE521" s="217">
        <f>IF(N521="základní",J521,0)</f>
        <v>0</v>
      </c>
      <c r="BF521" s="217">
        <f>IF(N521="snížená",J521,0)</f>
        <v>0</v>
      </c>
      <c r="BG521" s="217">
        <f>IF(N521="zákl. přenesená",J521,0)</f>
        <v>0</v>
      </c>
      <c r="BH521" s="217">
        <f>IF(N521="sníž. přenesená",J521,0)</f>
        <v>0</v>
      </c>
      <c r="BI521" s="217">
        <f>IF(N521="nulová",J521,0)</f>
        <v>0</v>
      </c>
      <c r="BJ521" s="18" t="s">
        <v>147</v>
      </c>
      <c r="BK521" s="217">
        <f>ROUND(I521*H521,2)</f>
        <v>0</v>
      </c>
      <c r="BL521" s="18" t="s">
        <v>269</v>
      </c>
      <c r="BM521" s="216" t="s">
        <v>887</v>
      </c>
    </row>
    <row r="522" s="2" customFormat="1">
      <c r="A522" s="39"/>
      <c r="B522" s="40"/>
      <c r="C522" s="41"/>
      <c r="D522" s="218" t="s">
        <v>149</v>
      </c>
      <c r="E522" s="41"/>
      <c r="F522" s="219" t="s">
        <v>888</v>
      </c>
      <c r="G522" s="41"/>
      <c r="H522" s="41"/>
      <c r="I522" s="220"/>
      <c r="J522" s="41"/>
      <c r="K522" s="41"/>
      <c r="L522" s="45"/>
      <c r="M522" s="221"/>
      <c r="N522" s="222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149</v>
      </c>
      <c r="AU522" s="18" t="s">
        <v>147</v>
      </c>
    </row>
    <row r="523" s="2" customFormat="1">
      <c r="A523" s="39"/>
      <c r="B523" s="40"/>
      <c r="C523" s="41"/>
      <c r="D523" s="223" t="s">
        <v>151</v>
      </c>
      <c r="E523" s="41"/>
      <c r="F523" s="224" t="s">
        <v>889</v>
      </c>
      <c r="G523" s="41"/>
      <c r="H523" s="41"/>
      <c r="I523" s="220"/>
      <c r="J523" s="41"/>
      <c r="K523" s="41"/>
      <c r="L523" s="45"/>
      <c r="M523" s="221"/>
      <c r="N523" s="222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151</v>
      </c>
      <c r="AU523" s="18" t="s">
        <v>147</v>
      </c>
    </row>
    <row r="524" s="2" customFormat="1" ht="16.5" customHeight="1">
      <c r="A524" s="39"/>
      <c r="B524" s="40"/>
      <c r="C524" s="257" t="s">
        <v>900</v>
      </c>
      <c r="D524" s="257" t="s">
        <v>250</v>
      </c>
      <c r="E524" s="258" t="s">
        <v>891</v>
      </c>
      <c r="F524" s="259" t="s">
        <v>892</v>
      </c>
      <c r="G524" s="260" t="s">
        <v>197</v>
      </c>
      <c r="H524" s="261">
        <v>20</v>
      </c>
      <c r="I524" s="262"/>
      <c r="J524" s="263">
        <f>ROUND(I524*H524,2)</f>
        <v>0</v>
      </c>
      <c r="K524" s="259" t="s">
        <v>391</v>
      </c>
      <c r="L524" s="264"/>
      <c r="M524" s="265" t="s">
        <v>19</v>
      </c>
      <c r="N524" s="266" t="s">
        <v>47</v>
      </c>
      <c r="O524" s="85"/>
      <c r="P524" s="214">
        <f>O524*H524</f>
        <v>0</v>
      </c>
      <c r="Q524" s="214">
        <v>5.0000000000000002E-05</v>
      </c>
      <c r="R524" s="214">
        <f>Q524*H524</f>
        <v>0.001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381</v>
      </c>
      <c r="AT524" s="216" t="s">
        <v>250</v>
      </c>
      <c r="AU524" s="216" t="s">
        <v>147</v>
      </c>
      <c r="AY524" s="18" t="s">
        <v>138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147</v>
      </c>
      <c r="BK524" s="217">
        <f>ROUND(I524*H524,2)</f>
        <v>0</v>
      </c>
      <c r="BL524" s="18" t="s">
        <v>269</v>
      </c>
      <c r="BM524" s="216" t="s">
        <v>893</v>
      </c>
    </row>
    <row r="525" s="2" customFormat="1">
      <c r="A525" s="39"/>
      <c r="B525" s="40"/>
      <c r="C525" s="41"/>
      <c r="D525" s="218" t="s">
        <v>149</v>
      </c>
      <c r="E525" s="41"/>
      <c r="F525" s="219" t="s">
        <v>892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149</v>
      </c>
      <c r="AU525" s="18" t="s">
        <v>147</v>
      </c>
    </row>
    <row r="526" s="2" customFormat="1" ht="16.5" customHeight="1">
      <c r="A526" s="39"/>
      <c r="B526" s="40"/>
      <c r="C526" s="205" t="s">
        <v>905</v>
      </c>
      <c r="D526" s="205" t="s">
        <v>141</v>
      </c>
      <c r="E526" s="206" t="s">
        <v>895</v>
      </c>
      <c r="F526" s="207" t="s">
        <v>896</v>
      </c>
      <c r="G526" s="208" t="s">
        <v>197</v>
      </c>
      <c r="H526" s="209">
        <v>40</v>
      </c>
      <c r="I526" s="210"/>
      <c r="J526" s="211">
        <f>ROUND(I526*H526,2)</f>
        <v>0</v>
      </c>
      <c r="K526" s="207" t="s">
        <v>145</v>
      </c>
      <c r="L526" s="45"/>
      <c r="M526" s="212" t="s">
        <v>19</v>
      </c>
      <c r="N526" s="213" t="s">
        <v>47</v>
      </c>
      <c r="O526" s="85"/>
      <c r="P526" s="214">
        <f>O526*H526</f>
        <v>0</v>
      </c>
      <c r="Q526" s="214">
        <v>0</v>
      </c>
      <c r="R526" s="214">
        <f>Q526*H526</f>
        <v>0</v>
      </c>
      <c r="S526" s="214">
        <v>0</v>
      </c>
      <c r="T526" s="21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6" t="s">
        <v>269</v>
      </c>
      <c r="AT526" s="216" t="s">
        <v>141</v>
      </c>
      <c r="AU526" s="216" t="s">
        <v>147</v>
      </c>
      <c r="AY526" s="18" t="s">
        <v>138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8" t="s">
        <v>147</v>
      </c>
      <c r="BK526" s="217">
        <f>ROUND(I526*H526,2)</f>
        <v>0</v>
      </c>
      <c r="BL526" s="18" t="s">
        <v>269</v>
      </c>
      <c r="BM526" s="216" t="s">
        <v>897</v>
      </c>
    </row>
    <row r="527" s="2" customFormat="1">
      <c r="A527" s="39"/>
      <c r="B527" s="40"/>
      <c r="C527" s="41"/>
      <c r="D527" s="218" t="s">
        <v>149</v>
      </c>
      <c r="E527" s="41"/>
      <c r="F527" s="219" t="s">
        <v>898</v>
      </c>
      <c r="G527" s="41"/>
      <c r="H527" s="41"/>
      <c r="I527" s="220"/>
      <c r="J527" s="41"/>
      <c r="K527" s="41"/>
      <c r="L527" s="45"/>
      <c r="M527" s="221"/>
      <c r="N527" s="222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149</v>
      </c>
      <c r="AU527" s="18" t="s">
        <v>147</v>
      </c>
    </row>
    <row r="528" s="2" customFormat="1">
      <c r="A528" s="39"/>
      <c r="B528" s="40"/>
      <c r="C528" s="41"/>
      <c r="D528" s="223" t="s">
        <v>151</v>
      </c>
      <c r="E528" s="41"/>
      <c r="F528" s="224" t="s">
        <v>899</v>
      </c>
      <c r="G528" s="41"/>
      <c r="H528" s="41"/>
      <c r="I528" s="220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151</v>
      </c>
      <c r="AU528" s="18" t="s">
        <v>147</v>
      </c>
    </row>
    <row r="529" s="2" customFormat="1" ht="16.5" customHeight="1">
      <c r="A529" s="39"/>
      <c r="B529" s="40"/>
      <c r="C529" s="257" t="s">
        <v>911</v>
      </c>
      <c r="D529" s="257" t="s">
        <v>250</v>
      </c>
      <c r="E529" s="258" t="s">
        <v>901</v>
      </c>
      <c r="F529" s="259" t="s">
        <v>902</v>
      </c>
      <c r="G529" s="260" t="s">
        <v>197</v>
      </c>
      <c r="H529" s="261">
        <v>40</v>
      </c>
      <c r="I529" s="262"/>
      <c r="J529" s="263">
        <f>ROUND(I529*H529,2)</f>
        <v>0</v>
      </c>
      <c r="K529" s="259" t="s">
        <v>19</v>
      </c>
      <c r="L529" s="264"/>
      <c r="M529" s="265" t="s">
        <v>19</v>
      </c>
      <c r="N529" s="266" t="s">
        <v>47</v>
      </c>
      <c r="O529" s="85"/>
      <c r="P529" s="214">
        <f>O529*H529</f>
        <v>0</v>
      </c>
      <c r="Q529" s="214">
        <v>5.0000000000000002E-05</v>
      </c>
      <c r="R529" s="214">
        <f>Q529*H529</f>
        <v>0.002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381</v>
      </c>
      <c r="AT529" s="216" t="s">
        <v>250</v>
      </c>
      <c r="AU529" s="216" t="s">
        <v>147</v>
      </c>
      <c r="AY529" s="18" t="s">
        <v>138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147</v>
      </c>
      <c r="BK529" s="217">
        <f>ROUND(I529*H529,2)</f>
        <v>0</v>
      </c>
      <c r="BL529" s="18" t="s">
        <v>269</v>
      </c>
      <c r="BM529" s="216" t="s">
        <v>903</v>
      </c>
    </row>
    <row r="530" s="2" customFormat="1">
      <c r="A530" s="39"/>
      <c r="B530" s="40"/>
      <c r="C530" s="41"/>
      <c r="D530" s="218" t="s">
        <v>149</v>
      </c>
      <c r="E530" s="41"/>
      <c r="F530" s="219" t="s">
        <v>904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149</v>
      </c>
      <c r="AU530" s="18" t="s">
        <v>147</v>
      </c>
    </row>
    <row r="531" s="2" customFormat="1" ht="16.5" customHeight="1">
      <c r="A531" s="39"/>
      <c r="B531" s="40"/>
      <c r="C531" s="205" t="s">
        <v>915</v>
      </c>
      <c r="D531" s="205" t="s">
        <v>141</v>
      </c>
      <c r="E531" s="206" t="s">
        <v>906</v>
      </c>
      <c r="F531" s="207" t="s">
        <v>907</v>
      </c>
      <c r="G531" s="208" t="s">
        <v>197</v>
      </c>
      <c r="H531" s="209">
        <v>5</v>
      </c>
      <c r="I531" s="210"/>
      <c r="J531" s="211">
        <f>ROUND(I531*H531,2)</f>
        <v>0</v>
      </c>
      <c r="K531" s="207" t="s">
        <v>145</v>
      </c>
      <c r="L531" s="45"/>
      <c r="M531" s="212" t="s">
        <v>19</v>
      </c>
      <c r="N531" s="213" t="s">
        <v>47</v>
      </c>
      <c r="O531" s="85"/>
      <c r="P531" s="214">
        <f>O531*H531</f>
        <v>0</v>
      </c>
      <c r="Q531" s="214">
        <v>0</v>
      </c>
      <c r="R531" s="214">
        <f>Q531*H531</f>
        <v>0</v>
      </c>
      <c r="S531" s="214">
        <v>0</v>
      </c>
      <c r="T531" s="21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6" t="s">
        <v>269</v>
      </c>
      <c r="AT531" s="216" t="s">
        <v>141</v>
      </c>
      <c r="AU531" s="216" t="s">
        <v>147</v>
      </c>
      <c r="AY531" s="18" t="s">
        <v>138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147</v>
      </c>
      <c r="BK531" s="217">
        <f>ROUND(I531*H531,2)</f>
        <v>0</v>
      </c>
      <c r="BL531" s="18" t="s">
        <v>269</v>
      </c>
      <c r="BM531" s="216" t="s">
        <v>908</v>
      </c>
    </row>
    <row r="532" s="2" customFormat="1">
      <c r="A532" s="39"/>
      <c r="B532" s="40"/>
      <c r="C532" s="41"/>
      <c r="D532" s="218" t="s">
        <v>149</v>
      </c>
      <c r="E532" s="41"/>
      <c r="F532" s="219" t="s">
        <v>909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149</v>
      </c>
      <c r="AU532" s="18" t="s">
        <v>147</v>
      </c>
    </row>
    <row r="533" s="2" customFormat="1">
      <c r="A533" s="39"/>
      <c r="B533" s="40"/>
      <c r="C533" s="41"/>
      <c r="D533" s="223" t="s">
        <v>151</v>
      </c>
      <c r="E533" s="41"/>
      <c r="F533" s="224" t="s">
        <v>910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151</v>
      </c>
      <c r="AU533" s="18" t="s">
        <v>147</v>
      </c>
    </row>
    <row r="534" s="2" customFormat="1" ht="16.5" customHeight="1">
      <c r="A534" s="39"/>
      <c r="B534" s="40"/>
      <c r="C534" s="257" t="s">
        <v>921</v>
      </c>
      <c r="D534" s="257" t="s">
        <v>250</v>
      </c>
      <c r="E534" s="258" t="s">
        <v>912</v>
      </c>
      <c r="F534" s="259" t="s">
        <v>902</v>
      </c>
      <c r="G534" s="260" t="s">
        <v>197</v>
      </c>
      <c r="H534" s="261">
        <v>5</v>
      </c>
      <c r="I534" s="262"/>
      <c r="J534" s="263">
        <f>ROUND(I534*H534,2)</f>
        <v>0</v>
      </c>
      <c r="K534" s="259" t="s">
        <v>19</v>
      </c>
      <c r="L534" s="264"/>
      <c r="M534" s="265" t="s">
        <v>19</v>
      </c>
      <c r="N534" s="266" t="s">
        <v>47</v>
      </c>
      <c r="O534" s="85"/>
      <c r="P534" s="214">
        <f>O534*H534</f>
        <v>0</v>
      </c>
      <c r="Q534" s="214">
        <v>5.0000000000000002E-05</v>
      </c>
      <c r="R534" s="214">
        <f>Q534*H534</f>
        <v>0.00025000000000000001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381</v>
      </c>
      <c r="AT534" s="216" t="s">
        <v>250</v>
      </c>
      <c r="AU534" s="216" t="s">
        <v>147</v>
      </c>
      <c r="AY534" s="18" t="s">
        <v>138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147</v>
      </c>
      <c r="BK534" s="217">
        <f>ROUND(I534*H534,2)</f>
        <v>0</v>
      </c>
      <c r="BL534" s="18" t="s">
        <v>269</v>
      </c>
      <c r="BM534" s="216" t="s">
        <v>913</v>
      </c>
    </row>
    <row r="535" s="2" customFormat="1">
      <c r="A535" s="39"/>
      <c r="B535" s="40"/>
      <c r="C535" s="41"/>
      <c r="D535" s="218" t="s">
        <v>149</v>
      </c>
      <c r="E535" s="41"/>
      <c r="F535" s="219" t="s">
        <v>914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149</v>
      </c>
      <c r="AU535" s="18" t="s">
        <v>147</v>
      </c>
    </row>
    <row r="536" s="2" customFormat="1" ht="16.5" customHeight="1">
      <c r="A536" s="39"/>
      <c r="B536" s="40"/>
      <c r="C536" s="205" t="s">
        <v>926</v>
      </c>
      <c r="D536" s="205" t="s">
        <v>141</v>
      </c>
      <c r="E536" s="206" t="s">
        <v>916</v>
      </c>
      <c r="F536" s="207" t="s">
        <v>917</v>
      </c>
      <c r="G536" s="208" t="s">
        <v>197</v>
      </c>
      <c r="H536" s="209">
        <v>50</v>
      </c>
      <c r="I536" s="210"/>
      <c r="J536" s="211">
        <f>ROUND(I536*H536,2)</f>
        <v>0</v>
      </c>
      <c r="K536" s="207" t="s">
        <v>145</v>
      </c>
      <c r="L536" s="45"/>
      <c r="M536" s="212" t="s">
        <v>19</v>
      </c>
      <c r="N536" s="213" t="s">
        <v>47</v>
      </c>
      <c r="O536" s="85"/>
      <c r="P536" s="214">
        <f>O536*H536</f>
        <v>0</v>
      </c>
      <c r="Q536" s="214">
        <v>0</v>
      </c>
      <c r="R536" s="214">
        <f>Q536*H536</f>
        <v>0</v>
      </c>
      <c r="S536" s="214">
        <v>0</v>
      </c>
      <c r="T536" s="21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6" t="s">
        <v>269</v>
      </c>
      <c r="AT536" s="216" t="s">
        <v>141</v>
      </c>
      <c r="AU536" s="216" t="s">
        <v>147</v>
      </c>
      <c r="AY536" s="18" t="s">
        <v>138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8" t="s">
        <v>147</v>
      </c>
      <c r="BK536" s="217">
        <f>ROUND(I536*H536,2)</f>
        <v>0</v>
      </c>
      <c r="BL536" s="18" t="s">
        <v>269</v>
      </c>
      <c r="BM536" s="216" t="s">
        <v>918</v>
      </c>
    </row>
    <row r="537" s="2" customFormat="1">
      <c r="A537" s="39"/>
      <c r="B537" s="40"/>
      <c r="C537" s="41"/>
      <c r="D537" s="218" t="s">
        <v>149</v>
      </c>
      <c r="E537" s="41"/>
      <c r="F537" s="219" t="s">
        <v>919</v>
      </c>
      <c r="G537" s="41"/>
      <c r="H537" s="41"/>
      <c r="I537" s="220"/>
      <c r="J537" s="41"/>
      <c r="K537" s="41"/>
      <c r="L537" s="45"/>
      <c r="M537" s="221"/>
      <c r="N537" s="222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149</v>
      </c>
      <c r="AU537" s="18" t="s">
        <v>147</v>
      </c>
    </row>
    <row r="538" s="2" customFormat="1">
      <c r="A538" s="39"/>
      <c r="B538" s="40"/>
      <c r="C538" s="41"/>
      <c r="D538" s="223" t="s">
        <v>151</v>
      </c>
      <c r="E538" s="41"/>
      <c r="F538" s="224" t="s">
        <v>920</v>
      </c>
      <c r="G538" s="41"/>
      <c r="H538" s="41"/>
      <c r="I538" s="220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151</v>
      </c>
      <c r="AU538" s="18" t="s">
        <v>147</v>
      </c>
    </row>
    <row r="539" s="2" customFormat="1" ht="16.5" customHeight="1">
      <c r="A539" s="39"/>
      <c r="B539" s="40"/>
      <c r="C539" s="257" t="s">
        <v>932</v>
      </c>
      <c r="D539" s="257" t="s">
        <v>250</v>
      </c>
      <c r="E539" s="258" t="s">
        <v>922</v>
      </c>
      <c r="F539" s="259" t="s">
        <v>923</v>
      </c>
      <c r="G539" s="260" t="s">
        <v>197</v>
      </c>
      <c r="H539" s="261">
        <v>50</v>
      </c>
      <c r="I539" s="262"/>
      <c r="J539" s="263">
        <f>ROUND(I539*H539,2)</f>
        <v>0</v>
      </c>
      <c r="K539" s="259" t="s">
        <v>19</v>
      </c>
      <c r="L539" s="264"/>
      <c r="M539" s="265" t="s">
        <v>19</v>
      </c>
      <c r="N539" s="266" t="s">
        <v>47</v>
      </c>
      <c r="O539" s="85"/>
      <c r="P539" s="214">
        <f>O539*H539</f>
        <v>0</v>
      </c>
      <c r="Q539" s="214">
        <v>0.00025000000000000001</v>
      </c>
      <c r="R539" s="214">
        <f>Q539*H539</f>
        <v>0.012500000000000001</v>
      </c>
      <c r="S539" s="214">
        <v>0</v>
      </c>
      <c r="T539" s="21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6" t="s">
        <v>381</v>
      </c>
      <c r="AT539" s="216" t="s">
        <v>250</v>
      </c>
      <c r="AU539" s="216" t="s">
        <v>147</v>
      </c>
      <c r="AY539" s="18" t="s">
        <v>138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147</v>
      </c>
      <c r="BK539" s="217">
        <f>ROUND(I539*H539,2)</f>
        <v>0</v>
      </c>
      <c r="BL539" s="18" t="s">
        <v>269</v>
      </c>
      <c r="BM539" s="216" t="s">
        <v>924</v>
      </c>
    </row>
    <row r="540" s="2" customFormat="1">
      <c r="A540" s="39"/>
      <c r="B540" s="40"/>
      <c r="C540" s="41"/>
      <c r="D540" s="218" t="s">
        <v>149</v>
      </c>
      <c r="E540" s="41"/>
      <c r="F540" s="219" t="s">
        <v>925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149</v>
      </c>
      <c r="AU540" s="18" t="s">
        <v>147</v>
      </c>
    </row>
    <row r="541" s="2" customFormat="1" ht="16.5" customHeight="1">
      <c r="A541" s="39"/>
      <c r="B541" s="40"/>
      <c r="C541" s="205" t="s">
        <v>937</v>
      </c>
      <c r="D541" s="205" t="s">
        <v>141</v>
      </c>
      <c r="E541" s="206" t="s">
        <v>927</v>
      </c>
      <c r="F541" s="207" t="s">
        <v>928</v>
      </c>
      <c r="G541" s="208" t="s">
        <v>197</v>
      </c>
      <c r="H541" s="209">
        <v>10</v>
      </c>
      <c r="I541" s="210"/>
      <c r="J541" s="211">
        <f>ROUND(I541*H541,2)</f>
        <v>0</v>
      </c>
      <c r="K541" s="207" t="s">
        <v>145</v>
      </c>
      <c r="L541" s="45"/>
      <c r="M541" s="212" t="s">
        <v>19</v>
      </c>
      <c r="N541" s="213" t="s">
        <v>47</v>
      </c>
      <c r="O541" s="85"/>
      <c r="P541" s="214">
        <f>O541*H541</f>
        <v>0</v>
      </c>
      <c r="Q541" s="214">
        <v>0</v>
      </c>
      <c r="R541" s="214">
        <f>Q541*H541</f>
        <v>0</v>
      </c>
      <c r="S541" s="214">
        <v>0</v>
      </c>
      <c r="T541" s="215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16" t="s">
        <v>269</v>
      </c>
      <c r="AT541" s="216" t="s">
        <v>141</v>
      </c>
      <c r="AU541" s="216" t="s">
        <v>147</v>
      </c>
      <c r="AY541" s="18" t="s">
        <v>138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8" t="s">
        <v>147</v>
      </c>
      <c r="BK541" s="217">
        <f>ROUND(I541*H541,2)</f>
        <v>0</v>
      </c>
      <c r="BL541" s="18" t="s">
        <v>269</v>
      </c>
      <c r="BM541" s="216" t="s">
        <v>929</v>
      </c>
    </row>
    <row r="542" s="2" customFormat="1">
      <c r="A542" s="39"/>
      <c r="B542" s="40"/>
      <c r="C542" s="41"/>
      <c r="D542" s="218" t="s">
        <v>149</v>
      </c>
      <c r="E542" s="41"/>
      <c r="F542" s="219" t="s">
        <v>930</v>
      </c>
      <c r="G542" s="41"/>
      <c r="H542" s="41"/>
      <c r="I542" s="220"/>
      <c r="J542" s="41"/>
      <c r="K542" s="41"/>
      <c r="L542" s="45"/>
      <c r="M542" s="221"/>
      <c r="N542" s="222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149</v>
      </c>
      <c r="AU542" s="18" t="s">
        <v>147</v>
      </c>
    </row>
    <row r="543" s="2" customFormat="1">
      <c r="A543" s="39"/>
      <c r="B543" s="40"/>
      <c r="C543" s="41"/>
      <c r="D543" s="223" t="s">
        <v>151</v>
      </c>
      <c r="E543" s="41"/>
      <c r="F543" s="224" t="s">
        <v>931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151</v>
      </c>
      <c r="AU543" s="18" t="s">
        <v>147</v>
      </c>
    </row>
    <row r="544" s="2" customFormat="1" ht="16.5" customHeight="1">
      <c r="A544" s="39"/>
      <c r="B544" s="40"/>
      <c r="C544" s="257" t="s">
        <v>943</v>
      </c>
      <c r="D544" s="257" t="s">
        <v>250</v>
      </c>
      <c r="E544" s="258" t="s">
        <v>933</v>
      </c>
      <c r="F544" s="259" t="s">
        <v>934</v>
      </c>
      <c r="G544" s="260" t="s">
        <v>197</v>
      </c>
      <c r="H544" s="261">
        <v>10</v>
      </c>
      <c r="I544" s="262"/>
      <c r="J544" s="263">
        <f>ROUND(I544*H544,2)</f>
        <v>0</v>
      </c>
      <c r="K544" s="259" t="s">
        <v>19</v>
      </c>
      <c r="L544" s="264"/>
      <c r="M544" s="265" t="s">
        <v>19</v>
      </c>
      <c r="N544" s="266" t="s">
        <v>47</v>
      </c>
      <c r="O544" s="85"/>
      <c r="P544" s="214">
        <f>O544*H544</f>
        <v>0</v>
      </c>
      <c r="Q544" s="214">
        <v>0.00014999999999999999</v>
      </c>
      <c r="R544" s="214">
        <f>Q544*H544</f>
        <v>0.0014999999999999998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381</v>
      </c>
      <c r="AT544" s="216" t="s">
        <v>250</v>
      </c>
      <c r="AU544" s="216" t="s">
        <v>147</v>
      </c>
      <c r="AY544" s="18" t="s">
        <v>138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147</v>
      </c>
      <c r="BK544" s="217">
        <f>ROUND(I544*H544,2)</f>
        <v>0</v>
      </c>
      <c r="BL544" s="18" t="s">
        <v>269</v>
      </c>
      <c r="BM544" s="216" t="s">
        <v>935</v>
      </c>
    </row>
    <row r="545" s="2" customFormat="1">
      <c r="A545" s="39"/>
      <c r="B545" s="40"/>
      <c r="C545" s="41"/>
      <c r="D545" s="218" t="s">
        <v>149</v>
      </c>
      <c r="E545" s="41"/>
      <c r="F545" s="219" t="s">
        <v>936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149</v>
      </c>
      <c r="AU545" s="18" t="s">
        <v>147</v>
      </c>
    </row>
    <row r="546" s="2" customFormat="1" ht="24.15" customHeight="1">
      <c r="A546" s="39"/>
      <c r="B546" s="40"/>
      <c r="C546" s="205" t="s">
        <v>947</v>
      </c>
      <c r="D546" s="205" t="s">
        <v>141</v>
      </c>
      <c r="E546" s="206" t="s">
        <v>938</v>
      </c>
      <c r="F546" s="207" t="s">
        <v>939</v>
      </c>
      <c r="G546" s="208" t="s">
        <v>197</v>
      </c>
      <c r="H546" s="209">
        <v>30</v>
      </c>
      <c r="I546" s="210"/>
      <c r="J546" s="211">
        <f>ROUND(I546*H546,2)</f>
        <v>0</v>
      </c>
      <c r="K546" s="207" t="s">
        <v>145</v>
      </c>
      <c r="L546" s="45"/>
      <c r="M546" s="212" t="s">
        <v>19</v>
      </c>
      <c r="N546" s="213" t="s">
        <v>47</v>
      </c>
      <c r="O546" s="85"/>
      <c r="P546" s="214">
        <f>O546*H546</f>
        <v>0</v>
      </c>
      <c r="Q546" s="214">
        <v>0</v>
      </c>
      <c r="R546" s="214">
        <f>Q546*H546</f>
        <v>0</v>
      </c>
      <c r="S546" s="214">
        <v>0</v>
      </c>
      <c r="T546" s="215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16" t="s">
        <v>269</v>
      </c>
      <c r="AT546" s="216" t="s">
        <v>141</v>
      </c>
      <c r="AU546" s="216" t="s">
        <v>147</v>
      </c>
      <c r="AY546" s="18" t="s">
        <v>138</v>
      </c>
      <c r="BE546" s="217">
        <f>IF(N546="základní",J546,0)</f>
        <v>0</v>
      </c>
      <c r="BF546" s="217">
        <f>IF(N546="snížená",J546,0)</f>
        <v>0</v>
      </c>
      <c r="BG546" s="217">
        <f>IF(N546="zákl. přenesená",J546,0)</f>
        <v>0</v>
      </c>
      <c r="BH546" s="217">
        <f>IF(N546="sníž. přenesená",J546,0)</f>
        <v>0</v>
      </c>
      <c r="BI546" s="217">
        <f>IF(N546="nulová",J546,0)</f>
        <v>0</v>
      </c>
      <c r="BJ546" s="18" t="s">
        <v>147</v>
      </c>
      <c r="BK546" s="217">
        <f>ROUND(I546*H546,2)</f>
        <v>0</v>
      </c>
      <c r="BL546" s="18" t="s">
        <v>269</v>
      </c>
      <c r="BM546" s="216" t="s">
        <v>940</v>
      </c>
    </row>
    <row r="547" s="2" customFormat="1">
      <c r="A547" s="39"/>
      <c r="B547" s="40"/>
      <c r="C547" s="41"/>
      <c r="D547" s="218" t="s">
        <v>149</v>
      </c>
      <c r="E547" s="41"/>
      <c r="F547" s="219" t="s">
        <v>941</v>
      </c>
      <c r="G547" s="41"/>
      <c r="H547" s="41"/>
      <c r="I547" s="220"/>
      <c r="J547" s="41"/>
      <c r="K547" s="41"/>
      <c r="L547" s="45"/>
      <c r="M547" s="221"/>
      <c r="N547" s="222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149</v>
      </c>
      <c r="AU547" s="18" t="s">
        <v>147</v>
      </c>
    </row>
    <row r="548" s="2" customFormat="1">
      <c r="A548" s="39"/>
      <c r="B548" s="40"/>
      <c r="C548" s="41"/>
      <c r="D548" s="223" t="s">
        <v>151</v>
      </c>
      <c r="E548" s="41"/>
      <c r="F548" s="224" t="s">
        <v>942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151</v>
      </c>
      <c r="AU548" s="18" t="s">
        <v>147</v>
      </c>
    </row>
    <row r="549" s="2" customFormat="1" ht="37.8" customHeight="1">
      <c r="A549" s="39"/>
      <c r="B549" s="40"/>
      <c r="C549" s="257" t="s">
        <v>949</v>
      </c>
      <c r="D549" s="257" t="s">
        <v>250</v>
      </c>
      <c r="E549" s="258" t="s">
        <v>944</v>
      </c>
      <c r="F549" s="259" t="s">
        <v>945</v>
      </c>
      <c r="G549" s="260" t="s">
        <v>197</v>
      </c>
      <c r="H549" s="261">
        <v>30</v>
      </c>
      <c r="I549" s="262"/>
      <c r="J549" s="263">
        <f>ROUND(I549*H549,2)</f>
        <v>0</v>
      </c>
      <c r="K549" s="259" t="s">
        <v>19</v>
      </c>
      <c r="L549" s="264"/>
      <c r="M549" s="265" t="s">
        <v>19</v>
      </c>
      <c r="N549" s="266" t="s">
        <v>47</v>
      </c>
      <c r="O549" s="85"/>
      <c r="P549" s="214">
        <f>O549*H549</f>
        <v>0</v>
      </c>
      <c r="Q549" s="214">
        <v>0.0040000000000000001</v>
      </c>
      <c r="R549" s="214">
        <f>Q549*H549</f>
        <v>0.12</v>
      </c>
      <c r="S549" s="214">
        <v>0</v>
      </c>
      <c r="T549" s="215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16" t="s">
        <v>381</v>
      </c>
      <c r="AT549" s="216" t="s">
        <v>250</v>
      </c>
      <c r="AU549" s="216" t="s">
        <v>147</v>
      </c>
      <c r="AY549" s="18" t="s">
        <v>138</v>
      </c>
      <c r="BE549" s="217">
        <f>IF(N549="základní",J549,0)</f>
        <v>0</v>
      </c>
      <c r="BF549" s="217">
        <f>IF(N549="snížená",J549,0)</f>
        <v>0</v>
      </c>
      <c r="BG549" s="217">
        <f>IF(N549="zákl. přenesená",J549,0)</f>
        <v>0</v>
      </c>
      <c r="BH549" s="217">
        <f>IF(N549="sníž. přenesená",J549,0)</f>
        <v>0</v>
      </c>
      <c r="BI549" s="217">
        <f>IF(N549="nulová",J549,0)</f>
        <v>0</v>
      </c>
      <c r="BJ549" s="18" t="s">
        <v>147</v>
      </c>
      <c r="BK549" s="217">
        <f>ROUND(I549*H549,2)</f>
        <v>0</v>
      </c>
      <c r="BL549" s="18" t="s">
        <v>269</v>
      </c>
      <c r="BM549" s="216" t="s">
        <v>946</v>
      </c>
    </row>
    <row r="550" s="2" customFormat="1">
      <c r="A550" s="39"/>
      <c r="B550" s="40"/>
      <c r="C550" s="41"/>
      <c r="D550" s="218" t="s">
        <v>149</v>
      </c>
      <c r="E550" s="41"/>
      <c r="F550" s="219" t="s">
        <v>945</v>
      </c>
      <c r="G550" s="41"/>
      <c r="H550" s="41"/>
      <c r="I550" s="220"/>
      <c r="J550" s="41"/>
      <c r="K550" s="41"/>
      <c r="L550" s="45"/>
      <c r="M550" s="221"/>
      <c r="N550" s="222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149</v>
      </c>
      <c r="AU550" s="18" t="s">
        <v>147</v>
      </c>
    </row>
    <row r="551" s="2" customFormat="1" ht="24.15" customHeight="1">
      <c r="A551" s="39"/>
      <c r="B551" s="40"/>
      <c r="C551" s="205" t="s">
        <v>953</v>
      </c>
      <c r="D551" s="205" t="s">
        <v>141</v>
      </c>
      <c r="E551" s="206" t="s">
        <v>938</v>
      </c>
      <c r="F551" s="207" t="s">
        <v>939</v>
      </c>
      <c r="G551" s="208" t="s">
        <v>197</v>
      </c>
      <c r="H551" s="209">
        <v>10</v>
      </c>
      <c r="I551" s="210"/>
      <c r="J551" s="211">
        <f>ROUND(I551*H551,2)</f>
        <v>0</v>
      </c>
      <c r="K551" s="207" t="s">
        <v>145</v>
      </c>
      <c r="L551" s="45"/>
      <c r="M551" s="212" t="s">
        <v>19</v>
      </c>
      <c r="N551" s="213" t="s">
        <v>47</v>
      </c>
      <c r="O551" s="85"/>
      <c r="P551" s="214">
        <f>O551*H551</f>
        <v>0</v>
      </c>
      <c r="Q551" s="214">
        <v>0</v>
      </c>
      <c r="R551" s="214">
        <f>Q551*H551</f>
        <v>0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269</v>
      </c>
      <c r="AT551" s="216" t="s">
        <v>141</v>
      </c>
      <c r="AU551" s="216" t="s">
        <v>147</v>
      </c>
      <c r="AY551" s="18" t="s">
        <v>138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147</v>
      </c>
      <c r="BK551" s="217">
        <f>ROUND(I551*H551,2)</f>
        <v>0</v>
      </c>
      <c r="BL551" s="18" t="s">
        <v>269</v>
      </c>
      <c r="BM551" s="216" t="s">
        <v>948</v>
      </c>
    </row>
    <row r="552" s="2" customFormat="1">
      <c r="A552" s="39"/>
      <c r="B552" s="40"/>
      <c r="C552" s="41"/>
      <c r="D552" s="218" t="s">
        <v>149</v>
      </c>
      <c r="E552" s="41"/>
      <c r="F552" s="219" t="s">
        <v>941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149</v>
      </c>
      <c r="AU552" s="18" t="s">
        <v>147</v>
      </c>
    </row>
    <row r="553" s="2" customFormat="1">
      <c r="A553" s="39"/>
      <c r="B553" s="40"/>
      <c r="C553" s="41"/>
      <c r="D553" s="223" t="s">
        <v>151</v>
      </c>
      <c r="E553" s="41"/>
      <c r="F553" s="224" t="s">
        <v>942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151</v>
      </c>
      <c r="AU553" s="18" t="s">
        <v>147</v>
      </c>
    </row>
    <row r="554" s="2" customFormat="1" ht="37.8" customHeight="1">
      <c r="A554" s="39"/>
      <c r="B554" s="40"/>
      <c r="C554" s="257" t="s">
        <v>958</v>
      </c>
      <c r="D554" s="257" t="s">
        <v>250</v>
      </c>
      <c r="E554" s="258" t="s">
        <v>950</v>
      </c>
      <c r="F554" s="259" t="s">
        <v>951</v>
      </c>
      <c r="G554" s="260" t="s">
        <v>197</v>
      </c>
      <c r="H554" s="261">
        <v>10</v>
      </c>
      <c r="I554" s="262"/>
      <c r="J554" s="263">
        <f>ROUND(I554*H554,2)</f>
        <v>0</v>
      </c>
      <c r="K554" s="259" t="s">
        <v>19</v>
      </c>
      <c r="L554" s="264"/>
      <c r="M554" s="265" t="s">
        <v>19</v>
      </c>
      <c r="N554" s="266" t="s">
        <v>47</v>
      </c>
      <c r="O554" s="85"/>
      <c r="P554" s="214">
        <f>O554*H554</f>
        <v>0</v>
      </c>
      <c r="Q554" s="214">
        <v>0.0040000000000000001</v>
      </c>
      <c r="R554" s="214">
        <f>Q554*H554</f>
        <v>0.040000000000000001</v>
      </c>
      <c r="S554" s="214">
        <v>0</v>
      </c>
      <c r="T554" s="21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6" t="s">
        <v>381</v>
      </c>
      <c r="AT554" s="216" t="s">
        <v>250</v>
      </c>
      <c r="AU554" s="216" t="s">
        <v>147</v>
      </c>
      <c r="AY554" s="18" t="s">
        <v>138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8" t="s">
        <v>147</v>
      </c>
      <c r="BK554" s="217">
        <f>ROUND(I554*H554,2)</f>
        <v>0</v>
      </c>
      <c r="BL554" s="18" t="s">
        <v>269</v>
      </c>
      <c r="BM554" s="216" t="s">
        <v>952</v>
      </c>
    </row>
    <row r="555" s="2" customFormat="1">
      <c r="A555" s="39"/>
      <c r="B555" s="40"/>
      <c r="C555" s="41"/>
      <c r="D555" s="218" t="s">
        <v>149</v>
      </c>
      <c r="E555" s="41"/>
      <c r="F555" s="219" t="s">
        <v>951</v>
      </c>
      <c r="G555" s="41"/>
      <c r="H555" s="41"/>
      <c r="I555" s="220"/>
      <c r="J555" s="41"/>
      <c r="K555" s="41"/>
      <c r="L555" s="45"/>
      <c r="M555" s="221"/>
      <c r="N555" s="222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149</v>
      </c>
      <c r="AU555" s="18" t="s">
        <v>147</v>
      </c>
    </row>
    <row r="556" s="2" customFormat="1" ht="16.5" customHeight="1">
      <c r="A556" s="39"/>
      <c r="B556" s="40"/>
      <c r="C556" s="205" t="s">
        <v>962</v>
      </c>
      <c r="D556" s="205" t="s">
        <v>141</v>
      </c>
      <c r="E556" s="206" t="s">
        <v>954</v>
      </c>
      <c r="F556" s="207" t="s">
        <v>955</v>
      </c>
      <c r="G556" s="208" t="s">
        <v>535</v>
      </c>
      <c r="H556" s="209">
        <v>8</v>
      </c>
      <c r="I556" s="210"/>
      <c r="J556" s="211">
        <f>ROUND(I556*H556,2)</f>
        <v>0</v>
      </c>
      <c r="K556" s="207" t="s">
        <v>19</v>
      </c>
      <c r="L556" s="45"/>
      <c r="M556" s="212" t="s">
        <v>19</v>
      </c>
      <c r="N556" s="213" t="s">
        <v>47</v>
      </c>
      <c r="O556" s="85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269</v>
      </c>
      <c r="AT556" s="216" t="s">
        <v>141</v>
      </c>
      <c r="AU556" s="216" t="s">
        <v>147</v>
      </c>
      <c r="AY556" s="18" t="s">
        <v>138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147</v>
      </c>
      <c r="BK556" s="217">
        <f>ROUND(I556*H556,2)</f>
        <v>0</v>
      </c>
      <c r="BL556" s="18" t="s">
        <v>269</v>
      </c>
      <c r="BM556" s="216" t="s">
        <v>956</v>
      </c>
    </row>
    <row r="557" s="2" customFormat="1">
      <c r="A557" s="39"/>
      <c r="B557" s="40"/>
      <c r="C557" s="41"/>
      <c r="D557" s="218" t="s">
        <v>149</v>
      </c>
      <c r="E557" s="41"/>
      <c r="F557" s="219" t="s">
        <v>957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149</v>
      </c>
      <c r="AU557" s="18" t="s">
        <v>147</v>
      </c>
    </row>
    <row r="558" s="2" customFormat="1" ht="16.5" customHeight="1">
      <c r="A558" s="39"/>
      <c r="B558" s="40"/>
      <c r="C558" s="205" t="s">
        <v>970</v>
      </c>
      <c r="D558" s="205" t="s">
        <v>141</v>
      </c>
      <c r="E558" s="206" t="s">
        <v>959</v>
      </c>
      <c r="F558" s="207" t="s">
        <v>960</v>
      </c>
      <c r="G558" s="208" t="s">
        <v>535</v>
      </c>
      <c r="H558" s="209">
        <v>31</v>
      </c>
      <c r="I558" s="210"/>
      <c r="J558" s="211">
        <f>ROUND(I558*H558,2)</f>
        <v>0</v>
      </c>
      <c r="K558" s="207" t="s">
        <v>19</v>
      </c>
      <c r="L558" s="45"/>
      <c r="M558" s="212" t="s">
        <v>19</v>
      </c>
      <c r="N558" s="213" t="s">
        <v>47</v>
      </c>
      <c r="O558" s="85"/>
      <c r="P558" s="214">
        <f>O558*H558</f>
        <v>0</v>
      </c>
      <c r="Q558" s="214">
        <v>0</v>
      </c>
      <c r="R558" s="214">
        <f>Q558*H558</f>
        <v>0</v>
      </c>
      <c r="S558" s="214">
        <v>0</v>
      </c>
      <c r="T558" s="21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6" t="s">
        <v>269</v>
      </c>
      <c r="AT558" s="216" t="s">
        <v>141</v>
      </c>
      <c r="AU558" s="216" t="s">
        <v>147</v>
      </c>
      <c r="AY558" s="18" t="s">
        <v>138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8" t="s">
        <v>147</v>
      </c>
      <c r="BK558" s="217">
        <f>ROUND(I558*H558,2)</f>
        <v>0</v>
      </c>
      <c r="BL558" s="18" t="s">
        <v>269</v>
      </c>
      <c r="BM558" s="216" t="s">
        <v>961</v>
      </c>
    </row>
    <row r="559" s="2" customFormat="1">
      <c r="A559" s="39"/>
      <c r="B559" s="40"/>
      <c r="C559" s="41"/>
      <c r="D559" s="218" t="s">
        <v>149</v>
      </c>
      <c r="E559" s="41"/>
      <c r="F559" s="219" t="s">
        <v>960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149</v>
      </c>
      <c r="AU559" s="18" t="s">
        <v>147</v>
      </c>
    </row>
    <row r="560" s="2" customFormat="1" ht="16.5" customHeight="1">
      <c r="A560" s="39"/>
      <c r="B560" s="40"/>
      <c r="C560" s="205" t="s">
        <v>975</v>
      </c>
      <c r="D560" s="205" t="s">
        <v>141</v>
      </c>
      <c r="E560" s="206" t="s">
        <v>963</v>
      </c>
      <c r="F560" s="207" t="s">
        <v>964</v>
      </c>
      <c r="G560" s="208" t="s">
        <v>272</v>
      </c>
      <c r="H560" s="209">
        <v>0.39000000000000001</v>
      </c>
      <c r="I560" s="210"/>
      <c r="J560" s="211">
        <f>ROUND(I560*H560,2)</f>
        <v>0</v>
      </c>
      <c r="K560" s="207" t="s">
        <v>145</v>
      </c>
      <c r="L560" s="45"/>
      <c r="M560" s="212" t="s">
        <v>19</v>
      </c>
      <c r="N560" s="213" t="s">
        <v>47</v>
      </c>
      <c r="O560" s="85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269</v>
      </c>
      <c r="AT560" s="216" t="s">
        <v>141</v>
      </c>
      <c r="AU560" s="216" t="s">
        <v>147</v>
      </c>
      <c r="AY560" s="18" t="s">
        <v>138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147</v>
      </c>
      <c r="BK560" s="217">
        <f>ROUND(I560*H560,2)</f>
        <v>0</v>
      </c>
      <c r="BL560" s="18" t="s">
        <v>269</v>
      </c>
      <c r="BM560" s="216" t="s">
        <v>965</v>
      </c>
    </row>
    <row r="561" s="2" customFormat="1">
      <c r="A561" s="39"/>
      <c r="B561" s="40"/>
      <c r="C561" s="41"/>
      <c r="D561" s="218" t="s">
        <v>149</v>
      </c>
      <c r="E561" s="41"/>
      <c r="F561" s="219" t="s">
        <v>966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149</v>
      </c>
      <c r="AU561" s="18" t="s">
        <v>147</v>
      </c>
    </row>
    <row r="562" s="2" customFormat="1">
      <c r="A562" s="39"/>
      <c r="B562" s="40"/>
      <c r="C562" s="41"/>
      <c r="D562" s="223" t="s">
        <v>151</v>
      </c>
      <c r="E562" s="41"/>
      <c r="F562" s="224" t="s">
        <v>967</v>
      </c>
      <c r="G562" s="41"/>
      <c r="H562" s="41"/>
      <c r="I562" s="220"/>
      <c r="J562" s="41"/>
      <c r="K562" s="41"/>
      <c r="L562" s="45"/>
      <c r="M562" s="221"/>
      <c r="N562" s="222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151</v>
      </c>
      <c r="AU562" s="18" t="s">
        <v>147</v>
      </c>
    </row>
    <row r="563" s="12" customFormat="1" ht="22.8" customHeight="1">
      <c r="A563" s="12"/>
      <c r="B563" s="189"/>
      <c r="C563" s="190"/>
      <c r="D563" s="191" t="s">
        <v>74</v>
      </c>
      <c r="E563" s="203" t="s">
        <v>968</v>
      </c>
      <c r="F563" s="203" t="s">
        <v>1576</v>
      </c>
      <c r="G563" s="190"/>
      <c r="H563" s="190"/>
      <c r="I563" s="193"/>
      <c r="J563" s="204">
        <f>BK563</f>
        <v>0</v>
      </c>
      <c r="K563" s="190"/>
      <c r="L563" s="195"/>
      <c r="M563" s="196"/>
      <c r="N563" s="197"/>
      <c r="O563" s="197"/>
      <c r="P563" s="198">
        <f>SUM(P564:P587)</f>
        <v>0</v>
      </c>
      <c r="Q563" s="197"/>
      <c r="R563" s="198">
        <f>SUM(R564:R587)</f>
        <v>0.023799999999999995</v>
      </c>
      <c r="S563" s="197"/>
      <c r="T563" s="199">
        <f>SUM(T564:T587)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00" t="s">
        <v>147</v>
      </c>
      <c r="AT563" s="201" t="s">
        <v>74</v>
      </c>
      <c r="AU563" s="201" t="s">
        <v>83</v>
      </c>
      <c r="AY563" s="200" t="s">
        <v>138</v>
      </c>
      <c r="BK563" s="202">
        <f>SUM(BK564:BK587)</f>
        <v>0</v>
      </c>
    </row>
    <row r="564" s="2" customFormat="1" ht="16.5" customHeight="1">
      <c r="A564" s="39"/>
      <c r="B564" s="40"/>
      <c r="C564" s="205" t="s">
        <v>980</v>
      </c>
      <c r="D564" s="205" t="s">
        <v>141</v>
      </c>
      <c r="E564" s="206" t="s">
        <v>971</v>
      </c>
      <c r="F564" s="207" t="s">
        <v>972</v>
      </c>
      <c r="G564" s="208" t="s">
        <v>189</v>
      </c>
      <c r="H564" s="209">
        <v>260</v>
      </c>
      <c r="I564" s="210"/>
      <c r="J564" s="211">
        <f>ROUND(I564*H564,2)</f>
        <v>0</v>
      </c>
      <c r="K564" s="207" t="s">
        <v>19</v>
      </c>
      <c r="L564" s="45"/>
      <c r="M564" s="212" t="s">
        <v>19</v>
      </c>
      <c r="N564" s="213" t="s">
        <v>47</v>
      </c>
      <c r="O564" s="85"/>
      <c r="P564" s="214">
        <f>O564*H564</f>
        <v>0</v>
      </c>
      <c r="Q564" s="214">
        <v>0</v>
      </c>
      <c r="R564" s="214">
        <f>Q564*H564</f>
        <v>0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582</v>
      </c>
      <c r="AT564" s="216" t="s">
        <v>141</v>
      </c>
      <c r="AU564" s="216" t="s">
        <v>147</v>
      </c>
      <c r="AY564" s="18" t="s">
        <v>138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147</v>
      </c>
      <c r="BK564" s="217">
        <f>ROUND(I564*H564,2)</f>
        <v>0</v>
      </c>
      <c r="BL564" s="18" t="s">
        <v>582</v>
      </c>
      <c r="BM564" s="216" t="s">
        <v>1577</v>
      </c>
    </row>
    <row r="565" s="2" customFormat="1">
      <c r="A565" s="39"/>
      <c r="B565" s="40"/>
      <c r="C565" s="41"/>
      <c r="D565" s="218" t="s">
        <v>149</v>
      </c>
      <c r="E565" s="41"/>
      <c r="F565" s="219" t="s">
        <v>972</v>
      </c>
      <c r="G565" s="41"/>
      <c r="H565" s="41"/>
      <c r="I565" s="220"/>
      <c r="J565" s="41"/>
      <c r="K565" s="41"/>
      <c r="L565" s="45"/>
      <c r="M565" s="221"/>
      <c r="N565" s="222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149</v>
      </c>
      <c r="AU565" s="18" t="s">
        <v>147</v>
      </c>
    </row>
    <row r="566" s="14" customFormat="1">
      <c r="A566" s="14"/>
      <c r="B566" s="235"/>
      <c r="C566" s="236"/>
      <c r="D566" s="218" t="s">
        <v>153</v>
      </c>
      <c r="E566" s="237" t="s">
        <v>19</v>
      </c>
      <c r="F566" s="238" t="s">
        <v>1578</v>
      </c>
      <c r="G566" s="236"/>
      <c r="H566" s="239">
        <v>260</v>
      </c>
      <c r="I566" s="240"/>
      <c r="J566" s="236"/>
      <c r="K566" s="236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153</v>
      </c>
      <c r="AU566" s="245" t="s">
        <v>147</v>
      </c>
      <c r="AV566" s="14" t="s">
        <v>147</v>
      </c>
      <c r="AW566" s="14" t="s">
        <v>36</v>
      </c>
      <c r="AX566" s="14" t="s">
        <v>83</v>
      </c>
      <c r="AY566" s="245" t="s">
        <v>138</v>
      </c>
    </row>
    <row r="567" s="2" customFormat="1" ht="16.5" customHeight="1">
      <c r="A567" s="39"/>
      <c r="B567" s="40"/>
      <c r="C567" s="205" t="s">
        <v>984</v>
      </c>
      <c r="D567" s="205" t="s">
        <v>141</v>
      </c>
      <c r="E567" s="206" t="s">
        <v>976</v>
      </c>
      <c r="F567" s="207" t="s">
        <v>977</v>
      </c>
      <c r="G567" s="208" t="s">
        <v>189</v>
      </c>
      <c r="H567" s="209">
        <v>100</v>
      </c>
      <c r="I567" s="210"/>
      <c r="J567" s="211">
        <f>ROUND(I567*H567,2)</f>
        <v>0</v>
      </c>
      <c r="K567" s="207" t="s">
        <v>19</v>
      </c>
      <c r="L567" s="45"/>
      <c r="M567" s="212" t="s">
        <v>19</v>
      </c>
      <c r="N567" s="213" t="s">
        <v>47</v>
      </c>
      <c r="O567" s="85"/>
      <c r="P567" s="214">
        <f>O567*H567</f>
        <v>0</v>
      </c>
      <c r="Q567" s="214">
        <v>6.9999999999999994E-05</v>
      </c>
      <c r="R567" s="214">
        <f>Q567*H567</f>
        <v>0.0069999999999999993</v>
      </c>
      <c r="S567" s="214">
        <v>0</v>
      </c>
      <c r="T567" s="21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16" t="s">
        <v>582</v>
      </c>
      <c r="AT567" s="216" t="s">
        <v>141</v>
      </c>
      <c r="AU567" s="216" t="s">
        <v>147</v>
      </c>
      <c r="AY567" s="18" t="s">
        <v>138</v>
      </c>
      <c r="BE567" s="217">
        <f>IF(N567="základní",J567,0)</f>
        <v>0</v>
      </c>
      <c r="BF567" s="217">
        <f>IF(N567="snížená",J567,0)</f>
        <v>0</v>
      </c>
      <c r="BG567" s="217">
        <f>IF(N567="zákl. přenesená",J567,0)</f>
        <v>0</v>
      </c>
      <c r="BH567" s="217">
        <f>IF(N567="sníž. přenesená",J567,0)</f>
        <v>0</v>
      </c>
      <c r="BI567" s="217">
        <f>IF(N567="nulová",J567,0)</f>
        <v>0</v>
      </c>
      <c r="BJ567" s="18" t="s">
        <v>147</v>
      </c>
      <c r="BK567" s="217">
        <f>ROUND(I567*H567,2)</f>
        <v>0</v>
      </c>
      <c r="BL567" s="18" t="s">
        <v>582</v>
      </c>
      <c r="BM567" s="216" t="s">
        <v>1579</v>
      </c>
    </row>
    <row r="568" s="2" customFormat="1">
      <c r="A568" s="39"/>
      <c r="B568" s="40"/>
      <c r="C568" s="41"/>
      <c r="D568" s="218" t="s">
        <v>149</v>
      </c>
      <c r="E568" s="41"/>
      <c r="F568" s="219" t="s">
        <v>977</v>
      </c>
      <c r="G568" s="41"/>
      <c r="H568" s="41"/>
      <c r="I568" s="220"/>
      <c r="J568" s="41"/>
      <c r="K568" s="41"/>
      <c r="L568" s="45"/>
      <c r="M568" s="221"/>
      <c r="N568" s="222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149</v>
      </c>
      <c r="AU568" s="18" t="s">
        <v>147</v>
      </c>
    </row>
    <row r="569" s="14" customFormat="1">
      <c r="A569" s="14"/>
      <c r="B569" s="235"/>
      <c r="C569" s="236"/>
      <c r="D569" s="218" t="s">
        <v>153</v>
      </c>
      <c r="E569" s="237" t="s">
        <v>19</v>
      </c>
      <c r="F569" s="238" t="s">
        <v>1580</v>
      </c>
      <c r="G569" s="236"/>
      <c r="H569" s="239">
        <v>100</v>
      </c>
      <c r="I569" s="240"/>
      <c r="J569" s="236"/>
      <c r="K569" s="236"/>
      <c r="L569" s="241"/>
      <c r="M569" s="242"/>
      <c r="N569" s="243"/>
      <c r="O569" s="243"/>
      <c r="P569" s="243"/>
      <c r="Q569" s="243"/>
      <c r="R569" s="243"/>
      <c r="S569" s="243"/>
      <c r="T569" s="24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5" t="s">
        <v>153</v>
      </c>
      <c r="AU569" s="245" t="s">
        <v>147</v>
      </c>
      <c r="AV569" s="14" t="s">
        <v>147</v>
      </c>
      <c r="AW569" s="14" t="s">
        <v>36</v>
      </c>
      <c r="AX569" s="14" t="s">
        <v>83</v>
      </c>
      <c r="AY569" s="245" t="s">
        <v>138</v>
      </c>
    </row>
    <row r="570" s="2" customFormat="1" ht="16.5" customHeight="1">
      <c r="A570" s="39"/>
      <c r="B570" s="40"/>
      <c r="C570" s="205" t="s">
        <v>989</v>
      </c>
      <c r="D570" s="205" t="s">
        <v>141</v>
      </c>
      <c r="E570" s="206" t="s">
        <v>981</v>
      </c>
      <c r="F570" s="207" t="s">
        <v>982</v>
      </c>
      <c r="G570" s="208" t="s">
        <v>197</v>
      </c>
      <c r="H570" s="209">
        <v>100</v>
      </c>
      <c r="I570" s="210"/>
      <c r="J570" s="211">
        <f>ROUND(I570*H570,2)</f>
        <v>0</v>
      </c>
      <c r="K570" s="207" t="s">
        <v>19</v>
      </c>
      <c r="L570" s="45"/>
      <c r="M570" s="212" t="s">
        <v>19</v>
      </c>
      <c r="N570" s="213" t="s">
        <v>47</v>
      </c>
      <c r="O570" s="85"/>
      <c r="P570" s="214">
        <f>O570*H570</f>
        <v>0</v>
      </c>
      <c r="Q570" s="214">
        <v>6.9999999999999994E-05</v>
      </c>
      <c r="R570" s="214">
        <f>Q570*H570</f>
        <v>0.0069999999999999993</v>
      </c>
      <c r="S570" s="214">
        <v>0</v>
      </c>
      <c r="T570" s="215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6" t="s">
        <v>582</v>
      </c>
      <c r="AT570" s="216" t="s">
        <v>141</v>
      </c>
      <c r="AU570" s="216" t="s">
        <v>147</v>
      </c>
      <c r="AY570" s="18" t="s">
        <v>138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8" t="s">
        <v>147</v>
      </c>
      <c r="BK570" s="217">
        <f>ROUND(I570*H570,2)</f>
        <v>0</v>
      </c>
      <c r="BL570" s="18" t="s">
        <v>582</v>
      </c>
      <c r="BM570" s="216" t="s">
        <v>1581</v>
      </c>
    </row>
    <row r="571" s="2" customFormat="1">
      <c r="A571" s="39"/>
      <c r="B571" s="40"/>
      <c r="C571" s="41"/>
      <c r="D571" s="218" t="s">
        <v>149</v>
      </c>
      <c r="E571" s="41"/>
      <c r="F571" s="219" t="s">
        <v>982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149</v>
      </c>
      <c r="AU571" s="18" t="s">
        <v>147</v>
      </c>
    </row>
    <row r="572" s="14" customFormat="1">
      <c r="A572" s="14"/>
      <c r="B572" s="235"/>
      <c r="C572" s="236"/>
      <c r="D572" s="218" t="s">
        <v>153</v>
      </c>
      <c r="E572" s="237" t="s">
        <v>19</v>
      </c>
      <c r="F572" s="238" t="s">
        <v>1580</v>
      </c>
      <c r="G572" s="236"/>
      <c r="H572" s="239">
        <v>100</v>
      </c>
      <c r="I572" s="240"/>
      <c r="J572" s="236"/>
      <c r="K572" s="236"/>
      <c r="L572" s="241"/>
      <c r="M572" s="242"/>
      <c r="N572" s="243"/>
      <c r="O572" s="243"/>
      <c r="P572" s="243"/>
      <c r="Q572" s="243"/>
      <c r="R572" s="243"/>
      <c r="S572" s="243"/>
      <c r="T572" s="24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5" t="s">
        <v>153</v>
      </c>
      <c r="AU572" s="245" t="s">
        <v>147</v>
      </c>
      <c r="AV572" s="14" t="s">
        <v>147</v>
      </c>
      <c r="AW572" s="14" t="s">
        <v>36</v>
      </c>
      <c r="AX572" s="14" t="s">
        <v>83</v>
      </c>
      <c r="AY572" s="245" t="s">
        <v>138</v>
      </c>
    </row>
    <row r="573" s="2" customFormat="1" ht="16.5" customHeight="1">
      <c r="A573" s="39"/>
      <c r="B573" s="40"/>
      <c r="C573" s="205" t="s">
        <v>993</v>
      </c>
      <c r="D573" s="205" t="s">
        <v>141</v>
      </c>
      <c r="E573" s="206" t="s">
        <v>985</v>
      </c>
      <c r="F573" s="207" t="s">
        <v>986</v>
      </c>
      <c r="G573" s="208" t="s">
        <v>197</v>
      </c>
      <c r="H573" s="209">
        <v>10</v>
      </c>
      <c r="I573" s="210"/>
      <c r="J573" s="211">
        <f>ROUND(I573*H573,2)</f>
        <v>0</v>
      </c>
      <c r="K573" s="207" t="s">
        <v>19</v>
      </c>
      <c r="L573" s="45"/>
      <c r="M573" s="212" t="s">
        <v>19</v>
      </c>
      <c r="N573" s="213" t="s">
        <v>47</v>
      </c>
      <c r="O573" s="85"/>
      <c r="P573" s="214">
        <f>O573*H573</f>
        <v>0</v>
      </c>
      <c r="Q573" s="214">
        <v>6.9999999999999994E-05</v>
      </c>
      <c r="R573" s="214">
        <f>Q573*H573</f>
        <v>0.00069999999999999988</v>
      </c>
      <c r="S573" s="214">
        <v>0</v>
      </c>
      <c r="T573" s="21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6" t="s">
        <v>582</v>
      </c>
      <c r="AT573" s="216" t="s">
        <v>141</v>
      </c>
      <c r="AU573" s="216" t="s">
        <v>147</v>
      </c>
      <c r="AY573" s="18" t="s">
        <v>138</v>
      </c>
      <c r="BE573" s="217">
        <f>IF(N573="základní",J573,0)</f>
        <v>0</v>
      </c>
      <c r="BF573" s="217">
        <f>IF(N573="snížená",J573,0)</f>
        <v>0</v>
      </c>
      <c r="BG573" s="217">
        <f>IF(N573="zákl. přenesená",J573,0)</f>
        <v>0</v>
      </c>
      <c r="BH573" s="217">
        <f>IF(N573="sníž. přenesená",J573,0)</f>
        <v>0</v>
      </c>
      <c r="BI573" s="217">
        <f>IF(N573="nulová",J573,0)</f>
        <v>0</v>
      </c>
      <c r="BJ573" s="18" t="s">
        <v>147</v>
      </c>
      <c r="BK573" s="217">
        <f>ROUND(I573*H573,2)</f>
        <v>0</v>
      </c>
      <c r="BL573" s="18" t="s">
        <v>582</v>
      </c>
      <c r="BM573" s="216" t="s">
        <v>1582</v>
      </c>
    </row>
    <row r="574" s="2" customFormat="1">
      <c r="A574" s="39"/>
      <c r="B574" s="40"/>
      <c r="C574" s="41"/>
      <c r="D574" s="218" t="s">
        <v>149</v>
      </c>
      <c r="E574" s="41"/>
      <c r="F574" s="219" t="s">
        <v>986</v>
      </c>
      <c r="G574" s="41"/>
      <c r="H574" s="41"/>
      <c r="I574" s="220"/>
      <c r="J574" s="41"/>
      <c r="K574" s="41"/>
      <c r="L574" s="45"/>
      <c r="M574" s="221"/>
      <c r="N574" s="222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149</v>
      </c>
      <c r="AU574" s="18" t="s">
        <v>147</v>
      </c>
    </row>
    <row r="575" s="14" customFormat="1">
      <c r="A575" s="14"/>
      <c r="B575" s="235"/>
      <c r="C575" s="236"/>
      <c r="D575" s="218" t="s">
        <v>153</v>
      </c>
      <c r="E575" s="237" t="s">
        <v>19</v>
      </c>
      <c r="F575" s="238" t="s">
        <v>1583</v>
      </c>
      <c r="G575" s="236"/>
      <c r="H575" s="239">
        <v>10</v>
      </c>
      <c r="I575" s="240"/>
      <c r="J575" s="236"/>
      <c r="K575" s="236"/>
      <c r="L575" s="241"/>
      <c r="M575" s="242"/>
      <c r="N575" s="243"/>
      <c r="O575" s="243"/>
      <c r="P575" s="243"/>
      <c r="Q575" s="243"/>
      <c r="R575" s="243"/>
      <c r="S575" s="243"/>
      <c r="T575" s="24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5" t="s">
        <v>153</v>
      </c>
      <c r="AU575" s="245" t="s">
        <v>147</v>
      </c>
      <c r="AV575" s="14" t="s">
        <v>147</v>
      </c>
      <c r="AW575" s="14" t="s">
        <v>36</v>
      </c>
      <c r="AX575" s="14" t="s">
        <v>83</v>
      </c>
      <c r="AY575" s="245" t="s">
        <v>138</v>
      </c>
    </row>
    <row r="576" s="2" customFormat="1" ht="16.5" customHeight="1">
      <c r="A576" s="39"/>
      <c r="B576" s="40"/>
      <c r="C576" s="205" t="s">
        <v>997</v>
      </c>
      <c r="D576" s="205" t="s">
        <v>141</v>
      </c>
      <c r="E576" s="206" t="s">
        <v>990</v>
      </c>
      <c r="F576" s="207" t="s">
        <v>991</v>
      </c>
      <c r="G576" s="208" t="s">
        <v>197</v>
      </c>
      <c r="H576" s="209">
        <v>10</v>
      </c>
      <c r="I576" s="210"/>
      <c r="J576" s="211">
        <f>ROUND(I576*H576,2)</f>
        <v>0</v>
      </c>
      <c r="K576" s="207" t="s">
        <v>19</v>
      </c>
      <c r="L576" s="45"/>
      <c r="M576" s="212" t="s">
        <v>19</v>
      </c>
      <c r="N576" s="213" t="s">
        <v>47</v>
      </c>
      <c r="O576" s="85"/>
      <c r="P576" s="214">
        <f>O576*H576</f>
        <v>0</v>
      </c>
      <c r="Q576" s="214">
        <v>6.9999999999999994E-05</v>
      </c>
      <c r="R576" s="214">
        <f>Q576*H576</f>
        <v>0.00069999999999999988</v>
      </c>
      <c r="S576" s="214">
        <v>0</v>
      </c>
      <c r="T576" s="21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6" t="s">
        <v>582</v>
      </c>
      <c r="AT576" s="216" t="s">
        <v>141</v>
      </c>
      <c r="AU576" s="216" t="s">
        <v>147</v>
      </c>
      <c r="AY576" s="18" t="s">
        <v>138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8" t="s">
        <v>147</v>
      </c>
      <c r="BK576" s="217">
        <f>ROUND(I576*H576,2)</f>
        <v>0</v>
      </c>
      <c r="BL576" s="18" t="s">
        <v>582</v>
      </c>
      <c r="BM576" s="216" t="s">
        <v>1584</v>
      </c>
    </row>
    <row r="577" s="2" customFormat="1">
      <c r="A577" s="39"/>
      <c r="B577" s="40"/>
      <c r="C577" s="41"/>
      <c r="D577" s="218" t="s">
        <v>149</v>
      </c>
      <c r="E577" s="41"/>
      <c r="F577" s="219" t="s">
        <v>991</v>
      </c>
      <c r="G577" s="41"/>
      <c r="H577" s="41"/>
      <c r="I577" s="220"/>
      <c r="J577" s="41"/>
      <c r="K577" s="41"/>
      <c r="L577" s="45"/>
      <c r="M577" s="221"/>
      <c r="N577" s="222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149</v>
      </c>
      <c r="AU577" s="18" t="s">
        <v>147</v>
      </c>
    </row>
    <row r="578" s="2" customFormat="1" ht="16.5" customHeight="1">
      <c r="A578" s="39"/>
      <c r="B578" s="40"/>
      <c r="C578" s="205" t="s">
        <v>1001</v>
      </c>
      <c r="D578" s="205" t="s">
        <v>141</v>
      </c>
      <c r="E578" s="206" t="s">
        <v>994</v>
      </c>
      <c r="F578" s="207" t="s">
        <v>995</v>
      </c>
      <c r="G578" s="208" t="s">
        <v>197</v>
      </c>
      <c r="H578" s="209">
        <v>10</v>
      </c>
      <c r="I578" s="210"/>
      <c r="J578" s="211">
        <f>ROUND(I578*H578,2)</f>
        <v>0</v>
      </c>
      <c r="K578" s="207" t="s">
        <v>19</v>
      </c>
      <c r="L578" s="45"/>
      <c r="M578" s="212" t="s">
        <v>19</v>
      </c>
      <c r="N578" s="213" t="s">
        <v>47</v>
      </c>
      <c r="O578" s="85"/>
      <c r="P578" s="214">
        <f>O578*H578</f>
        <v>0</v>
      </c>
      <c r="Q578" s="214">
        <v>6.9999999999999994E-05</v>
      </c>
      <c r="R578" s="214">
        <f>Q578*H578</f>
        <v>0.00069999999999999988</v>
      </c>
      <c r="S578" s="214">
        <v>0</v>
      </c>
      <c r="T578" s="21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6" t="s">
        <v>582</v>
      </c>
      <c r="AT578" s="216" t="s">
        <v>141</v>
      </c>
      <c r="AU578" s="216" t="s">
        <v>147</v>
      </c>
      <c r="AY578" s="18" t="s">
        <v>138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147</v>
      </c>
      <c r="BK578" s="217">
        <f>ROUND(I578*H578,2)</f>
        <v>0</v>
      </c>
      <c r="BL578" s="18" t="s">
        <v>582</v>
      </c>
      <c r="BM578" s="216" t="s">
        <v>1585</v>
      </c>
    </row>
    <row r="579" s="2" customFormat="1">
      <c r="A579" s="39"/>
      <c r="B579" s="40"/>
      <c r="C579" s="41"/>
      <c r="D579" s="218" t="s">
        <v>149</v>
      </c>
      <c r="E579" s="41"/>
      <c r="F579" s="219" t="s">
        <v>995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149</v>
      </c>
      <c r="AU579" s="18" t="s">
        <v>147</v>
      </c>
    </row>
    <row r="580" s="2" customFormat="1" ht="16.5" customHeight="1">
      <c r="A580" s="39"/>
      <c r="B580" s="40"/>
      <c r="C580" s="205" t="s">
        <v>1005</v>
      </c>
      <c r="D580" s="205" t="s">
        <v>141</v>
      </c>
      <c r="E580" s="206" t="s">
        <v>998</v>
      </c>
      <c r="F580" s="207" t="s">
        <v>999</v>
      </c>
      <c r="G580" s="208" t="s">
        <v>197</v>
      </c>
      <c r="H580" s="209">
        <v>10</v>
      </c>
      <c r="I580" s="210"/>
      <c r="J580" s="211">
        <f>ROUND(I580*H580,2)</f>
        <v>0</v>
      </c>
      <c r="K580" s="207" t="s">
        <v>19</v>
      </c>
      <c r="L580" s="45"/>
      <c r="M580" s="212" t="s">
        <v>19</v>
      </c>
      <c r="N580" s="213" t="s">
        <v>47</v>
      </c>
      <c r="O580" s="85"/>
      <c r="P580" s="214">
        <f>O580*H580</f>
        <v>0</v>
      </c>
      <c r="Q580" s="214">
        <v>6.9999999999999994E-05</v>
      </c>
      <c r="R580" s="214">
        <f>Q580*H580</f>
        <v>0.00069999999999999988</v>
      </c>
      <c r="S580" s="214">
        <v>0</v>
      </c>
      <c r="T580" s="215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16" t="s">
        <v>582</v>
      </c>
      <c r="AT580" s="216" t="s">
        <v>141</v>
      </c>
      <c r="AU580" s="216" t="s">
        <v>147</v>
      </c>
      <c r="AY580" s="18" t="s">
        <v>138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8" t="s">
        <v>147</v>
      </c>
      <c r="BK580" s="217">
        <f>ROUND(I580*H580,2)</f>
        <v>0</v>
      </c>
      <c r="BL580" s="18" t="s">
        <v>582</v>
      </c>
      <c r="BM580" s="216" t="s">
        <v>1586</v>
      </c>
    </row>
    <row r="581" s="2" customFormat="1">
      <c r="A581" s="39"/>
      <c r="B581" s="40"/>
      <c r="C581" s="41"/>
      <c r="D581" s="218" t="s">
        <v>149</v>
      </c>
      <c r="E581" s="41"/>
      <c r="F581" s="219" t="s">
        <v>999</v>
      </c>
      <c r="G581" s="41"/>
      <c r="H581" s="41"/>
      <c r="I581" s="220"/>
      <c r="J581" s="41"/>
      <c r="K581" s="41"/>
      <c r="L581" s="45"/>
      <c r="M581" s="221"/>
      <c r="N581" s="222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149</v>
      </c>
      <c r="AU581" s="18" t="s">
        <v>147</v>
      </c>
    </row>
    <row r="582" s="2" customFormat="1" ht="16.5" customHeight="1">
      <c r="A582" s="39"/>
      <c r="B582" s="40"/>
      <c r="C582" s="205" t="s">
        <v>1009</v>
      </c>
      <c r="D582" s="205" t="s">
        <v>141</v>
      </c>
      <c r="E582" s="206" t="s">
        <v>1002</v>
      </c>
      <c r="F582" s="207" t="s">
        <v>1003</v>
      </c>
      <c r="G582" s="208" t="s">
        <v>197</v>
      </c>
      <c r="H582" s="209">
        <v>10</v>
      </c>
      <c r="I582" s="210"/>
      <c r="J582" s="211">
        <f>ROUND(I582*H582,2)</f>
        <v>0</v>
      </c>
      <c r="K582" s="207" t="s">
        <v>19</v>
      </c>
      <c r="L582" s="45"/>
      <c r="M582" s="212" t="s">
        <v>19</v>
      </c>
      <c r="N582" s="213" t="s">
        <v>47</v>
      </c>
      <c r="O582" s="85"/>
      <c r="P582" s="214">
        <f>O582*H582</f>
        <v>0</v>
      </c>
      <c r="Q582" s="214">
        <v>6.9999999999999994E-05</v>
      </c>
      <c r="R582" s="214">
        <f>Q582*H582</f>
        <v>0.00069999999999999988</v>
      </c>
      <c r="S582" s="214">
        <v>0</v>
      </c>
      <c r="T582" s="21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16" t="s">
        <v>582</v>
      </c>
      <c r="AT582" s="216" t="s">
        <v>141</v>
      </c>
      <c r="AU582" s="216" t="s">
        <v>147</v>
      </c>
      <c r="AY582" s="18" t="s">
        <v>138</v>
      </c>
      <c r="BE582" s="217">
        <f>IF(N582="základní",J582,0)</f>
        <v>0</v>
      </c>
      <c r="BF582" s="217">
        <f>IF(N582="snížená",J582,0)</f>
        <v>0</v>
      </c>
      <c r="BG582" s="217">
        <f>IF(N582="zákl. přenesená",J582,0)</f>
        <v>0</v>
      </c>
      <c r="BH582" s="217">
        <f>IF(N582="sníž. přenesená",J582,0)</f>
        <v>0</v>
      </c>
      <c r="BI582" s="217">
        <f>IF(N582="nulová",J582,0)</f>
        <v>0</v>
      </c>
      <c r="BJ582" s="18" t="s">
        <v>147</v>
      </c>
      <c r="BK582" s="217">
        <f>ROUND(I582*H582,2)</f>
        <v>0</v>
      </c>
      <c r="BL582" s="18" t="s">
        <v>582</v>
      </c>
      <c r="BM582" s="216" t="s">
        <v>1587</v>
      </c>
    </row>
    <row r="583" s="2" customFormat="1">
      <c r="A583" s="39"/>
      <c r="B583" s="40"/>
      <c r="C583" s="41"/>
      <c r="D583" s="218" t="s">
        <v>149</v>
      </c>
      <c r="E583" s="41"/>
      <c r="F583" s="219" t="s">
        <v>1003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149</v>
      </c>
      <c r="AU583" s="18" t="s">
        <v>147</v>
      </c>
    </row>
    <row r="584" s="2" customFormat="1" ht="16.5" customHeight="1">
      <c r="A584" s="39"/>
      <c r="B584" s="40"/>
      <c r="C584" s="205" t="s">
        <v>1015</v>
      </c>
      <c r="D584" s="205" t="s">
        <v>141</v>
      </c>
      <c r="E584" s="206" t="s">
        <v>1006</v>
      </c>
      <c r="F584" s="207" t="s">
        <v>1007</v>
      </c>
      <c r="G584" s="208" t="s">
        <v>197</v>
      </c>
      <c r="H584" s="209">
        <v>10</v>
      </c>
      <c r="I584" s="210"/>
      <c r="J584" s="211">
        <f>ROUND(I584*H584,2)</f>
        <v>0</v>
      </c>
      <c r="K584" s="207" t="s">
        <v>19</v>
      </c>
      <c r="L584" s="45"/>
      <c r="M584" s="212" t="s">
        <v>19</v>
      </c>
      <c r="N584" s="213" t="s">
        <v>47</v>
      </c>
      <c r="O584" s="85"/>
      <c r="P584" s="214">
        <f>O584*H584</f>
        <v>0</v>
      </c>
      <c r="Q584" s="214">
        <v>6.9999999999999994E-05</v>
      </c>
      <c r="R584" s="214">
        <f>Q584*H584</f>
        <v>0.00069999999999999988</v>
      </c>
      <c r="S584" s="214">
        <v>0</v>
      </c>
      <c r="T584" s="21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6" t="s">
        <v>582</v>
      </c>
      <c r="AT584" s="216" t="s">
        <v>141</v>
      </c>
      <c r="AU584" s="216" t="s">
        <v>147</v>
      </c>
      <c r="AY584" s="18" t="s">
        <v>138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8" t="s">
        <v>147</v>
      </c>
      <c r="BK584" s="217">
        <f>ROUND(I584*H584,2)</f>
        <v>0</v>
      </c>
      <c r="BL584" s="18" t="s">
        <v>582</v>
      </c>
      <c r="BM584" s="216" t="s">
        <v>1588</v>
      </c>
    </row>
    <row r="585" s="2" customFormat="1">
      <c r="A585" s="39"/>
      <c r="B585" s="40"/>
      <c r="C585" s="41"/>
      <c r="D585" s="218" t="s">
        <v>149</v>
      </c>
      <c r="E585" s="41"/>
      <c r="F585" s="219" t="s">
        <v>1007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149</v>
      </c>
      <c r="AU585" s="18" t="s">
        <v>147</v>
      </c>
    </row>
    <row r="586" s="2" customFormat="1" ht="16.5" customHeight="1">
      <c r="A586" s="39"/>
      <c r="B586" s="40"/>
      <c r="C586" s="205" t="s">
        <v>1021</v>
      </c>
      <c r="D586" s="205" t="s">
        <v>141</v>
      </c>
      <c r="E586" s="206" t="s">
        <v>1010</v>
      </c>
      <c r="F586" s="207" t="s">
        <v>1011</v>
      </c>
      <c r="G586" s="208" t="s">
        <v>535</v>
      </c>
      <c r="H586" s="209">
        <v>80</v>
      </c>
      <c r="I586" s="210"/>
      <c r="J586" s="211">
        <f>ROUND(I586*H586,2)</f>
        <v>0</v>
      </c>
      <c r="K586" s="207" t="s">
        <v>19</v>
      </c>
      <c r="L586" s="45"/>
      <c r="M586" s="212" t="s">
        <v>19</v>
      </c>
      <c r="N586" s="213" t="s">
        <v>47</v>
      </c>
      <c r="O586" s="85"/>
      <c r="P586" s="214">
        <f>O586*H586</f>
        <v>0</v>
      </c>
      <c r="Q586" s="214">
        <v>6.9999999999999994E-05</v>
      </c>
      <c r="R586" s="214">
        <f>Q586*H586</f>
        <v>0.0055999999999999991</v>
      </c>
      <c r="S586" s="214">
        <v>0</v>
      </c>
      <c r="T586" s="215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16" t="s">
        <v>582</v>
      </c>
      <c r="AT586" s="216" t="s">
        <v>141</v>
      </c>
      <c r="AU586" s="216" t="s">
        <v>147</v>
      </c>
      <c r="AY586" s="18" t="s">
        <v>138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8" t="s">
        <v>147</v>
      </c>
      <c r="BK586" s="217">
        <f>ROUND(I586*H586,2)</f>
        <v>0</v>
      </c>
      <c r="BL586" s="18" t="s">
        <v>582</v>
      </c>
      <c r="BM586" s="216" t="s">
        <v>1589</v>
      </c>
    </row>
    <row r="587" s="2" customFormat="1">
      <c r="A587" s="39"/>
      <c r="B587" s="40"/>
      <c r="C587" s="41"/>
      <c r="D587" s="218" t="s">
        <v>149</v>
      </c>
      <c r="E587" s="41"/>
      <c r="F587" s="219" t="s">
        <v>1011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149</v>
      </c>
      <c r="AU587" s="18" t="s">
        <v>147</v>
      </c>
    </row>
    <row r="588" s="12" customFormat="1" ht="22.8" customHeight="1">
      <c r="A588" s="12"/>
      <c r="B588" s="189"/>
      <c r="C588" s="190"/>
      <c r="D588" s="191" t="s">
        <v>74</v>
      </c>
      <c r="E588" s="203" t="s">
        <v>1013</v>
      </c>
      <c r="F588" s="203" t="s">
        <v>1014</v>
      </c>
      <c r="G588" s="190"/>
      <c r="H588" s="190"/>
      <c r="I588" s="193"/>
      <c r="J588" s="204">
        <f>BK588</f>
        <v>0</v>
      </c>
      <c r="K588" s="190"/>
      <c r="L588" s="195"/>
      <c r="M588" s="196"/>
      <c r="N588" s="197"/>
      <c r="O588" s="197"/>
      <c r="P588" s="198">
        <f>SUM(P589:P628)</f>
        <v>0</v>
      </c>
      <c r="Q588" s="197"/>
      <c r="R588" s="198">
        <f>SUM(R589:R628)</f>
        <v>0.466476</v>
      </c>
      <c r="S588" s="197"/>
      <c r="T588" s="199">
        <f>SUM(T589:T628)</f>
        <v>0.68420000000000003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00" t="s">
        <v>147</v>
      </c>
      <c r="AT588" s="201" t="s">
        <v>74</v>
      </c>
      <c r="AU588" s="201" t="s">
        <v>83</v>
      </c>
      <c r="AY588" s="200" t="s">
        <v>138</v>
      </c>
      <c r="BK588" s="202">
        <f>SUM(BK589:BK628)</f>
        <v>0</v>
      </c>
    </row>
    <row r="589" s="2" customFormat="1" ht="16.5" customHeight="1">
      <c r="A589" s="39"/>
      <c r="B589" s="40"/>
      <c r="C589" s="205" t="s">
        <v>1027</v>
      </c>
      <c r="D589" s="205" t="s">
        <v>141</v>
      </c>
      <c r="E589" s="206" t="s">
        <v>1016</v>
      </c>
      <c r="F589" s="207" t="s">
        <v>1017</v>
      </c>
      <c r="G589" s="208" t="s">
        <v>197</v>
      </c>
      <c r="H589" s="209">
        <v>10</v>
      </c>
      <c r="I589" s="210"/>
      <c r="J589" s="211">
        <f>ROUND(I589*H589,2)</f>
        <v>0</v>
      </c>
      <c r="K589" s="207" t="s">
        <v>145</v>
      </c>
      <c r="L589" s="45"/>
      <c r="M589" s="212" t="s">
        <v>19</v>
      </c>
      <c r="N589" s="213" t="s">
        <v>47</v>
      </c>
      <c r="O589" s="85"/>
      <c r="P589" s="214">
        <f>O589*H589</f>
        <v>0</v>
      </c>
      <c r="Q589" s="214">
        <v>0</v>
      </c>
      <c r="R589" s="214">
        <f>Q589*H589</f>
        <v>0</v>
      </c>
      <c r="S589" s="214">
        <v>0.002</v>
      </c>
      <c r="T589" s="215">
        <f>S589*H589</f>
        <v>0.02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6" t="s">
        <v>269</v>
      </c>
      <c r="AT589" s="216" t="s">
        <v>141</v>
      </c>
      <c r="AU589" s="216" t="s">
        <v>147</v>
      </c>
      <c r="AY589" s="18" t="s">
        <v>138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8" t="s">
        <v>147</v>
      </c>
      <c r="BK589" s="217">
        <f>ROUND(I589*H589,2)</f>
        <v>0</v>
      </c>
      <c r="BL589" s="18" t="s">
        <v>269</v>
      </c>
      <c r="BM589" s="216" t="s">
        <v>1018</v>
      </c>
    </row>
    <row r="590" s="2" customFormat="1">
      <c r="A590" s="39"/>
      <c r="B590" s="40"/>
      <c r="C590" s="41"/>
      <c r="D590" s="218" t="s">
        <v>149</v>
      </c>
      <c r="E590" s="41"/>
      <c r="F590" s="219" t="s">
        <v>1019</v>
      </c>
      <c r="G590" s="41"/>
      <c r="H590" s="41"/>
      <c r="I590" s="220"/>
      <c r="J590" s="41"/>
      <c r="K590" s="41"/>
      <c r="L590" s="45"/>
      <c r="M590" s="221"/>
      <c r="N590" s="222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149</v>
      </c>
      <c r="AU590" s="18" t="s">
        <v>147</v>
      </c>
    </row>
    <row r="591" s="2" customFormat="1">
      <c r="A591" s="39"/>
      <c r="B591" s="40"/>
      <c r="C591" s="41"/>
      <c r="D591" s="223" t="s">
        <v>151</v>
      </c>
      <c r="E591" s="41"/>
      <c r="F591" s="224" t="s">
        <v>1020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151</v>
      </c>
      <c r="AU591" s="18" t="s">
        <v>147</v>
      </c>
    </row>
    <row r="592" s="2" customFormat="1" ht="16.5" customHeight="1">
      <c r="A592" s="39"/>
      <c r="B592" s="40"/>
      <c r="C592" s="205" t="s">
        <v>1031</v>
      </c>
      <c r="D592" s="205" t="s">
        <v>141</v>
      </c>
      <c r="E592" s="206" t="s">
        <v>1022</v>
      </c>
      <c r="F592" s="207" t="s">
        <v>1023</v>
      </c>
      <c r="G592" s="208" t="s">
        <v>197</v>
      </c>
      <c r="H592" s="209">
        <v>10</v>
      </c>
      <c r="I592" s="210"/>
      <c r="J592" s="211">
        <f>ROUND(I592*H592,2)</f>
        <v>0</v>
      </c>
      <c r="K592" s="207" t="s">
        <v>145</v>
      </c>
      <c r="L592" s="45"/>
      <c r="M592" s="212" t="s">
        <v>19</v>
      </c>
      <c r="N592" s="213" t="s">
        <v>47</v>
      </c>
      <c r="O592" s="85"/>
      <c r="P592" s="214">
        <f>O592*H592</f>
        <v>0</v>
      </c>
      <c r="Q592" s="214">
        <v>0</v>
      </c>
      <c r="R592" s="214">
        <f>Q592*H592</f>
        <v>0</v>
      </c>
      <c r="S592" s="214">
        <v>0</v>
      </c>
      <c r="T592" s="215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16" t="s">
        <v>269</v>
      </c>
      <c r="AT592" s="216" t="s">
        <v>141</v>
      </c>
      <c r="AU592" s="216" t="s">
        <v>147</v>
      </c>
      <c r="AY592" s="18" t="s">
        <v>138</v>
      </c>
      <c r="BE592" s="217">
        <f>IF(N592="základní",J592,0)</f>
        <v>0</v>
      </c>
      <c r="BF592" s="217">
        <f>IF(N592="snížená",J592,0)</f>
        <v>0</v>
      </c>
      <c r="BG592" s="217">
        <f>IF(N592="zákl. přenesená",J592,0)</f>
        <v>0</v>
      </c>
      <c r="BH592" s="217">
        <f>IF(N592="sníž. přenesená",J592,0)</f>
        <v>0</v>
      </c>
      <c r="BI592" s="217">
        <f>IF(N592="nulová",J592,0)</f>
        <v>0</v>
      </c>
      <c r="BJ592" s="18" t="s">
        <v>147</v>
      </c>
      <c r="BK592" s="217">
        <f>ROUND(I592*H592,2)</f>
        <v>0</v>
      </c>
      <c r="BL592" s="18" t="s">
        <v>269</v>
      </c>
      <c r="BM592" s="216" t="s">
        <v>1024</v>
      </c>
    </row>
    <row r="593" s="2" customFormat="1">
      <c r="A593" s="39"/>
      <c r="B593" s="40"/>
      <c r="C593" s="41"/>
      <c r="D593" s="218" t="s">
        <v>149</v>
      </c>
      <c r="E593" s="41"/>
      <c r="F593" s="219" t="s">
        <v>1025</v>
      </c>
      <c r="G593" s="41"/>
      <c r="H593" s="41"/>
      <c r="I593" s="220"/>
      <c r="J593" s="41"/>
      <c r="K593" s="41"/>
      <c r="L593" s="45"/>
      <c r="M593" s="221"/>
      <c r="N593" s="222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149</v>
      </c>
      <c r="AU593" s="18" t="s">
        <v>147</v>
      </c>
    </row>
    <row r="594" s="2" customFormat="1">
      <c r="A594" s="39"/>
      <c r="B594" s="40"/>
      <c r="C594" s="41"/>
      <c r="D594" s="223" t="s">
        <v>151</v>
      </c>
      <c r="E594" s="41"/>
      <c r="F594" s="224" t="s">
        <v>1026</v>
      </c>
      <c r="G594" s="41"/>
      <c r="H594" s="41"/>
      <c r="I594" s="220"/>
      <c r="J594" s="41"/>
      <c r="K594" s="41"/>
      <c r="L594" s="45"/>
      <c r="M594" s="221"/>
      <c r="N594" s="222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151</v>
      </c>
      <c r="AU594" s="18" t="s">
        <v>147</v>
      </c>
    </row>
    <row r="595" s="2" customFormat="1" ht="16.5" customHeight="1">
      <c r="A595" s="39"/>
      <c r="B595" s="40"/>
      <c r="C595" s="257" t="s">
        <v>1035</v>
      </c>
      <c r="D595" s="257" t="s">
        <v>250</v>
      </c>
      <c r="E595" s="258" t="s">
        <v>1028</v>
      </c>
      <c r="F595" s="259" t="s">
        <v>1029</v>
      </c>
      <c r="G595" s="260" t="s">
        <v>197</v>
      </c>
      <c r="H595" s="261">
        <v>10</v>
      </c>
      <c r="I595" s="262"/>
      <c r="J595" s="263">
        <f>ROUND(I595*H595,2)</f>
        <v>0</v>
      </c>
      <c r="K595" s="259" t="s">
        <v>19</v>
      </c>
      <c r="L595" s="264"/>
      <c r="M595" s="265" t="s">
        <v>19</v>
      </c>
      <c r="N595" s="266" t="s">
        <v>47</v>
      </c>
      <c r="O595" s="85"/>
      <c r="P595" s="214">
        <f>O595*H595</f>
        <v>0</v>
      </c>
      <c r="Q595" s="214">
        <v>0.02</v>
      </c>
      <c r="R595" s="214">
        <f>Q595*H595</f>
        <v>0.20000000000000001</v>
      </c>
      <c r="S595" s="214">
        <v>0</v>
      </c>
      <c r="T595" s="215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16" t="s">
        <v>381</v>
      </c>
      <c r="AT595" s="216" t="s">
        <v>250</v>
      </c>
      <c r="AU595" s="216" t="s">
        <v>147</v>
      </c>
      <c r="AY595" s="18" t="s">
        <v>138</v>
      </c>
      <c r="BE595" s="217">
        <f>IF(N595="základní",J595,0)</f>
        <v>0</v>
      </c>
      <c r="BF595" s="217">
        <f>IF(N595="snížená",J595,0)</f>
        <v>0</v>
      </c>
      <c r="BG595" s="217">
        <f>IF(N595="zákl. přenesená",J595,0)</f>
        <v>0</v>
      </c>
      <c r="BH595" s="217">
        <f>IF(N595="sníž. přenesená",J595,0)</f>
        <v>0</v>
      </c>
      <c r="BI595" s="217">
        <f>IF(N595="nulová",J595,0)</f>
        <v>0</v>
      </c>
      <c r="BJ595" s="18" t="s">
        <v>147</v>
      </c>
      <c r="BK595" s="217">
        <f>ROUND(I595*H595,2)</f>
        <v>0</v>
      </c>
      <c r="BL595" s="18" t="s">
        <v>269</v>
      </c>
      <c r="BM595" s="216" t="s">
        <v>1030</v>
      </c>
    </row>
    <row r="596" s="2" customFormat="1">
      <c r="A596" s="39"/>
      <c r="B596" s="40"/>
      <c r="C596" s="41"/>
      <c r="D596" s="218" t="s">
        <v>149</v>
      </c>
      <c r="E596" s="41"/>
      <c r="F596" s="219" t="s">
        <v>1029</v>
      </c>
      <c r="G596" s="41"/>
      <c r="H596" s="41"/>
      <c r="I596" s="220"/>
      <c r="J596" s="41"/>
      <c r="K596" s="41"/>
      <c r="L596" s="45"/>
      <c r="M596" s="221"/>
      <c r="N596" s="222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149</v>
      </c>
      <c r="AU596" s="18" t="s">
        <v>147</v>
      </c>
    </row>
    <row r="597" s="2" customFormat="1" ht="16.5" customHeight="1">
      <c r="A597" s="39"/>
      <c r="B597" s="40"/>
      <c r="C597" s="205" t="s">
        <v>1039</v>
      </c>
      <c r="D597" s="205" t="s">
        <v>141</v>
      </c>
      <c r="E597" s="206" t="s">
        <v>1032</v>
      </c>
      <c r="F597" s="207" t="s">
        <v>1033</v>
      </c>
      <c r="G597" s="208" t="s">
        <v>197</v>
      </c>
      <c r="H597" s="209">
        <v>20</v>
      </c>
      <c r="I597" s="210"/>
      <c r="J597" s="211">
        <f>ROUND(I597*H597,2)</f>
        <v>0</v>
      </c>
      <c r="K597" s="207" t="s">
        <v>19</v>
      </c>
      <c r="L597" s="45"/>
      <c r="M597" s="212" t="s">
        <v>19</v>
      </c>
      <c r="N597" s="213" t="s">
        <v>47</v>
      </c>
      <c r="O597" s="85"/>
      <c r="P597" s="214">
        <f>O597*H597</f>
        <v>0</v>
      </c>
      <c r="Q597" s="214">
        <v>0</v>
      </c>
      <c r="R597" s="214">
        <f>Q597*H597</f>
        <v>0</v>
      </c>
      <c r="S597" s="214">
        <v>0</v>
      </c>
      <c r="T597" s="215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16" t="s">
        <v>269</v>
      </c>
      <c r="AT597" s="216" t="s">
        <v>141</v>
      </c>
      <c r="AU597" s="216" t="s">
        <v>147</v>
      </c>
      <c r="AY597" s="18" t="s">
        <v>138</v>
      </c>
      <c r="BE597" s="217">
        <f>IF(N597="základní",J597,0)</f>
        <v>0</v>
      </c>
      <c r="BF597" s="217">
        <f>IF(N597="snížená",J597,0)</f>
        <v>0</v>
      </c>
      <c r="BG597" s="217">
        <f>IF(N597="zákl. přenesená",J597,0)</f>
        <v>0</v>
      </c>
      <c r="BH597" s="217">
        <f>IF(N597="sníž. přenesená",J597,0)</f>
        <v>0</v>
      </c>
      <c r="BI597" s="217">
        <f>IF(N597="nulová",J597,0)</f>
        <v>0</v>
      </c>
      <c r="BJ597" s="18" t="s">
        <v>147</v>
      </c>
      <c r="BK597" s="217">
        <f>ROUND(I597*H597,2)</f>
        <v>0</v>
      </c>
      <c r="BL597" s="18" t="s">
        <v>269</v>
      </c>
      <c r="BM597" s="216" t="s">
        <v>1034</v>
      </c>
    </row>
    <row r="598" s="2" customFormat="1">
      <c r="A598" s="39"/>
      <c r="B598" s="40"/>
      <c r="C598" s="41"/>
      <c r="D598" s="218" t="s">
        <v>149</v>
      </c>
      <c r="E598" s="41"/>
      <c r="F598" s="219" t="s">
        <v>1033</v>
      </c>
      <c r="G598" s="41"/>
      <c r="H598" s="41"/>
      <c r="I598" s="220"/>
      <c r="J598" s="41"/>
      <c r="K598" s="41"/>
      <c r="L598" s="45"/>
      <c r="M598" s="221"/>
      <c r="N598" s="222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149</v>
      </c>
      <c r="AU598" s="18" t="s">
        <v>147</v>
      </c>
    </row>
    <row r="599" s="2" customFormat="1" ht="16.5" customHeight="1">
      <c r="A599" s="39"/>
      <c r="B599" s="40"/>
      <c r="C599" s="205" t="s">
        <v>1043</v>
      </c>
      <c r="D599" s="205" t="s">
        <v>141</v>
      </c>
      <c r="E599" s="206" t="s">
        <v>1036</v>
      </c>
      <c r="F599" s="207" t="s">
        <v>1037</v>
      </c>
      <c r="G599" s="208" t="s">
        <v>197</v>
      </c>
      <c r="H599" s="209">
        <v>10</v>
      </c>
      <c r="I599" s="210"/>
      <c r="J599" s="211">
        <f>ROUND(I599*H599,2)</f>
        <v>0</v>
      </c>
      <c r="K599" s="207" t="s">
        <v>19</v>
      </c>
      <c r="L599" s="45"/>
      <c r="M599" s="212" t="s">
        <v>19</v>
      </c>
      <c r="N599" s="213" t="s">
        <v>47</v>
      </c>
      <c r="O599" s="85"/>
      <c r="P599" s="214">
        <f>O599*H599</f>
        <v>0</v>
      </c>
      <c r="Q599" s="214">
        <v>0</v>
      </c>
      <c r="R599" s="214">
        <f>Q599*H599</f>
        <v>0</v>
      </c>
      <c r="S599" s="214">
        <v>0</v>
      </c>
      <c r="T599" s="215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16" t="s">
        <v>269</v>
      </c>
      <c r="AT599" s="216" t="s">
        <v>141</v>
      </c>
      <c r="AU599" s="216" t="s">
        <v>147</v>
      </c>
      <c r="AY599" s="18" t="s">
        <v>138</v>
      </c>
      <c r="BE599" s="217">
        <f>IF(N599="základní",J599,0)</f>
        <v>0</v>
      </c>
      <c r="BF599" s="217">
        <f>IF(N599="snížená",J599,0)</f>
        <v>0</v>
      </c>
      <c r="BG599" s="217">
        <f>IF(N599="zákl. přenesená",J599,0)</f>
        <v>0</v>
      </c>
      <c r="BH599" s="217">
        <f>IF(N599="sníž. přenesená",J599,0)</f>
        <v>0</v>
      </c>
      <c r="BI599" s="217">
        <f>IF(N599="nulová",J599,0)</f>
        <v>0</v>
      </c>
      <c r="BJ599" s="18" t="s">
        <v>147</v>
      </c>
      <c r="BK599" s="217">
        <f>ROUND(I599*H599,2)</f>
        <v>0</v>
      </c>
      <c r="BL599" s="18" t="s">
        <v>269</v>
      </c>
      <c r="BM599" s="216" t="s">
        <v>1038</v>
      </c>
    </row>
    <row r="600" s="2" customFormat="1">
      <c r="A600" s="39"/>
      <c r="B600" s="40"/>
      <c r="C600" s="41"/>
      <c r="D600" s="218" t="s">
        <v>149</v>
      </c>
      <c r="E600" s="41"/>
      <c r="F600" s="219" t="s">
        <v>1037</v>
      </c>
      <c r="G600" s="41"/>
      <c r="H600" s="41"/>
      <c r="I600" s="220"/>
      <c r="J600" s="41"/>
      <c r="K600" s="41"/>
      <c r="L600" s="45"/>
      <c r="M600" s="221"/>
      <c r="N600" s="222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149</v>
      </c>
      <c r="AU600" s="18" t="s">
        <v>147</v>
      </c>
    </row>
    <row r="601" s="2" customFormat="1" ht="16.5" customHeight="1">
      <c r="A601" s="39"/>
      <c r="B601" s="40"/>
      <c r="C601" s="205" t="s">
        <v>1047</v>
      </c>
      <c r="D601" s="205" t="s">
        <v>141</v>
      </c>
      <c r="E601" s="206" t="s">
        <v>1040</v>
      </c>
      <c r="F601" s="207" t="s">
        <v>1041</v>
      </c>
      <c r="G601" s="208" t="s">
        <v>197</v>
      </c>
      <c r="H601" s="209">
        <v>20</v>
      </c>
      <c r="I601" s="210"/>
      <c r="J601" s="211">
        <f>ROUND(I601*H601,2)</f>
        <v>0</v>
      </c>
      <c r="K601" s="207" t="s">
        <v>19</v>
      </c>
      <c r="L601" s="45"/>
      <c r="M601" s="212" t="s">
        <v>19</v>
      </c>
      <c r="N601" s="213" t="s">
        <v>47</v>
      </c>
      <c r="O601" s="85"/>
      <c r="P601" s="214">
        <f>O601*H601</f>
        <v>0</v>
      </c>
      <c r="Q601" s="214">
        <v>0</v>
      </c>
      <c r="R601" s="214">
        <f>Q601*H601</f>
        <v>0</v>
      </c>
      <c r="S601" s="214">
        <v>0</v>
      </c>
      <c r="T601" s="215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16" t="s">
        <v>269</v>
      </c>
      <c r="AT601" s="216" t="s">
        <v>141</v>
      </c>
      <c r="AU601" s="216" t="s">
        <v>147</v>
      </c>
      <c r="AY601" s="18" t="s">
        <v>138</v>
      </c>
      <c r="BE601" s="217">
        <f>IF(N601="základní",J601,0)</f>
        <v>0</v>
      </c>
      <c r="BF601" s="217">
        <f>IF(N601="snížená",J601,0)</f>
        <v>0</v>
      </c>
      <c r="BG601" s="217">
        <f>IF(N601="zákl. přenesená",J601,0)</f>
        <v>0</v>
      </c>
      <c r="BH601" s="217">
        <f>IF(N601="sníž. přenesená",J601,0)</f>
        <v>0</v>
      </c>
      <c r="BI601" s="217">
        <f>IF(N601="nulová",J601,0)</f>
        <v>0</v>
      </c>
      <c r="BJ601" s="18" t="s">
        <v>147</v>
      </c>
      <c r="BK601" s="217">
        <f>ROUND(I601*H601,2)</f>
        <v>0</v>
      </c>
      <c r="BL601" s="18" t="s">
        <v>269</v>
      </c>
      <c r="BM601" s="216" t="s">
        <v>1042</v>
      </c>
    </row>
    <row r="602" s="2" customFormat="1">
      <c r="A602" s="39"/>
      <c r="B602" s="40"/>
      <c r="C602" s="41"/>
      <c r="D602" s="218" t="s">
        <v>149</v>
      </c>
      <c r="E602" s="41"/>
      <c r="F602" s="219" t="s">
        <v>1041</v>
      </c>
      <c r="G602" s="41"/>
      <c r="H602" s="41"/>
      <c r="I602" s="220"/>
      <c r="J602" s="41"/>
      <c r="K602" s="41"/>
      <c r="L602" s="45"/>
      <c r="M602" s="221"/>
      <c r="N602" s="222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149</v>
      </c>
      <c r="AU602" s="18" t="s">
        <v>147</v>
      </c>
    </row>
    <row r="603" s="2" customFormat="1" ht="16.5" customHeight="1">
      <c r="A603" s="39"/>
      <c r="B603" s="40"/>
      <c r="C603" s="205" t="s">
        <v>1051</v>
      </c>
      <c r="D603" s="205" t="s">
        <v>141</v>
      </c>
      <c r="E603" s="206" t="s">
        <v>1044</v>
      </c>
      <c r="F603" s="207" t="s">
        <v>1045</v>
      </c>
      <c r="G603" s="208" t="s">
        <v>197</v>
      </c>
      <c r="H603" s="209">
        <v>2</v>
      </c>
      <c r="I603" s="210"/>
      <c r="J603" s="211">
        <f>ROUND(I603*H603,2)</f>
        <v>0</v>
      </c>
      <c r="K603" s="207" t="s">
        <v>19</v>
      </c>
      <c r="L603" s="45"/>
      <c r="M603" s="212" t="s">
        <v>19</v>
      </c>
      <c r="N603" s="213" t="s">
        <v>47</v>
      </c>
      <c r="O603" s="85"/>
      <c r="P603" s="214">
        <f>O603*H603</f>
        <v>0</v>
      </c>
      <c r="Q603" s="214">
        <v>0</v>
      </c>
      <c r="R603" s="214">
        <f>Q603*H603</f>
        <v>0</v>
      </c>
      <c r="S603" s="214">
        <v>0</v>
      </c>
      <c r="T603" s="215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16" t="s">
        <v>269</v>
      </c>
      <c r="AT603" s="216" t="s">
        <v>141</v>
      </c>
      <c r="AU603" s="216" t="s">
        <v>147</v>
      </c>
      <c r="AY603" s="18" t="s">
        <v>138</v>
      </c>
      <c r="BE603" s="217">
        <f>IF(N603="základní",J603,0)</f>
        <v>0</v>
      </c>
      <c r="BF603" s="217">
        <f>IF(N603="snížená",J603,0)</f>
        <v>0</v>
      </c>
      <c r="BG603" s="217">
        <f>IF(N603="zákl. přenesená",J603,0)</f>
        <v>0</v>
      </c>
      <c r="BH603" s="217">
        <f>IF(N603="sníž. přenesená",J603,0)</f>
        <v>0</v>
      </c>
      <c r="BI603" s="217">
        <f>IF(N603="nulová",J603,0)</f>
        <v>0</v>
      </c>
      <c r="BJ603" s="18" t="s">
        <v>147</v>
      </c>
      <c r="BK603" s="217">
        <f>ROUND(I603*H603,2)</f>
        <v>0</v>
      </c>
      <c r="BL603" s="18" t="s">
        <v>269</v>
      </c>
      <c r="BM603" s="216" t="s">
        <v>1046</v>
      </c>
    </row>
    <row r="604" s="2" customFormat="1">
      <c r="A604" s="39"/>
      <c r="B604" s="40"/>
      <c r="C604" s="41"/>
      <c r="D604" s="218" t="s">
        <v>149</v>
      </c>
      <c r="E604" s="41"/>
      <c r="F604" s="219" t="s">
        <v>1045</v>
      </c>
      <c r="G604" s="41"/>
      <c r="H604" s="41"/>
      <c r="I604" s="220"/>
      <c r="J604" s="41"/>
      <c r="K604" s="41"/>
      <c r="L604" s="45"/>
      <c r="M604" s="221"/>
      <c r="N604" s="222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149</v>
      </c>
      <c r="AU604" s="18" t="s">
        <v>147</v>
      </c>
    </row>
    <row r="605" s="2" customFormat="1" ht="16.5" customHeight="1">
      <c r="A605" s="39"/>
      <c r="B605" s="40"/>
      <c r="C605" s="205" t="s">
        <v>1055</v>
      </c>
      <c r="D605" s="205" t="s">
        <v>141</v>
      </c>
      <c r="E605" s="206" t="s">
        <v>1048</v>
      </c>
      <c r="F605" s="207" t="s">
        <v>1049</v>
      </c>
      <c r="G605" s="208" t="s">
        <v>197</v>
      </c>
      <c r="H605" s="209">
        <v>10</v>
      </c>
      <c r="I605" s="210"/>
      <c r="J605" s="211">
        <f>ROUND(I605*H605,2)</f>
        <v>0</v>
      </c>
      <c r="K605" s="207" t="s">
        <v>19</v>
      </c>
      <c r="L605" s="45"/>
      <c r="M605" s="212" t="s">
        <v>19</v>
      </c>
      <c r="N605" s="213" t="s">
        <v>47</v>
      </c>
      <c r="O605" s="85"/>
      <c r="P605" s="214">
        <f>O605*H605</f>
        <v>0</v>
      </c>
      <c r="Q605" s="214">
        <v>0</v>
      </c>
      <c r="R605" s="214">
        <f>Q605*H605</f>
        <v>0</v>
      </c>
      <c r="S605" s="214">
        <v>0</v>
      </c>
      <c r="T605" s="215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16" t="s">
        <v>269</v>
      </c>
      <c r="AT605" s="216" t="s">
        <v>141</v>
      </c>
      <c r="AU605" s="216" t="s">
        <v>147</v>
      </c>
      <c r="AY605" s="18" t="s">
        <v>138</v>
      </c>
      <c r="BE605" s="217">
        <f>IF(N605="základní",J605,0)</f>
        <v>0</v>
      </c>
      <c r="BF605" s="217">
        <f>IF(N605="snížená",J605,0)</f>
        <v>0</v>
      </c>
      <c r="BG605" s="217">
        <f>IF(N605="zákl. přenesená",J605,0)</f>
        <v>0</v>
      </c>
      <c r="BH605" s="217">
        <f>IF(N605="sníž. přenesená",J605,0)</f>
        <v>0</v>
      </c>
      <c r="BI605" s="217">
        <f>IF(N605="nulová",J605,0)</f>
        <v>0</v>
      </c>
      <c r="BJ605" s="18" t="s">
        <v>147</v>
      </c>
      <c r="BK605" s="217">
        <f>ROUND(I605*H605,2)</f>
        <v>0</v>
      </c>
      <c r="BL605" s="18" t="s">
        <v>269</v>
      </c>
      <c r="BM605" s="216" t="s">
        <v>1050</v>
      </c>
    </row>
    <row r="606" s="2" customFormat="1">
      <c r="A606" s="39"/>
      <c r="B606" s="40"/>
      <c r="C606" s="41"/>
      <c r="D606" s="218" t="s">
        <v>149</v>
      </c>
      <c r="E606" s="41"/>
      <c r="F606" s="219" t="s">
        <v>1049</v>
      </c>
      <c r="G606" s="41"/>
      <c r="H606" s="41"/>
      <c r="I606" s="220"/>
      <c r="J606" s="41"/>
      <c r="K606" s="41"/>
      <c r="L606" s="45"/>
      <c r="M606" s="221"/>
      <c r="N606" s="222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149</v>
      </c>
      <c r="AU606" s="18" t="s">
        <v>147</v>
      </c>
    </row>
    <row r="607" s="2" customFormat="1" ht="16.5" customHeight="1">
      <c r="A607" s="39"/>
      <c r="B607" s="40"/>
      <c r="C607" s="205" t="s">
        <v>1059</v>
      </c>
      <c r="D607" s="205" t="s">
        <v>141</v>
      </c>
      <c r="E607" s="206" t="s">
        <v>1052</v>
      </c>
      <c r="F607" s="207" t="s">
        <v>1053</v>
      </c>
      <c r="G607" s="208" t="s">
        <v>197</v>
      </c>
      <c r="H607" s="209">
        <v>10</v>
      </c>
      <c r="I607" s="210"/>
      <c r="J607" s="211">
        <f>ROUND(I607*H607,2)</f>
        <v>0</v>
      </c>
      <c r="K607" s="207" t="s">
        <v>19</v>
      </c>
      <c r="L607" s="45"/>
      <c r="M607" s="212" t="s">
        <v>19</v>
      </c>
      <c r="N607" s="213" t="s">
        <v>47</v>
      </c>
      <c r="O607" s="85"/>
      <c r="P607" s="214">
        <f>O607*H607</f>
        <v>0</v>
      </c>
      <c r="Q607" s="214">
        <v>0</v>
      </c>
      <c r="R607" s="214">
        <f>Q607*H607</f>
        <v>0</v>
      </c>
      <c r="S607" s="214">
        <v>0</v>
      </c>
      <c r="T607" s="215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16" t="s">
        <v>269</v>
      </c>
      <c r="AT607" s="216" t="s">
        <v>141</v>
      </c>
      <c r="AU607" s="216" t="s">
        <v>147</v>
      </c>
      <c r="AY607" s="18" t="s">
        <v>138</v>
      </c>
      <c r="BE607" s="217">
        <f>IF(N607="základní",J607,0)</f>
        <v>0</v>
      </c>
      <c r="BF607" s="217">
        <f>IF(N607="snížená",J607,0)</f>
        <v>0</v>
      </c>
      <c r="BG607" s="217">
        <f>IF(N607="zákl. přenesená",J607,0)</f>
        <v>0</v>
      </c>
      <c r="BH607" s="217">
        <f>IF(N607="sníž. přenesená",J607,0)</f>
        <v>0</v>
      </c>
      <c r="BI607" s="217">
        <f>IF(N607="nulová",J607,0)</f>
        <v>0</v>
      </c>
      <c r="BJ607" s="18" t="s">
        <v>147</v>
      </c>
      <c r="BK607" s="217">
        <f>ROUND(I607*H607,2)</f>
        <v>0</v>
      </c>
      <c r="BL607" s="18" t="s">
        <v>269</v>
      </c>
      <c r="BM607" s="216" t="s">
        <v>1054</v>
      </c>
    </row>
    <row r="608" s="2" customFormat="1">
      <c r="A608" s="39"/>
      <c r="B608" s="40"/>
      <c r="C608" s="41"/>
      <c r="D608" s="218" t="s">
        <v>149</v>
      </c>
      <c r="E608" s="41"/>
      <c r="F608" s="219" t="s">
        <v>1053</v>
      </c>
      <c r="G608" s="41"/>
      <c r="H608" s="41"/>
      <c r="I608" s="220"/>
      <c r="J608" s="41"/>
      <c r="K608" s="41"/>
      <c r="L608" s="45"/>
      <c r="M608" s="221"/>
      <c r="N608" s="222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149</v>
      </c>
      <c r="AU608" s="18" t="s">
        <v>147</v>
      </c>
    </row>
    <row r="609" s="2" customFormat="1" ht="16.5" customHeight="1">
      <c r="A609" s="39"/>
      <c r="B609" s="40"/>
      <c r="C609" s="205" t="s">
        <v>1065</v>
      </c>
      <c r="D609" s="205" t="s">
        <v>141</v>
      </c>
      <c r="E609" s="206" t="s">
        <v>1056</v>
      </c>
      <c r="F609" s="207" t="s">
        <v>1057</v>
      </c>
      <c r="G609" s="208" t="s">
        <v>197</v>
      </c>
      <c r="H609" s="209">
        <v>2</v>
      </c>
      <c r="I609" s="210"/>
      <c r="J609" s="211">
        <f>ROUND(I609*H609,2)</f>
        <v>0</v>
      </c>
      <c r="K609" s="207" t="s">
        <v>19</v>
      </c>
      <c r="L609" s="45"/>
      <c r="M609" s="212" t="s">
        <v>19</v>
      </c>
      <c r="N609" s="213" t="s">
        <v>47</v>
      </c>
      <c r="O609" s="85"/>
      <c r="P609" s="214">
        <f>O609*H609</f>
        <v>0</v>
      </c>
      <c r="Q609" s="214">
        <v>0</v>
      </c>
      <c r="R609" s="214">
        <f>Q609*H609</f>
        <v>0</v>
      </c>
      <c r="S609" s="214">
        <v>0</v>
      </c>
      <c r="T609" s="215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16" t="s">
        <v>269</v>
      </c>
      <c r="AT609" s="216" t="s">
        <v>141</v>
      </c>
      <c r="AU609" s="216" t="s">
        <v>147</v>
      </c>
      <c r="AY609" s="18" t="s">
        <v>138</v>
      </c>
      <c r="BE609" s="217">
        <f>IF(N609="základní",J609,0)</f>
        <v>0</v>
      </c>
      <c r="BF609" s="217">
        <f>IF(N609="snížená",J609,0)</f>
        <v>0</v>
      </c>
      <c r="BG609" s="217">
        <f>IF(N609="zákl. přenesená",J609,0)</f>
        <v>0</v>
      </c>
      <c r="BH609" s="217">
        <f>IF(N609="sníž. přenesená",J609,0)</f>
        <v>0</v>
      </c>
      <c r="BI609" s="217">
        <f>IF(N609="nulová",J609,0)</f>
        <v>0</v>
      </c>
      <c r="BJ609" s="18" t="s">
        <v>147</v>
      </c>
      <c r="BK609" s="217">
        <f>ROUND(I609*H609,2)</f>
        <v>0</v>
      </c>
      <c r="BL609" s="18" t="s">
        <v>269</v>
      </c>
      <c r="BM609" s="216" t="s">
        <v>1058</v>
      </c>
    </row>
    <row r="610" s="2" customFormat="1">
      <c r="A610" s="39"/>
      <c r="B610" s="40"/>
      <c r="C610" s="41"/>
      <c r="D610" s="218" t="s">
        <v>149</v>
      </c>
      <c r="E610" s="41"/>
      <c r="F610" s="219" t="s">
        <v>1057</v>
      </c>
      <c r="G610" s="41"/>
      <c r="H610" s="41"/>
      <c r="I610" s="220"/>
      <c r="J610" s="41"/>
      <c r="K610" s="41"/>
      <c r="L610" s="45"/>
      <c r="M610" s="221"/>
      <c r="N610" s="222"/>
      <c r="O610" s="85"/>
      <c r="P610" s="85"/>
      <c r="Q610" s="85"/>
      <c r="R610" s="85"/>
      <c r="S610" s="85"/>
      <c r="T610" s="86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149</v>
      </c>
      <c r="AU610" s="18" t="s">
        <v>147</v>
      </c>
    </row>
    <row r="611" s="2" customFormat="1" ht="21.75" customHeight="1">
      <c r="A611" s="39"/>
      <c r="B611" s="40"/>
      <c r="C611" s="205" t="s">
        <v>1071</v>
      </c>
      <c r="D611" s="205" t="s">
        <v>141</v>
      </c>
      <c r="E611" s="206" t="s">
        <v>1060</v>
      </c>
      <c r="F611" s="207" t="s">
        <v>1061</v>
      </c>
      <c r="G611" s="208" t="s">
        <v>189</v>
      </c>
      <c r="H611" s="209">
        <v>20</v>
      </c>
      <c r="I611" s="210"/>
      <c r="J611" s="211">
        <f>ROUND(I611*H611,2)</f>
        <v>0</v>
      </c>
      <c r="K611" s="207" t="s">
        <v>145</v>
      </c>
      <c r="L611" s="45"/>
      <c r="M611" s="212" t="s">
        <v>19</v>
      </c>
      <c r="N611" s="213" t="s">
        <v>47</v>
      </c>
      <c r="O611" s="85"/>
      <c r="P611" s="214">
        <f>O611*H611</f>
        <v>0</v>
      </c>
      <c r="Q611" s="214">
        <v>0.001665</v>
      </c>
      <c r="R611" s="214">
        <f>Q611*H611</f>
        <v>0.033300000000000003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146</v>
      </c>
      <c r="AT611" s="216" t="s">
        <v>141</v>
      </c>
      <c r="AU611" s="216" t="s">
        <v>147</v>
      </c>
      <c r="AY611" s="18" t="s">
        <v>138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147</v>
      </c>
      <c r="BK611" s="217">
        <f>ROUND(I611*H611,2)</f>
        <v>0</v>
      </c>
      <c r="BL611" s="18" t="s">
        <v>146</v>
      </c>
      <c r="BM611" s="216" t="s">
        <v>1062</v>
      </c>
    </row>
    <row r="612" s="2" customFormat="1">
      <c r="A612" s="39"/>
      <c r="B612" s="40"/>
      <c r="C612" s="41"/>
      <c r="D612" s="218" t="s">
        <v>149</v>
      </c>
      <c r="E612" s="41"/>
      <c r="F612" s="219" t="s">
        <v>1063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149</v>
      </c>
      <c r="AU612" s="18" t="s">
        <v>147</v>
      </c>
    </row>
    <row r="613" s="2" customFormat="1">
      <c r="A613" s="39"/>
      <c r="B613" s="40"/>
      <c r="C613" s="41"/>
      <c r="D613" s="223" t="s">
        <v>151</v>
      </c>
      <c r="E613" s="41"/>
      <c r="F613" s="224" t="s">
        <v>1064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151</v>
      </c>
      <c r="AU613" s="18" t="s">
        <v>147</v>
      </c>
    </row>
    <row r="614" s="2" customFormat="1" ht="24.15" customHeight="1">
      <c r="A614" s="39"/>
      <c r="B614" s="40"/>
      <c r="C614" s="205" t="s">
        <v>1076</v>
      </c>
      <c r="D614" s="205" t="s">
        <v>141</v>
      </c>
      <c r="E614" s="206" t="s">
        <v>1066</v>
      </c>
      <c r="F614" s="207" t="s">
        <v>1067</v>
      </c>
      <c r="G614" s="208" t="s">
        <v>189</v>
      </c>
      <c r="H614" s="209">
        <v>32</v>
      </c>
      <c r="I614" s="210"/>
      <c r="J614" s="211">
        <f>ROUND(I614*H614,2)</f>
        <v>0</v>
      </c>
      <c r="K614" s="207" t="s">
        <v>145</v>
      </c>
      <c r="L614" s="45"/>
      <c r="M614" s="212" t="s">
        <v>19</v>
      </c>
      <c r="N614" s="213" t="s">
        <v>47</v>
      </c>
      <c r="O614" s="85"/>
      <c r="P614" s="214">
        <f>O614*H614</f>
        <v>0</v>
      </c>
      <c r="Q614" s="214">
        <v>0.0034429999999999999</v>
      </c>
      <c r="R614" s="214">
        <f>Q614*H614</f>
        <v>0.110176</v>
      </c>
      <c r="S614" s="214">
        <v>0</v>
      </c>
      <c r="T614" s="215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16" t="s">
        <v>269</v>
      </c>
      <c r="AT614" s="216" t="s">
        <v>141</v>
      </c>
      <c r="AU614" s="216" t="s">
        <v>147</v>
      </c>
      <c r="AY614" s="18" t="s">
        <v>138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8" t="s">
        <v>147</v>
      </c>
      <c r="BK614" s="217">
        <f>ROUND(I614*H614,2)</f>
        <v>0</v>
      </c>
      <c r="BL614" s="18" t="s">
        <v>269</v>
      </c>
      <c r="BM614" s="216" t="s">
        <v>1068</v>
      </c>
    </row>
    <row r="615" s="2" customFormat="1">
      <c r="A615" s="39"/>
      <c r="B615" s="40"/>
      <c r="C615" s="41"/>
      <c r="D615" s="218" t="s">
        <v>149</v>
      </c>
      <c r="E615" s="41"/>
      <c r="F615" s="219" t="s">
        <v>1069</v>
      </c>
      <c r="G615" s="41"/>
      <c r="H615" s="41"/>
      <c r="I615" s="220"/>
      <c r="J615" s="41"/>
      <c r="K615" s="41"/>
      <c r="L615" s="45"/>
      <c r="M615" s="221"/>
      <c r="N615" s="222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149</v>
      </c>
      <c r="AU615" s="18" t="s">
        <v>147</v>
      </c>
    </row>
    <row r="616" s="2" customFormat="1">
      <c r="A616" s="39"/>
      <c r="B616" s="40"/>
      <c r="C616" s="41"/>
      <c r="D616" s="223" t="s">
        <v>151</v>
      </c>
      <c r="E616" s="41"/>
      <c r="F616" s="224" t="s">
        <v>1070</v>
      </c>
      <c r="G616" s="41"/>
      <c r="H616" s="41"/>
      <c r="I616" s="220"/>
      <c r="J616" s="41"/>
      <c r="K616" s="41"/>
      <c r="L616" s="45"/>
      <c r="M616" s="221"/>
      <c r="N616" s="222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151</v>
      </c>
      <c r="AU616" s="18" t="s">
        <v>147</v>
      </c>
    </row>
    <row r="617" s="2" customFormat="1" ht="16.5" customHeight="1">
      <c r="A617" s="39"/>
      <c r="B617" s="40"/>
      <c r="C617" s="205" t="s">
        <v>1082</v>
      </c>
      <c r="D617" s="205" t="s">
        <v>141</v>
      </c>
      <c r="E617" s="206" t="s">
        <v>1072</v>
      </c>
      <c r="F617" s="207" t="s">
        <v>1073</v>
      </c>
      <c r="G617" s="208" t="s">
        <v>189</v>
      </c>
      <c r="H617" s="209">
        <v>20</v>
      </c>
      <c r="I617" s="210"/>
      <c r="J617" s="211">
        <f>ROUND(I617*H617,2)</f>
        <v>0</v>
      </c>
      <c r="K617" s="207" t="s">
        <v>19</v>
      </c>
      <c r="L617" s="45"/>
      <c r="M617" s="212" t="s">
        <v>19</v>
      </c>
      <c r="N617" s="213" t="s">
        <v>47</v>
      </c>
      <c r="O617" s="85"/>
      <c r="P617" s="214">
        <f>O617*H617</f>
        <v>0</v>
      </c>
      <c r="Q617" s="214">
        <v>0</v>
      </c>
      <c r="R617" s="214">
        <f>Q617*H617</f>
        <v>0</v>
      </c>
      <c r="S617" s="214">
        <v>0.0082100000000000003</v>
      </c>
      <c r="T617" s="215">
        <f>S617*H617</f>
        <v>0.16420000000000001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16" t="s">
        <v>269</v>
      </c>
      <c r="AT617" s="216" t="s">
        <v>141</v>
      </c>
      <c r="AU617" s="216" t="s">
        <v>147</v>
      </c>
      <c r="AY617" s="18" t="s">
        <v>138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18" t="s">
        <v>147</v>
      </c>
      <c r="BK617" s="217">
        <f>ROUND(I617*H617,2)</f>
        <v>0</v>
      </c>
      <c r="BL617" s="18" t="s">
        <v>269</v>
      </c>
      <c r="BM617" s="216" t="s">
        <v>1074</v>
      </c>
    </row>
    <row r="618" s="2" customFormat="1">
      <c r="A618" s="39"/>
      <c r="B618" s="40"/>
      <c r="C618" s="41"/>
      <c r="D618" s="218" t="s">
        <v>149</v>
      </c>
      <c r="E618" s="41"/>
      <c r="F618" s="219" t="s">
        <v>1075</v>
      </c>
      <c r="G618" s="41"/>
      <c r="H618" s="41"/>
      <c r="I618" s="220"/>
      <c r="J618" s="41"/>
      <c r="K618" s="41"/>
      <c r="L618" s="45"/>
      <c r="M618" s="221"/>
      <c r="N618" s="222"/>
      <c r="O618" s="85"/>
      <c r="P618" s="85"/>
      <c r="Q618" s="85"/>
      <c r="R618" s="85"/>
      <c r="S618" s="85"/>
      <c r="T618" s="86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149</v>
      </c>
      <c r="AU618" s="18" t="s">
        <v>147</v>
      </c>
    </row>
    <row r="619" s="2" customFormat="1" ht="16.5" customHeight="1">
      <c r="A619" s="39"/>
      <c r="B619" s="40"/>
      <c r="C619" s="205" t="s">
        <v>1086</v>
      </c>
      <c r="D619" s="205" t="s">
        <v>141</v>
      </c>
      <c r="E619" s="206" t="s">
        <v>1077</v>
      </c>
      <c r="F619" s="207" t="s">
        <v>1078</v>
      </c>
      <c r="G619" s="208" t="s">
        <v>189</v>
      </c>
      <c r="H619" s="209">
        <v>50</v>
      </c>
      <c r="I619" s="210"/>
      <c r="J619" s="211">
        <f>ROUND(I619*H619,2)</f>
        <v>0</v>
      </c>
      <c r="K619" s="207" t="s">
        <v>145</v>
      </c>
      <c r="L619" s="45"/>
      <c r="M619" s="212" t="s">
        <v>19</v>
      </c>
      <c r="N619" s="213" t="s">
        <v>47</v>
      </c>
      <c r="O619" s="85"/>
      <c r="P619" s="214">
        <f>O619*H619</f>
        <v>0</v>
      </c>
      <c r="Q619" s="214">
        <v>0</v>
      </c>
      <c r="R619" s="214">
        <f>Q619*H619</f>
        <v>0</v>
      </c>
      <c r="S619" s="214">
        <v>0</v>
      </c>
      <c r="T619" s="21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6" t="s">
        <v>269</v>
      </c>
      <c r="AT619" s="216" t="s">
        <v>141</v>
      </c>
      <c r="AU619" s="216" t="s">
        <v>147</v>
      </c>
      <c r="AY619" s="18" t="s">
        <v>138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8" t="s">
        <v>147</v>
      </c>
      <c r="BK619" s="217">
        <f>ROUND(I619*H619,2)</f>
        <v>0</v>
      </c>
      <c r="BL619" s="18" t="s">
        <v>269</v>
      </c>
      <c r="BM619" s="216" t="s">
        <v>1079</v>
      </c>
    </row>
    <row r="620" s="2" customFormat="1">
      <c r="A620" s="39"/>
      <c r="B620" s="40"/>
      <c r="C620" s="41"/>
      <c r="D620" s="218" t="s">
        <v>149</v>
      </c>
      <c r="E620" s="41"/>
      <c r="F620" s="219" t="s">
        <v>1080</v>
      </c>
      <c r="G620" s="41"/>
      <c r="H620" s="41"/>
      <c r="I620" s="220"/>
      <c r="J620" s="41"/>
      <c r="K620" s="41"/>
      <c r="L620" s="45"/>
      <c r="M620" s="221"/>
      <c r="N620" s="222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149</v>
      </c>
      <c r="AU620" s="18" t="s">
        <v>147</v>
      </c>
    </row>
    <row r="621" s="2" customFormat="1">
      <c r="A621" s="39"/>
      <c r="B621" s="40"/>
      <c r="C621" s="41"/>
      <c r="D621" s="223" t="s">
        <v>151</v>
      </c>
      <c r="E621" s="41"/>
      <c r="F621" s="224" t="s">
        <v>1081</v>
      </c>
      <c r="G621" s="41"/>
      <c r="H621" s="41"/>
      <c r="I621" s="220"/>
      <c r="J621" s="41"/>
      <c r="K621" s="41"/>
      <c r="L621" s="45"/>
      <c r="M621" s="221"/>
      <c r="N621" s="222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151</v>
      </c>
      <c r="AU621" s="18" t="s">
        <v>147</v>
      </c>
    </row>
    <row r="622" s="2" customFormat="1" ht="24.15" customHeight="1">
      <c r="A622" s="39"/>
      <c r="B622" s="40"/>
      <c r="C622" s="257" t="s">
        <v>1091</v>
      </c>
      <c r="D622" s="257" t="s">
        <v>250</v>
      </c>
      <c r="E622" s="258" t="s">
        <v>1083</v>
      </c>
      <c r="F622" s="259" t="s">
        <v>1084</v>
      </c>
      <c r="G622" s="260" t="s">
        <v>189</v>
      </c>
      <c r="H622" s="261">
        <v>50</v>
      </c>
      <c r="I622" s="262"/>
      <c r="J622" s="263">
        <f>ROUND(I622*H622,2)</f>
        <v>0</v>
      </c>
      <c r="K622" s="259" t="s">
        <v>19</v>
      </c>
      <c r="L622" s="264"/>
      <c r="M622" s="265" t="s">
        <v>19</v>
      </c>
      <c r="N622" s="266" t="s">
        <v>47</v>
      </c>
      <c r="O622" s="85"/>
      <c r="P622" s="214">
        <f>O622*H622</f>
        <v>0</v>
      </c>
      <c r="Q622" s="214">
        <v>0.0024599999999999999</v>
      </c>
      <c r="R622" s="214">
        <f>Q622*H622</f>
        <v>0.123</v>
      </c>
      <c r="S622" s="214">
        <v>0</v>
      </c>
      <c r="T622" s="215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16" t="s">
        <v>381</v>
      </c>
      <c r="AT622" s="216" t="s">
        <v>250</v>
      </c>
      <c r="AU622" s="216" t="s">
        <v>147</v>
      </c>
      <c r="AY622" s="18" t="s">
        <v>138</v>
      </c>
      <c r="BE622" s="217">
        <f>IF(N622="základní",J622,0)</f>
        <v>0</v>
      </c>
      <c r="BF622" s="217">
        <f>IF(N622="snížená",J622,0)</f>
        <v>0</v>
      </c>
      <c r="BG622" s="217">
        <f>IF(N622="zákl. přenesená",J622,0)</f>
        <v>0</v>
      </c>
      <c r="BH622" s="217">
        <f>IF(N622="sníž. přenesená",J622,0)</f>
        <v>0</v>
      </c>
      <c r="BI622" s="217">
        <f>IF(N622="nulová",J622,0)</f>
        <v>0</v>
      </c>
      <c r="BJ622" s="18" t="s">
        <v>147</v>
      </c>
      <c r="BK622" s="217">
        <f>ROUND(I622*H622,2)</f>
        <v>0</v>
      </c>
      <c r="BL622" s="18" t="s">
        <v>269</v>
      </c>
      <c r="BM622" s="216" t="s">
        <v>1085</v>
      </c>
    </row>
    <row r="623" s="2" customFormat="1">
      <c r="A623" s="39"/>
      <c r="B623" s="40"/>
      <c r="C623" s="41"/>
      <c r="D623" s="218" t="s">
        <v>149</v>
      </c>
      <c r="E623" s="41"/>
      <c r="F623" s="219" t="s">
        <v>1084</v>
      </c>
      <c r="G623" s="41"/>
      <c r="H623" s="41"/>
      <c r="I623" s="220"/>
      <c r="J623" s="41"/>
      <c r="K623" s="41"/>
      <c r="L623" s="45"/>
      <c r="M623" s="221"/>
      <c r="N623" s="222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149</v>
      </c>
      <c r="AU623" s="18" t="s">
        <v>147</v>
      </c>
    </row>
    <row r="624" s="2" customFormat="1" ht="21.75" customHeight="1">
      <c r="A624" s="39"/>
      <c r="B624" s="40"/>
      <c r="C624" s="205" t="s">
        <v>1099</v>
      </c>
      <c r="D624" s="205" t="s">
        <v>141</v>
      </c>
      <c r="E624" s="206" t="s">
        <v>1087</v>
      </c>
      <c r="F624" s="207" t="s">
        <v>1088</v>
      </c>
      <c r="G624" s="208" t="s">
        <v>197</v>
      </c>
      <c r="H624" s="209">
        <v>2</v>
      </c>
      <c r="I624" s="210"/>
      <c r="J624" s="211">
        <f>ROUND(I624*H624,2)</f>
        <v>0</v>
      </c>
      <c r="K624" s="207" t="s">
        <v>19</v>
      </c>
      <c r="L624" s="45"/>
      <c r="M624" s="212" t="s">
        <v>19</v>
      </c>
      <c r="N624" s="213" t="s">
        <v>47</v>
      </c>
      <c r="O624" s="85"/>
      <c r="P624" s="214">
        <f>O624*H624</f>
        <v>0</v>
      </c>
      <c r="Q624" s="214">
        <v>0</v>
      </c>
      <c r="R624" s="214">
        <f>Q624*H624</f>
        <v>0</v>
      </c>
      <c r="S624" s="214">
        <v>0.25</v>
      </c>
      <c r="T624" s="215">
        <f>S624*H624</f>
        <v>0.5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16" t="s">
        <v>269</v>
      </c>
      <c r="AT624" s="216" t="s">
        <v>141</v>
      </c>
      <c r="AU624" s="216" t="s">
        <v>147</v>
      </c>
      <c r="AY624" s="18" t="s">
        <v>138</v>
      </c>
      <c r="BE624" s="217">
        <f>IF(N624="základní",J624,0)</f>
        <v>0</v>
      </c>
      <c r="BF624" s="217">
        <f>IF(N624="snížená",J624,0)</f>
        <v>0</v>
      </c>
      <c r="BG624" s="217">
        <f>IF(N624="zákl. přenesená",J624,0)</f>
        <v>0</v>
      </c>
      <c r="BH624" s="217">
        <f>IF(N624="sníž. přenesená",J624,0)</f>
        <v>0</v>
      </c>
      <c r="BI624" s="217">
        <f>IF(N624="nulová",J624,0)</f>
        <v>0</v>
      </c>
      <c r="BJ624" s="18" t="s">
        <v>147</v>
      </c>
      <c r="BK624" s="217">
        <f>ROUND(I624*H624,2)</f>
        <v>0</v>
      </c>
      <c r="BL624" s="18" t="s">
        <v>269</v>
      </c>
      <c r="BM624" s="216" t="s">
        <v>1089</v>
      </c>
    </row>
    <row r="625" s="2" customFormat="1">
      <c r="A625" s="39"/>
      <c r="B625" s="40"/>
      <c r="C625" s="41"/>
      <c r="D625" s="218" t="s">
        <v>149</v>
      </c>
      <c r="E625" s="41"/>
      <c r="F625" s="219" t="s">
        <v>1090</v>
      </c>
      <c r="G625" s="41"/>
      <c r="H625" s="41"/>
      <c r="I625" s="220"/>
      <c r="J625" s="41"/>
      <c r="K625" s="41"/>
      <c r="L625" s="45"/>
      <c r="M625" s="221"/>
      <c r="N625" s="222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149</v>
      </c>
      <c r="AU625" s="18" t="s">
        <v>147</v>
      </c>
    </row>
    <row r="626" s="2" customFormat="1" ht="16.5" customHeight="1">
      <c r="A626" s="39"/>
      <c r="B626" s="40"/>
      <c r="C626" s="205" t="s">
        <v>1105</v>
      </c>
      <c r="D626" s="205" t="s">
        <v>141</v>
      </c>
      <c r="E626" s="206" t="s">
        <v>1092</v>
      </c>
      <c r="F626" s="207" t="s">
        <v>1093</v>
      </c>
      <c r="G626" s="208" t="s">
        <v>272</v>
      </c>
      <c r="H626" s="209">
        <v>0.433</v>
      </c>
      <c r="I626" s="210"/>
      <c r="J626" s="211">
        <f>ROUND(I626*H626,2)</f>
        <v>0</v>
      </c>
      <c r="K626" s="207" t="s">
        <v>145</v>
      </c>
      <c r="L626" s="45"/>
      <c r="M626" s="212" t="s">
        <v>19</v>
      </c>
      <c r="N626" s="213" t="s">
        <v>47</v>
      </c>
      <c r="O626" s="85"/>
      <c r="P626" s="214">
        <f>O626*H626</f>
        <v>0</v>
      </c>
      <c r="Q626" s="214">
        <v>0</v>
      </c>
      <c r="R626" s="214">
        <f>Q626*H626</f>
        <v>0</v>
      </c>
      <c r="S626" s="214">
        <v>0</v>
      </c>
      <c r="T626" s="21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6" t="s">
        <v>269</v>
      </c>
      <c r="AT626" s="216" t="s">
        <v>141</v>
      </c>
      <c r="AU626" s="216" t="s">
        <v>147</v>
      </c>
      <c r="AY626" s="18" t="s">
        <v>138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8" t="s">
        <v>147</v>
      </c>
      <c r="BK626" s="217">
        <f>ROUND(I626*H626,2)</f>
        <v>0</v>
      </c>
      <c r="BL626" s="18" t="s">
        <v>269</v>
      </c>
      <c r="BM626" s="216" t="s">
        <v>1094</v>
      </c>
    </row>
    <row r="627" s="2" customFormat="1">
      <c r="A627" s="39"/>
      <c r="B627" s="40"/>
      <c r="C627" s="41"/>
      <c r="D627" s="218" t="s">
        <v>149</v>
      </c>
      <c r="E627" s="41"/>
      <c r="F627" s="219" t="s">
        <v>1095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149</v>
      </c>
      <c r="AU627" s="18" t="s">
        <v>147</v>
      </c>
    </row>
    <row r="628" s="2" customFormat="1">
      <c r="A628" s="39"/>
      <c r="B628" s="40"/>
      <c r="C628" s="41"/>
      <c r="D628" s="223" t="s">
        <v>151</v>
      </c>
      <c r="E628" s="41"/>
      <c r="F628" s="224" t="s">
        <v>1096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151</v>
      </c>
      <c r="AU628" s="18" t="s">
        <v>147</v>
      </c>
    </row>
    <row r="629" s="12" customFormat="1" ht="22.8" customHeight="1">
      <c r="A629" s="12"/>
      <c r="B629" s="189"/>
      <c r="C629" s="190"/>
      <c r="D629" s="191" t="s">
        <v>74</v>
      </c>
      <c r="E629" s="203" t="s">
        <v>1097</v>
      </c>
      <c r="F629" s="203" t="s">
        <v>1098</v>
      </c>
      <c r="G629" s="190"/>
      <c r="H629" s="190"/>
      <c r="I629" s="193"/>
      <c r="J629" s="204">
        <f>BK629</f>
        <v>0</v>
      </c>
      <c r="K629" s="190"/>
      <c r="L629" s="195"/>
      <c r="M629" s="196"/>
      <c r="N629" s="197"/>
      <c r="O629" s="197"/>
      <c r="P629" s="198">
        <f>SUM(P630:P647)</f>
        <v>0</v>
      </c>
      <c r="Q629" s="197"/>
      <c r="R629" s="198">
        <f>SUM(R630:R647)</f>
        <v>0.51466677199999999</v>
      </c>
      <c r="S629" s="197"/>
      <c r="T629" s="199">
        <f>SUM(T630:T647)</f>
        <v>0.10236508000000001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200" t="s">
        <v>147</v>
      </c>
      <c r="AT629" s="201" t="s">
        <v>74</v>
      </c>
      <c r="AU629" s="201" t="s">
        <v>83</v>
      </c>
      <c r="AY629" s="200" t="s">
        <v>138</v>
      </c>
      <c r="BK629" s="202">
        <f>SUM(BK630:BK647)</f>
        <v>0</v>
      </c>
    </row>
    <row r="630" s="2" customFormat="1" ht="16.5" customHeight="1">
      <c r="A630" s="39"/>
      <c r="B630" s="40"/>
      <c r="C630" s="205" t="s">
        <v>1111</v>
      </c>
      <c r="D630" s="205" t="s">
        <v>141</v>
      </c>
      <c r="E630" s="206" t="s">
        <v>1100</v>
      </c>
      <c r="F630" s="207" t="s">
        <v>1101</v>
      </c>
      <c r="G630" s="208" t="s">
        <v>144</v>
      </c>
      <c r="H630" s="209">
        <v>38.850000000000001</v>
      </c>
      <c r="I630" s="210"/>
      <c r="J630" s="211">
        <f>ROUND(I630*H630,2)</f>
        <v>0</v>
      </c>
      <c r="K630" s="207" t="s">
        <v>145</v>
      </c>
      <c r="L630" s="45"/>
      <c r="M630" s="212" t="s">
        <v>19</v>
      </c>
      <c r="N630" s="213" t="s">
        <v>47</v>
      </c>
      <c r="O630" s="85"/>
      <c r="P630" s="214">
        <f>O630*H630</f>
        <v>0</v>
      </c>
      <c r="Q630" s="214">
        <v>0.012588719999999999</v>
      </c>
      <c r="R630" s="214">
        <f>Q630*H630</f>
        <v>0.48907177200000002</v>
      </c>
      <c r="S630" s="214">
        <v>0</v>
      </c>
      <c r="T630" s="215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6" t="s">
        <v>269</v>
      </c>
      <c r="AT630" s="216" t="s">
        <v>141</v>
      </c>
      <c r="AU630" s="216" t="s">
        <v>147</v>
      </c>
      <c r="AY630" s="18" t="s">
        <v>138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8" t="s">
        <v>147</v>
      </c>
      <c r="BK630" s="217">
        <f>ROUND(I630*H630,2)</f>
        <v>0</v>
      </c>
      <c r="BL630" s="18" t="s">
        <v>269</v>
      </c>
      <c r="BM630" s="216" t="s">
        <v>1102</v>
      </c>
    </row>
    <row r="631" s="2" customFormat="1">
      <c r="A631" s="39"/>
      <c r="B631" s="40"/>
      <c r="C631" s="41"/>
      <c r="D631" s="218" t="s">
        <v>149</v>
      </c>
      <c r="E631" s="41"/>
      <c r="F631" s="219" t="s">
        <v>1103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149</v>
      </c>
      <c r="AU631" s="18" t="s">
        <v>147</v>
      </c>
    </row>
    <row r="632" s="2" customFormat="1">
      <c r="A632" s="39"/>
      <c r="B632" s="40"/>
      <c r="C632" s="41"/>
      <c r="D632" s="223" t="s">
        <v>151</v>
      </c>
      <c r="E632" s="41"/>
      <c r="F632" s="224" t="s">
        <v>1104</v>
      </c>
      <c r="G632" s="41"/>
      <c r="H632" s="41"/>
      <c r="I632" s="220"/>
      <c r="J632" s="41"/>
      <c r="K632" s="41"/>
      <c r="L632" s="45"/>
      <c r="M632" s="221"/>
      <c r="N632" s="222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151</v>
      </c>
      <c r="AU632" s="18" t="s">
        <v>147</v>
      </c>
    </row>
    <row r="633" s="14" customFormat="1">
      <c r="A633" s="14"/>
      <c r="B633" s="235"/>
      <c r="C633" s="236"/>
      <c r="D633" s="218" t="s">
        <v>153</v>
      </c>
      <c r="E633" s="237" t="s">
        <v>19</v>
      </c>
      <c r="F633" s="238" t="s">
        <v>1590</v>
      </c>
      <c r="G633" s="236"/>
      <c r="H633" s="239">
        <v>38.850000000000001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5" t="s">
        <v>153</v>
      </c>
      <c r="AU633" s="245" t="s">
        <v>147</v>
      </c>
      <c r="AV633" s="14" t="s">
        <v>147</v>
      </c>
      <c r="AW633" s="14" t="s">
        <v>36</v>
      </c>
      <c r="AX633" s="14" t="s">
        <v>83</v>
      </c>
      <c r="AY633" s="245" t="s">
        <v>138</v>
      </c>
    </row>
    <row r="634" s="2" customFormat="1" ht="16.5" customHeight="1">
      <c r="A634" s="39"/>
      <c r="B634" s="40"/>
      <c r="C634" s="205" t="s">
        <v>1117</v>
      </c>
      <c r="D634" s="205" t="s">
        <v>141</v>
      </c>
      <c r="E634" s="206" t="s">
        <v>1106</v>
      </c>
      <c r="F634" s="207" t="s">
        <v>1107</v>
      </c>
      <c r="G634" s="208" t="s">
        <v>189</v>
      </c>
      <c r="H634" s="209">
        <v>83.5</v>
      </c>
      <c r="I634" s="210"/>
      <c r="J634" s="211">
        <f>ROUND(I634*H634,2)</f>
        <v>0</v>
      </c>
      <c r="K634" s="207" t="s">
        <v>391</v>
      </c>
      <c r="L634" s="45"/>
      <c r="M634" s="212" t="s">
        <v>19</v>
      </c>
      <c r="N634" s="213" t="s">
        <v>47</v>
      </c>
      <c r="O634" s="85"/>
      <c r="P634" s="214">
        <f>O634*H634</f>
        <v>0</v>
      </c>
      <c r="Q634" s="214">
        <v>0.00025999999999999998</v>
      </c>
      <c r="R634" s="214">
        <f>Q634*H634</f>
        <v>0.021709999999999997</v>
      </c>
      <c r="S634" s="214">
        <v>0</v>
      </c>
      <c r="T634" s="215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16" t="s">
        <v>269</v>
      </c>
      <c r="AT634" s="216" t="s">
        <v>141</v>
      </c>
      <c r="AU634" s="216" t="s">
        <v>147</v>
      </c>
      <c r="AY634" s="18" t="s">
        <v>138</v>
      </c>
      <c r="BE634" s="217">
        <f>IF(N634="základní",J634,0)</f>
        <v>0</v>
      </c>
      <c r="BF634" s="217">
        <f>IF(N634="snížená",J634,0)</f>
        <v>0</v>
      </c>
      <c r="BG634" s="217">
        <f>IF(N634="zákl. přenesená",J634,0)</f>
        <v>0</v>
      </c>
      <c r="BH634" s="217">
        <f>IF(N634="sníž. přenesená",J634,0)</f>
        <v>0</v>
      </c>
      <c r="BI634" s="217">
        <f>IF(N634="nulová",J634,0)</f>
        <v>0</v>
      </c>
      <c r="BJ634" s="18" t="s">
        <v>147</v>
      </c>
      <c r="BK634" s="217">
        <f>ROUND(I634*H634,2)</f>
        <v>0</v>
      </c>
      <c r="BL634" s="18" t="s">
        <v>269</v>
      </c>
      <c r="BM634" s="216" t="s">
        <v>1108</v>
      </c>
    </row>
    <row r="635" s="2" customFormat="1">
      <c r="A635" s="39"/>
      <c r="B635" s="40"/>
      <c r="C635" s="41"/>
      <c r="D635" s="218" t="s">
        <v>149</v>
      </c>
      <c r="E635" s="41"/>
      <c r="F635" s="219" t="s">
        <v>1109</v>
      </c>
      <c r="G635" s="41"/>
      <c r="H635" s="41"/>
      <c r="I635" s="220"/>
      <c r="J635" s="41"/>
      <c r="K635" s="41"/>
      <c r="L635" s="45"/>
      <c r="M635" s="221"/>
      <c r="N635" s="222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149</v>
      </c>
      <c r="AU635" s="18" t="s">
        <v>147</v>
      </c>
    </row>
    <row r="636" s="14" customFormat="1">
      <c r="A636" s="14"/>
      <c r="B636" s="235"/>
      <c r="C636" s="236"/>
      <c r="D636" s="218" t="s">
        <v>153</v>
      </c>
      <c r="E636" s="237" t="s">
        <v>19</v>
      </c>
      <c r="F636" s="238" t="s">
        <v>1591</v>
      </c>
      <c r="G636" s="236"/>
      <c r="H636" s="239">
        <v>83.5</v>
      </c>
      <c r="I636" s="240"/>
      <c r="J636" s="236"/>
      <c r="K636" s="236"/>
      <c r="L636" s="241"/>
      <c r="M636" s="242"/>
      <c r="N636" s="243"/>
      <c r="O636" s="243"/>
      <c r="P636" s="243"/>
      <c r="Q636" s="243"/>
      <c r="R636" s="243"/>
      <c r="S636" s="243"/>
      <c r="T636" s="24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5" t="s">
        <v>153</v>
      </c>
      <c r="AU636" s="245" t="s">
        <v>147</v>
      </c>
      <c r="AV636" s="14" t="s">
        <v>147</v>
      </c>
      <c r="AW636" s="14" t="s">
        <v>36</v>
      </c>
      <c r="AX636" s="14" t="s">
        <v>83</v>
      </c>
      <c r="AY636" s="245" t="s">
        <v>138</v>
      </c>
    </row>
    <row r="637" s="2" customFormat="1" ht="16.5" customHeight="1">
      <c r="A637" s="39"/>
      <c r="B637" s="40"/>
      <c r="C637" s="205" t="s">
        <v>1125</v>
      </c>
      <c r="D637" s="205" t="s">
        <v>141</v>
      </c>
      <c r="E637" s="206" t="s">
        <v>1112</v>
      </c>
      <c r="F637" s="207" t="s">
        <v>1113</v>
      </c>
      <c r="G637" s="208" t="s">
        <v>144</v>
      </c>
      <c r="H637" s="209">
        <v>38.850000000000001</v>
      </c>
      <c r="I637" s="210"/>
      <c r="J637" s="211">
        <f>ROUND(I637*H637,2)</f>
        <v>0</v>
      </c>
      <c r="K637" s="207" t="s">
        <v>145</v>
      </c>
      <c r="L637" s="45"/>
      <c r="M637" s="212" t="s">
        <v>19</v>
      </c>
      <c r="N637" s="213" t="s">
        <v>47</v>
      </c>
      <c r="O637" s="85"/>
      <c r="P637" s="214">
        <f>O637*H637</f>
        <v>0</v>
      </c>
      <c r="Q637" s="214">
        <v>0.00010000000000000001</v>
      </c>
      <c r="R637" s="214">
        <f>Q637*H637</f>
        <v>0.0038850000000000004</v>
      </c>
      <c r="S637" s="214">
        <v>0</v>
      </c>
      <c r="T637" s="215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16" t="s">
        <v>269</v>
      </c>
      <c r="AT637" s="216" t="s">
        <v>141</v>
      </c>
      <c r="AU637" s="216" t="s">
        <v>147</v>
      </c>
      <c r="AY637" s="18" t="s">
        <v>138</v>
      </c>
      <c r="BE637" s="217">
        <f>IF(N637="základní",J637,0)</f>
        <v>0</v>
      </c>
      <c r="BF637" s="217">
        <f>IF(N637="snížená",J637,0)</f>
        <v>0</v>
      </c>
      <c r="BG637" s="217">
        <f>IF(N637="zákl. přenesená",J637,0)</f>
        <v>0</v>
      </c>
      <c r="BH637" s="217">
        <f>IF(N637="sníž. přenesená",J637,0)</f>
        <v>0</v>
      </c>
      <c r="BI637" s="217">
        <f>IF(N637="nulová",J637,0)</f>
        <v>0</v>
      </c>
      <c r="BJ637" s="18" t="s">
        <v>147</v>
      </c>
      <c r="BK637" s="217">
        <f>ROUND(I637*H637,2)</f>
        <v>0</v>
      </c>
      <c r="BL637" s="18" t="s">
        <v>269</v>
      </c>
      <c r="BM637" s="216" t="s">
        <v>1114</v>
      </c>
    </row>
    <row r="638" s="2" customFormat="1">
      <c r="A638" s="39"/>
      <c r="B638" s="40"/>
      <c r="C638" s="41"/>
      <c r="D638" s="218" t="s">
        <v>149</v>
      </c>
      <c r="E638" s="41"/>
      <c r="F638" s="219" t="s">
        <v>1115</v>
      </c>
      <c r="G638" s="41"/>
      <c r="H638" s="41"/>
      <c r="I638" s="220"/>
      <c r="J638" s="41"/>
      <c r="K638" s="41"/>
      <c r="L638" s="45"/>
      <c r="M638" s="221"/>
      <c r="N638" s="222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149</v>
      </c>
      <c r="AU638" s="18" t="s">
        <v>147</v>
      </c>
    </row>
    <row r="639" s="2" customFormat="1">
      <c r="A639" s="39"/>
      <c r="B639" s="40"/>
      <c r="C639" s="41"/>
      <c r="D639" s="223" t="s">
        <v>151</v>
      </c>
      <c r="E639" s="41"/>
      <c r="F639" s="224" t="s">
        <v>1116</v>
      </c>
      <c r="G639" s="41"/>
      <c r="H639" s="41"/>
      <c r="I639" s="220"/>
      <c r="J639" s="41"/>
      <c r="K639" s="41"/>
      <c r="L639" s="45"/>
      <c r="M639" s="221"/>
      <c r="N639" s="222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151</v>
      </c>
      <c r="AU639" s="18" t="s">
        <v>147</v>
      </c>
    </row>
    <row r="640" s="2" customFormat="1" ht="16.5" customHeight="1">
      <c r="A640" s="39"/>
      <c r="B640" s="40"/>
      <c r="C640" s="205" t="s">
        <v>1133</v>
      </c>
      <c r="D640" s="205" t="s">
        <v>141</v>
      </c>
      <c r="E640" s="206" t="s">
        <v>1592</v>
      </c>
      <c r="F640" s="207" t="s">
        <v>1593</v>
      </c>
      <c r="G640" s="208" t="s">
        <v>144</v>
      </c>
      <c r="H640" s="209">
        <v>5.9480000000000004</v>
      </c>
      <c r="I640" s="210"/>
      <c r="J640" s="211">
        <f>ROUND(I640*H640,2)</f>
        <v>0</v>
      </c>
      <c r="K640" s="207" t="s">
        <v>145</v>
      </c>
      <c r="L640" s="45"/>
      <c r="M640" s="212" t="s">
        <v>19</v>
      </c>
      <c r="N640" s="213" t="s">
        <v>47</v>
      </c>
      <c r="O640" s="85"/>
      <c r="P640" s="214">
        <f>O640*H640</f>
        <v>0</v>
      </c>
      <c r="Q640" s="214">
        <v>0</v>
      </c>
      <c r="R640" s="214">
        <f>Q640*H640</f>
        <v>0</v>
      </c>
      <c r="S640" s="214">
        <v>0.01721</v>
      </c>
      <c r="T640" s="215">
        <f>S640*H640</f>
        <v>0.10236508000000001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16" t="s">
        <v>269</v>
      </c>
      <c r="AT640" s="216" t="s">
        <v>141</v>
      </c>
      <c r="AU640" s="216" t="s">
        <v>147</v>
      </c>
      <c r="AY640" s="18" t="s">
        <v>138</v>
      </c>
      <c r="BE640" s="217">
        <f>IF(N640="základní",J640,0)</f>
        <v>0</v>
      </c>
      <c r="BF640" s="217">
        <f>IF(N640="snížená",J640,0)</f>
        <v>0</v>
      </c>
      <c r="BG640" s="217">
        <f>IF(N640="zákl. přenesená",J640,0)</f>
        <v>0</v>
      </c>
      <c r="BH640" s="217">
        <f>IF(N640="sníž. přenesená",J640,0)</f>
        <v>0</v>
      </c>
      <c r="BI640" s="217">
        <f>IF(N640="nulová",J640,0)</f>
        <v>0</v>
      </c>
      <c r="BJ640" s="18" t="s">
        <v>147</v>
      </c>
      <c r="BK640" s="217">
        <f>ROUND(I640*H640,2)</f>
        <v>0</v>
      </c>
      <c r="BL640" s="18" t="s">
        <v>269</v>
      </c>
      <c r="BM640" s="216" t="s">
        <v>1594</v>
      </c>
    </row>
    <row r="641" s="2" customFormat="1">
      <c r="A641" s="39"/>
      <c r="B641" s="40"/>
      <c r="C641" s="41"/>
      <c r="D641" s="218" t="s">
        <v>149</v>
      </c>
      <c r="E641" s="41"/>
      <c r="F641" s="219" t="s">
        <v>1595</v>
      </c>
      <c r="G641" s="41"/>
      <c r="H641" s="41"/>
      <c r="I641" s="220"/>
      <c r="J641" s="41"/>
      <c r="K641" s="41"/>
      <c r="L641" s="45"/>
      <c r="M641" s="221"/>
      <c r="N641" s="222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149</v>
      </c>
      <c r="AU641" s="18" t="s">
        <v>147</v>
      </c>
    </row>
    <row r="642" s="2" customFormat="1">
      <c r="A642" s="39"/>
      <c r="B642" s="40"/>
      <c r="C642" s="41"/>
      <c r="D642" s="223" t="s">
        <v>151</v>
      </c>
      <c r="E642" s="41"/>
      <c r="F642" s="224" t="s">
        <v>1596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151</v>
      </c>
      <c r="AU642" s="18" t="s">
        <v>147</v>
      </c>
    </row>
    <row r="643" s="13" customFormat="1">
      <c r="A643" s="13"/>
      <c r="B643" s="225"/>
      <c r="C643" s="226"/>
      <c r="D643" s="218" t="s">
        <v>153</v>
      </c>
      <c r="E643" s="227" t="s">
        <v>19</v>
      </c>
      <c r="F643" s="228" t="s">
        <v>1597</v>
      </c>
      <c r="G643" s="226"/>
      <c r="H643" s="227" t="s">
        <v>19</v>
      </c>
      <c r="I643" s="229"/>
      <c r="J643" s="226"/>
      <c r="K643" s="226"/>
      <c r="L643" s="230"/>
      <c r="M643" s="231"/>
      <c r="N643" s="232"/>
      <c r="O643" s="232"/>
      <c r="P643" s="232"/>
      <c r="Q643" s="232"/>
      <c r="R643" s="232"/>
      <c r="S643" s="232"/>
      <c r="T643" s="23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4" t="s">
        <v>153</v>
      </c>
      <c r="AU643" s="234" t="s">
        <v>147</v>
      </c>
      <c r="AV643" s="13" t="s">
        <v>83</v>
      </c>
      <c r="AW643" s="13" t="s">
        <v>36</v>
      </c>
      <c r="AX643" s="13" t="s">
        <v>75</v>
      </c>
      <c r="AY643" s="234" t="s">
        <v>138</v>
      </c>
    </row>
    <row r="644" s="14" customFormat="1">
      <c r="A644" s="14"/>
      <c r="B644" s="235"/>
      <c r="C644" s="236"/>
      <c r="D644" s="218" t="s">
        <v>153</v>
      </c>
      <c r="E644" s="237" t="s">
        <v>19</v>
      </c>
      <c r="F644" s="238" t="s">
        <v>1598</v>
      </c>
      <c r="G644" s="236"/>
      <c r="H644" s="239">
        <v>5.9480000000000004</v>
      </c>
      <c r="I644" s="240"/>
      <c r="J644" s="236"/>
      <c r="K644" s="236"/>
      <c r="L644" s="241"/>
      <c r="M644" s="242"/>
      <c r="N644" s="243"/>
      <c r="O644" s="243"/>
      <c r="P644" s="243"/>
      <c r="Q644" s="243"/>
      <c r="R644" s="243"/>
      <c r="S644" s="243"/>
      <c r="T644" s="24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5" t="s">
        <v>153</v>
      </c>
      <c r="AU644" s="245" t="s">
        <v>147</v>
      </c>
      <c r="AV644" s="14" t="s">
        <v>147</v>
      </c>
      <c r="AW644" s="14" t="s">
        <v>36</v>
      </c>
      <c r="AX644" s="14" t="s">
        <v>83</v>
      </c>
      <c r="AY644" s="245" t="s">
        <v>138</v>
      </c>
    </row>
    <row r="645" s="2" customFormat="1" ht="16.5" customHeight="1">
      <c r="A645" s="39"/>
      <c r="B645" s="40"/>
      <c r="C645" s="205" t="s">
        <v>1139</v>
      </c>
      <c r="D645" s="205" t="s">
        <v>141</v>
      </c>
      <c r="E645" s="206" t="s">
        <v>1118</v>
      </c>
      <c r="F645" s="207" t="s">
        <v>1119</v>
      </c>
      <c r="G645" s="208" t="s">
        <v>272</v>
      </c>
      <c r="H645" s="209">
        <v>0.51500000000000001</v>
      </c>
      <c r="I645" s="210"/>
      <c r="J645" s="211">
        <f>ROUND(I645*H645,2)</f>
        <v>0</v>
      </c>
      <c r="K645" s="207" t="s">
        <v>145</v>
      </c>
      <c r="L645" s="45"/>
      <c r="M645" s="212" t="s">
        <v>19</v>
      </c>
      <c r="N645" s="213" t="s">
        <v>47</v>
      </c>
      <c r="O645" s="85"/>
      <c r="P645" s="214">
        <f>O645*H645</f>
        <v>0</v>
      </c>
      <c r="Q645" s="214">
        <v>0</v>
      </c>
      <c r="R645" s="214">
        <f>Q645*H645</f>
        <v>0</v>
      </c>
      <c r="S645" s="214">
        <v>0</v>
      </c>
      <c r="T645" s="215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16" t="s">
        <v>269</v>
      </c>
      <c r="AT645" s="216" t="s">
        <v>141</v>
      </c>
      <c r="AU645" s="216" t="s">
        <v>147</v>
      </c>
      <c r="AY645" s="18" t="s">
        <v>138</v>
      </c>
      <c r="BE645" s="217">
        <f>IF(N645="základní",J645,0)</f>
        <v>0</v>
      </c>
      <c r="BF645" s="217">
        <f>IF(N645="snížená",J645,0)</f>
        <v>0</v>
      </c>
      <c r="BG645" s="217">
        <f>IF(N645="zákl. přenesená",J645,0)</f>
        <v>0</v>
      </c>
      <c r="BH645" s="217">
        <f>IF(N645="sníž. přenesená",J645,0)</f>
        <v>0</v>
      </c>
      <c r="BI645" s="217">
        <f>IF(N645="nulová",J645,0)</f>
        <v>0</v>
      </c>
      <c r="BJ645" s="18" t="s">
        <v>147</v>
      </c>
      <c r="BK645" s="217">
        <f>ROUND(I645*H645,2)</f>
        <v>0</v>
      </c>
      <c r="BL645" s="18" t="s">
        <v>269</v>
      </c>
      <c r="BM645" s="216" t="s">
        <v>1120</v>
      </c>
    </row>
    <row r="646" s="2" customFormat="1">
      <c r="A646" s="39"/>
      <c r="B646" s="40"/>
      <c r="C646" s="41"/>
      <c r="D646" s="218" t="s">
        <v>149</v>
      </c>
      <c r="E646" s="41"/>
      <c r="F646" s="219" t="s">
        <v>1121</v>
      </c>
      <c r="G646" s="41"/>
      <c r="H646" s="41"/>
      <c r="I646" s="220"/>
      <c r="J646" s="41"/>
      <c r="K646" s="41"/>
      <c r="L646" s="45"/>
      <c r="M646" s="221"/>
      <c r="N646" s="222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149</v>
      </c>
      <c r="AU646" s="18" t="s">
        <v>147</v>
      </c>
    </row>
    <row r="647" s="2" customFormat="1">
      <c r="A647" s="39"/>
      <c r="B647" s="40"/>
      <c r="C647" s="41"/>
      <c r="D647" s="223" t="s">
        <v>151</v>
      </c>
      <c r="E647" s="41"/>
      <c r="F647" s="224" t="s">
        <v>1122</v>
      </c>
      <c r="G647" s="41"/>
      <c r="H647" s="41"/>
      <c r="I647" s="220"/>
      <c r="J647" s="41"/>
      <c r="K647" s="41"/>
      <c r="L647" s="45"/>
      <c r="M647" s="221"/>
      <c r="N647" s="222"/>
      <c r="O647" s="85"/>
      <c r="P647" s="85"/>
      <c r="Q647" s="85"/>
      <c r="R647" s="85"/>
      <c r="S647" s="85"/>
      <c r="T647" s="86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151</v>
      </c>
      <c r="AU647" s="18" t="s">
        <v>147</v>
      </c>
    </row>
    <row r="648" s="12" customFormat="1" ht="22.8" customHeight="1">
      <c r="A648" s="12"/>
      <c r="B648" s="189"/>
      <c r="C648" s="190"/>
      <c r="D648" s="191" t="s">
        <v>74</v>
      </c>
      <c r="E648" s="203" t="s">
        <v>1123</v>
      </c>
      <c r="F648" s="203" t="s">
        <v>1124</v>
      </c>
      <c r="G648" s="190"/>
      <c r="H648" s="190"/>
      <c r="I648" s="193"/>
      <c r="J648" s="204">
        <f>BK648</f>
        <v>0</v>
      </c>
      <c r="K648" s="190"/>
      <c r="L648" s="195"/>
      <c r="M648" s="196"/>
      <c r="N648" s="197"/>
      <c r="O648" s="197"/>
      <c r="P648" s="198">
        <f>SUM(P649:P705)</f>
        <v>0</v>
      </c>
      <c r="Q648" s="197"/>
      <c r="R648" s="198">
        <f>SUM(R649:R705)</f>
        <v>2.5787281249999996</v>
      </c>
      <c r="S648" s="197"/>
      <c r="T648" s="199">
        <f>SUM(T649:T705)</f>
        <v>1.6787759999999998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00" t="s">
        <v>147</v>
      </c>
      <c r="AT648" s="201" t="s">
        <v>74</v>
      </c>
      <c r="AU648" s="201" t="s">
        <v>83</v>
      </c>
      <c r="AY648" s="200" t="s">
        <v>138</v>
      </c>
      <c r="BK648" s="202">
        <f>SUM(BK649:BK705)</f>
        <v>0</v>
      </c>
    </row>
    <row r="649" s="2" customFormat="1" ht="16.5" customHeight="1">
      <c r="A649" s="39"/>
      <c r="B649" s="40"/>
      <c r="C649" s="205" t="s">
        <v>1145</v>
      </c>
      <c r="D649" s="205" t="s">
        <v>141</v>
      </c>
      <c r="E649" s="206" t="s">
        <v>1126</v>
      </c>
      <c r="F649" s="207" t="s">
        <v>1127</v>
      </c>
      <c r="G649" s="208" t="s">
        <v>144</v>
      </c>
      <c r="H649" s="209">
        <v>1.2</v>
      </c>
      <c r="I649" s="210"/>
      <c r="J649" s="211">
        <f>ROUND(I649*H649,2)</f>
        <v>0</v>
      </c>
      <c r="K649" s="207" t="s">
        <v>145</v>
      </c>
      <c r="L649" s="45"/>
      <c r="M649" s="212" t="s">
        <v>19</v>
      </c>
      <c r="N649" s="213" t="s">
        <v>47</v>
      </c>
      <c r="O649" s="85"/>
      <c r="P649" s="214">
        <f>O649*H649</f>
        <v>0</v>
      </c>
      <c r="Q649" s="214">
        <v>0</v>
      </c>
      <c r="R649" s="214">
        <f>Q649*H649</f>
        <v>0</v>
      </c>
      <c r="S649" s="214">
        <v>0.01098</v>
      </c>
      <c r="T649" s="215">
        <f>S649*H649</f>
        <v>0.013176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16" t="s">
        <v>269</v>
      </c>
      <c r="AT649" s="216" t="s">
        <v>141</v>
      </c>
      <c r="AU649" s="216" t="s">
        <v>147</v>
      </c>
      <c r="AY649" s="18" t="s">
        <v>138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8" t="s">
        <v>147</v>
      </c>
      <c r="BK649" s="217">
        <f>ROUND(I649*H649,2)</f>
        <v>0</v>
      </c>
      <c r="BL649" s="18" t="s">
        <v>269</v>
      </c>
      <c r="BM649" s="216" t="s">
        <v>1128</v>
      </c>
    </row>
    <row r="650" s="2" customFormat="1">
      <c r="A650" s="39"/>
      <c r="B650" s="40"/>
      <c r="C650" s="41"/>
      <c r="D650" s="218" t="s">
        <v>149</v>
      </c>
      <c r="E650" s="41"/>
      <c r="F650" s="219" t="s">
        <v>1129</v>
      </c>
      <c r="G650" s="41"/>
      <c r="H650" s="41"/>
      <c r="I650" s="220"/>
      <c r="J650" s="41"/>
      <c r="K650" s="41"/>
      <c r="L650" s="45"/>
      <c r="M650" s="221"/>
      <c r="N650" s="222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149</v>
      </c>
      <c r="AU650" s="18" t="s">
        <v>147</v>
      </c>
    </row>
    <row r="651" s="2" customFormat="1">
      <c r="A651" s="39"/>
      <c r="B651" s="40"/>
      <c r="C651" s="41"/>
      <c r="D651" s="223" t="s">
        <v>151</v>
      </c>
      <c r="E651" s="41"/>
      <c r="F651" s="224" t="s">
        <v>1130</v>
      </c>
      <c r="G651" s="41"/>
      <c r="H651" s="41"/>
      <c r="I651" s="220"/>
      <c r="J651" s="41"/>
      <c r="K651" s="41"/>
      <c r="L651" s="45"/>
      <c r="M651" s="221"/>
      <c r="N651" s="222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151</v>
      </c>
      <c r="AU651" s="18" t="s">
        <v>147</v>
      </c>
    </row>
    <row r="652" s="13" customFormat="1">
      <c r="A652" s="13"/>
      <c r="B652" s="225"/>
      <c r="C652" s="226"/>
      <c r="D652" s="218" t="s">
        <v>153</v>
      </c>
      <c r="E652" s="227" t="s">
        <v>19</v>
      </c>
      <c r="F652" s="228" t="s">
        <v>1131</v>
      </c>
      <c r="G652" s="226"/>
      <c r="H652" s="227" t="s">
        <v>19</v>
      </c>
      <c r="I652" s="229"/>
      <c r="J652" s="226"/>
      <c r="K652" s="226"/>
      <c r="L652" s="230"/>
      <c r="M652" s="231"/>
      <c r="N652" s="232"/>
      <c r="O652" s="232"/>
      <c r="P652" s="232"/>
      <c r="Q652" s="232"/>
      <c r="R652" s="232"/>
      <c r="S652" s="232"/>
      <c r="T652" s="23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4" t="s">
        <v>153</v>
      </c>
      <c r="AU652" s="234" t="s">
        <v>147</v>
      </c>
      <c r="AV652" s="13" t="s">
        <v>83</v>
      </c>
      <c r="AW652" s="13" t="s">
        <v>36</v>
      </c>
      <c r="AX652" s="13" t="s">
        <v>75</v>
      </c>
      <c r="AY652" s="234" t="s">
        <v>138</v>
      </c>
    </row>
    <row r="653" s="14" customFormat="1">
      <c r="A653" s="14"/>
      <c r="B653" s="235"/>
      <c r="C653" s="236"/>
      <c r="D653" s="218" t="s">
        <v>153</v>
      </c>
      <c r="E653" s="237" t="s">
        <v>19</v>
      </c>
      <c r="F653" s="238" t="s">
        <v>1599</v>
      </c>
      <c r="G653" s="236"/>
      <c r="H653" s="239">
        <v>1.2</v>
      </c>
      <c r="I653" s="240"/>
      <c r="J653" s="236"/>
      <c r="K653" s="236"/>
      <c r="L653" s="241"/>
      <c r="M653" s="242"/>
      <c r="N653" s="243"/>
      <c r="O653" s="243"/>
      <c r="P653" s="243"/>
      <c r="Q653" s="243"/>
      <c r="R653" s="243"/>
      <c r="S653" s="243"/>
      <c r="T653" s="24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5" t="s">
        <v>153</v>
      </c>
      <c r="AU653" s="245" t="s">
        <v>147</v>
      </c>
      <c r="AV653" s="14" t="s">
        <v>147</v>
      </c>
      <c r="AW653" s="14" t="s">
        <v>36</v>
      </c>
      <c r="AX653" s="14" t="s">
        <v>83</v>
      </c>
      <c r="AY653" s="245" t="s">
        <v>138</v>
      </c>
    </row>
    <row r="654" s="2" customFormat="1" ht="16.5" customHeight="1">
      <c r="A654" s="39"/>
      <c r="B654" s="40"/>
      <c r="C654" s="205" t="s">
        <v>1151</v>
      </c>
      <c r="D654" s="205" t="s">
        <v>141</v>
      </c>
      <c r="E654" s="206" t="s">
        <v>1134</v>
      </c>
      <c r="F654" s="207" t="s">
        <v>1135</v>
      </c>
      <c r="G654" s="208" t="s">
        <v>144</v>
      </c>
      <c r="H654" s="209">
        <v>1.2</v>
      </c>
      <c r="I654" s="210"/>
      <c r="J654" s="211">
        <f>ROUND(I654*H654,2)</f>
        <v>0</v>
      </c>
      <c r="K654" s="207" t="s">
        <v>145</v>
      </c>
      <c r="L654" s="45"/>
      <c r="M654" s="212" t="s">
        <v>19</v>
      </c>
      <c r="N654" s="213" t="s">
        <v>47</v>
      </c>
      <c r="O654" s="85"/>
      <c r="P654" s="214">
        <f>O654*H654</f>
        <v>0</v>
      </c>
      <c r="Q654" s="214">
        <v>0</v>
      </c>
      <c r="R654" s="214">
        <f>Q654*H654</f>
        <v>0</v>
      </c>
      <c r="S654" s="214">
        <v>0.0080000000000000002</v>
      </c>
      <c r="T654" s="215">
        <f>S654*H654</f>
        <v>0.0095999999999999992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16" t="s">
        <v>269</v>
      </c>
      <c r="AT654" s="216" t="s">
        <v>141</v>
      </c>
      <c r="AU654" s="216" t="s">
        <v>147</v>
      </c>
      <c r="AY654" s="18" t="s">
        <v>138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8" t="s">
        <v>147</v>
      </c>
      <c r="BK654" s="217">
        <f>ROUND(I654*H654,2)</f>
        <v>0</v>
      </c>
      <c r="BL654" s="18" t="s">
        <v>269</v>
      </c>
      <c r="BM654" s="216" t="s">
        <v>1136</v>
      </c>
    </row>
    <row r="655" s="2" customFormat="1">
      <c r="A655" s="39"/>
      <c r="B655" s="40"/>
      <c r="C655" s="41"/>
      <c r="D655" s="218" t="s">
        <v>149</v>
      </c>
      <c r="E655" s="41"/>
      <c r="F655" s="219" t="s">
        <v>1137</v>
      </c>
      <c r="G655" s="41"/>
      <c r="H655" s="41"/>
      <c r="I655" s="220"/>
      <c r="J655" s="41"/>
      <c r="K655" s="41"/>
      <c r="L655" s="45"/>
      <c r="M655" s="221"/>
      <c r="N655" s="222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149</v>
      </c>
      <c r="AU655" s="18" t="s">
        <v>147</v>
      </c>
    </row>
    <row r="656" s="2" customFormat="1">
      <c r="A656" s="39"/>
      <c r="B656" s="40"/>
      <c r="C656" s="41"/>
      <c r="D656" s="223" t="s">
        <v>151</v>
      </c>
      <c r="E656" s="41"/>
      <c r="F656" s="224" t="s">
        <v>1138</v>
      </c>
      <c r="G656" s="41"/>
      <c r="H656" s="41"/>
      <c r="I656" s="220"/>
      <c r="J656" s="41"/>
      <c r="K656" s="41"/>
      <c r="L656" s="45"/>
      <c r="M656" s="221"/>
      <c r="N656" s="222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151</v>
      </c>
      <c r="AU656" s="18" t="s">
        <v>147</v>
      </c>
    </row>
    <row r="657" s="2" customFormat="1" ht="16.5" customHeight="1">
      <c r="A657" s="39"/>
      <c r="B657" s="40"/>
      <c r="C657" s="205" t="s">
        <v>1157</v>
      </c>
      <c r="D657" s="205" t="s">
        <v>141</v>
      </c>
      <c r="E657" s="206" t="s">
        <v>1140</v>
      </c>
      <c r="F657" s="207" t="s">
        <v>1141</v>
      </c>
      <c r="G657" s="208" t="s">
        <v>197</v>
      </c>
      <c r="H657" s="209">
        <v>10</v>
      </c>
      <c r="I657" s="210"/>
      <c r="J657" s="211">
        <f>ROUND(I657*H657,2)</f>
        <v>0</v>
      </c>
      <c r="K657" s="207" t="s">
        <v>145</v>
      </c>
      <c r="L657" s="45"/>
      <c r="M657" s="212" t="s">
        <v>19</v>
      </c>
      <c r="N657" s="213" t="s">
        <v>47</v>
      </c>
      <c r="O657" s="85"/>
      <c r="P657" s="214">
        <f>O657*H657</f>
        <v>0</v>
      </c>
      <c r="Q657" s="214">
        <v>0</v>
      </c>
      <c r="R657" s="214">
        <f>Q657*H657</f>
        <v>0</v>
      </c>
      <c r="S657" s="214">
        <v>0</v>
      </c>
      <c r="T657" s="215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6" t="s">
        <v>269</v>
      </c>
      <c r="AT657" s="216" t="s">
        <v>141</v>
      </c>
      <c r="AU657" s="216" t="s">
        <v>147</v>
      </c>
      <c r="AY657" s="18" t="s">
        <v>138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147</v>
      </c>
      <c r="BK657" s="217">
        <f>ROUND(I657*H657,2)</f>
        <v>0</v>
      </c>
      <c r="BL657" s="18" t="s">
        <v>269</v>
      </c>
      <c r="BM657" s="216" t="s">
        <v>1600</v>
      </c>
    </row>
    <row r="658" s="2" customFormat="1">
      <c r="A658" s="39"/>
      <c r="B658" s="40"/>
      <c r="C658" s="41"/>
      <c r="D658" s="218" t="s">
        <v>149</v>
      </c>
      <c r="E658" s="41"/>
      <c r="F658" s="219" t="s">
        <v>1143</v>
      </c>
      <c r="G658" s="41"/>
      <c r="H658" s="41"/>
      <c r="I658" s="220"/>
      <c r="J658" s="41"/>
      <c r="K658" s="41"/>
      <c r="L658" s="45"/>
      <c r="M658" s="221"/>
      <c r="N658" s="222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149</v>
      </c>
      <c r="AU658" s="18" t="s">
        <v>147</v>
      </c>
    </row>
    <row r="659" s="2" customFormat="1">
      <c r="A659" s="39"/>
      <c r="B659" s="40"/>
      <c r="C659" s="41"/>
      <c r="D659" s="223" t="s">
        <v>151</v>
      </c>
      <c r="E659" s="41"/>
      <c r="F659" s="224" t="s">
        <v>1144</v>
      </c>
      <c r="G659" s="41"/>
      <c r="H659" s="41"/>
      <c r="I659" s="220"/>
      <c r="J659" s="41"/>
      <c r="K659" s="41"/>
      <c r="L659" s="45"/>
      <c r="M659" s="221"/>
      <c r="N659" s="222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151</v>
      </c>
      <c r="AU659" s="18" t="s">
        <v>147</v>
      </c>
    </row>
    <row r="660" s="14" customFormat="1">
      <c r="A660" s="14"/>
      <c r="B660" s="235"/>
      <c r="C660" s="236"/>
      <c r="D660" s="218" t="s">
        <v>153</v>
      </c>
      <c r="E660" s="237" t="s">
        <v>19</v>
      </c>
      <c r="F660" s="238" t="s">
        <v>1508</v>
      </c>
      <c r="G660" s="236"/>
      <c r="H660" s="239">
        <v>10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5" t="s">
        <v>153</v>
      </c>
      <c r="AU660" s="245" t="s">
        <v>147</v>
      </c>
      <c r="AV660" s="14" t="s">
        <v>147</v>
      </c>
      <c r="AW660" s="14" t="s">
        <v>36</v>
      </c>
      <c r="AX660" s="14" t="s">
        <v>83</v>
      </c>
      <c r="AY660" s="245" t="s">
        <v>138</v>
      </c>
    </row>
    <row r="661" s="2" customFormat="1" ht="21.75" customHeight="1">
      <c r="A661" s="39"/>
      <c r="B661" s="40"/>
      <c r="C661" s="257" t="s">
        <v>1161</v>
      </c>
      <c r="D661" s="257" t="s">
        <v>250</v>
      </c>
      <c r="E661" s="258" t="s">
        <v>1146</v>
      </c>
      <c r="F661" s="259" t="s">
        <v>1147</v>
      </c>
      <c r="G661" s="260" t="s">
        <v>197</v>
      </c>
      <c r="H661" s="261">
        <v>10</v>
      </c>
      <c r="I661" s="262"/>
      <c r="J661" s="263">
        <f>ROUND(I661*H661,2)</f>
        <v>0</v>
      </c>
      <c r="K661" s="259" t="s">
        <v>145</v>
      </c>
      <c r="L661" s="264"/>
      <c r="M661" s="265" t="s">
        <v>19</v>
      </c>
      <c r="N661" s="266" t="s">
        <v>47</v>
      </c>
      <c r="O661" s="85"/>
      <c r="P661" s="214">
        <f>O661*H661</f>
        <v>0</v>
      </c>
      <c r="Q661" s="214">
        <v>0.042999999999999997</v>
      </c>
      <c r="R661" s="214">
        <f>Q661*H661</f>
        <v>0.42999999999999994</v>
      </c>
      <c r="S661" s="214">
        <v>0</v>
      </c>
      <c r="T661" s="215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16" t="s">
        <v>381</v>
      </c>
      <c r="AT661" s="216" t="s">
        <v>250</v>
      </c>
      <c r="AU661" s="216" t="s">
        <v>147</v>
      </c>
      <c r="AY661" s="18" t="s">
        <v>138</v>
      </c>
      <c r="BE661" s="217">
        <f>IF(N661="základní",J661,0)</f>
        <v>0</v>
      </c>
      <c r="BF661" s="217">
        <f>IF(N661="snížená",J661,0)</f>
        <v>0</v>
      </c>
      <c r="BG661" s="217">
        <f>IF(N661="zákl. přenesená",J661,0)</f>
        <v>0</v>
      </c>
      <c r="BH661" s="217">
        <f>IF(N661="sníž. přenesená",J661,0)</f>
        <v>0</v>
      </c>
      <c r="BI661" s="217">
        <f>IF(N661="nulová",J661,0)</f>
        <v>0</v>
      </c>
      <c r="BJ661" s="18" t="s">
        <v>147</v>
      </c>
      <c r="BK661" s="217">
        <f>ROUND(I661*H661,2)</f>
        <v>0</v>
      </c>
      <c r="BL661" s="18" t="s">
        <v>269</v>
      </c>
      <c r="BM661" s="216" t="s">
        <v>1601</v>
      </c>
    </row>
    <row r="662" s="2" customFormat="1">
      <c r="A662" s="39"/>
      <c r="B662" s="40"/>
      <c r="C662" s="41"/>
      <c r="D662" s="218" t="s">
        <v>149</v>
      </c>
      <c r="E662" s="41"/>
      <c r="F662" s="219" t="s">
        <v>1147</v>
      </c>
      <c r="G662" s="41"/>
      <c r="H662" s="41"/>
      <c r="I662" s="220"/>
      <c r="J662" s="41"/>
      <c r="K662" s="41"/>
      <c r="L662" s="45"/>
      <c r="M662" s="221"/>
      <c r="N662" s="222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149</v>
      </c>
      <c r="AU662" s="18" t="s">
        <v>147</v>
      </c>
    </row>
    <row r="663" s="2" customFormat="1">
      <c r="A663" s="39"/>
      <c r="B663" s="40"/>
      <c r="C663" s="41"/>
      <c r="D663" s="223" t="s">
        <v>151</v>
      </c>
      <c r="E663" s="41"/>
      <c r="F663" s="224" t="s">
        <v>1149</v>
      </c>
      <c r="G663" s="41"/>
      <c r="H663" s="41"/>
      <c r="I663" s="220"/>
      <c r="J663" s="41"/>
      <c r="K663" s="41"/>
      <c r="L663" s="45"/>
      <c r="M663" s="221"/>
      <c r="N663" s="222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151</v>
      </c>
      <c r="AU663" s="18" t="s">
        <v>147</v>
      </c>
    </row>
    <row r="664" s="13" customFormat="1">
      <c r="A664" s="13"/>
      <c r="B664" s="225"/>
      <c r="C664" s="226"/>
      <c r="D664" s="218" t="s">
        <v>153</v>
      </c>
      <c r="E664" s="227" t="s">
        <v>19</v>
      </c>
      <c r="F664" s="228" t="s">
        <v>1602</v>
      </c>
      <c r="G664" s="226"/>
      <c r="H664" s="227" t="s">
        <v>19</v>
      </c>
      <c r="I664" s="229"/>
      <c r="J664" s="226"/>
      <c r="K664" s="226"/>
      <c r="L664" s="230"/>
      <c r="M664" s="231"/>
      <c r="N664" s="232"/>
      <c r="O664" s="232"/>
      <c r="P664" s="232"/>
      <c r="Q664" s="232"/>
      <c r="R664" s="232"/>
      <c r="S664" s="232"/>
      <c r="T664" s="23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4" t="s">
        <v>153</v>
      </c>
      <c r="AU664" s="234" t="s">
        <v>147</v>
      </c>
      <c r="AV664" s="13" t="s">
        <v>83</v>
      </c>
      <c r="AW664" s="13" t="s">
        <v>36</v>
      </c>
      <c r="AX664" s="13" t="s">
        <v>75</v>
      </c>
      <c r="AY664" s="234" t="s">
        <v>138</v>
      </c>
    </row>
    <row r="665" s="14" customFormat="1">
      <c r="A665" s="14"/>
      <c r="B665" s="235"/>
      <c r="C665" s="236"/>
      <c r="D665" s="218" t="s">
        <v>153</v>
      </c>
      <c r="E665" s="237" t="s">
        <v>19</v>
      </c>
      <c r="F665" s="238" t="s">
        <v>1508</v>
      </c>
      <c r="G665" s="236"/>
      <c r="H665" s="239">
        <v>10</v>
      </c>
      <c r="I665" s="240"/>
      <c r="J665" s="236"/>
      <c r="K665" s="236"/>
      <c r="L665" s="241"/>
      <c r="M665" s="242"/>
      <c r="N665" s="243"/>
      <c r="O665" s="243"/>
      <c r="P665" s="243"/>
      <c r="Q665" s="243"/>
      <c r="R665" s="243"/>
      <c r="S665" s="243"/>
      <c r="T665" s="24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5" t="s">
        <v>153</v>
      </c>
      <c r="AU665" s="245" t="s">
        <v>147</v>
      </c>
      <c r="AV665" s="14" t="s">
        <v>147</v>
      </c>
      <c r="AW665" s="14" t="s">
        <v>36</v>
      </c>
      <c r="AX665" s="14" t="s">
        <v>83</v>
      </c>
      <c r="AY665" s="245" t="s">
        <v>138</v>
      </c>
    </row>
    <row r="666" s="2" customFormat="1" ht="16.5" customHeight="1">
      <c r="A666" s="39"/>
      <c r="B666" s="40"/>
      <c r="C666" s="205" t="s">
        <v>1167</v>
      </c>
      <c r="D666" s="205" t="s">
        <v>141</v>
      </c>
      <c r="E666" s="206" t="s">
        <v>1152</v>
      </c>
      <c r="F666" s="207" t="s">
        <v>1153</v>
      </c>
      <c r="G666" s="208" t="s">
        <v>197</v>
      </c>
      <c r="H666" s="209">
        <v>10</v>
      </c>
      <c r="I666" s="210"/>
      <c r="J666" s="211">
        <f>ROUND(I666*H666,2)</f>
        <v>0</v>
      </c>
      <c r="K666" s="207" t="s">
        <v>145</v>
      </c>
      <c r="L666" s="45"/>
      <c r="M666" s="212" t="s">
        <v>19</v>
      </c>
      <c r="N666" s="213" t="s">
        <v>47</v>
      </c>
      <c r="O666" s="85"/>
      <c r="P666" s="214">
        <f>O666*H666</f>
        <v>0</v>
      </c>
      <c r="Q666" s="214">
        <v>0</v>
      </c>
      <c r="R666" s="214">
        <f>Q666*H666</f>
        <v>0</v>
      </c>
      <c r="S666" s="214">
        <v>0</v>
      </c>
      <c r="T666" s="215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16" t="s">
        <v>269</v>
      </c>
      <c r="AT666" s="216" t="s">
        <v>141</v>
      </c>
      <c r="AU666" s="216" t="s">
        <v>147</v>
      </c>
      <c r="AY666" s="18" t="s">
        <v>138</v>
      </c>
      <c r="BE666" s="217">
        <f>IF(N666="základní",J666,0)</f>
        <v>0</v>
      </c>
      <c r="BF666" s="217">
        <f>IF(N666="snížená",J666,0)</f>
        <v>0</v>
      </c>
      <c r="BG666" s="217">
        <f>IF(N666="zákl. přenesená",J666,0)</f>
        <v>0</v>
      </c>
      <c r="BH666" s="217">
        <f>IF(N666="sníž. přenesená",J666,0)</f>
        <v>0</v>
      </c>
      <c r="BI666" s="217">
        <f>IF(N666="nulová",J666,0)</f>
        <v>0</v>
      </c>
      <c r="BJ666" s="18" t="s">
        <v>147</v>
      </c>
      <c r="BK666" s="217">
        <f>ROUND(I666*H666,2)</f>
        <v>0</v>
      </c>
      <c r="BL666" s="18" t="s">
        <v>269</v>
      </c>
      <c r="BM666" s="216" t="s">
        <v>1603</v>
      </c>
    </row>
    <row r="667" s="2" customFormat="1">
      <c r="A667" s="39"/>
      <c r="B667" s="40"/>
      <c r="C667" s="41"/>
      <c r="D667" s="218" t="s">
        <v>149</v>
      </c>
      <c r="E667" s="41"/>
      <c r="F667" s="219" t="s">
        <v>1155</v>
      </c>
      <c r="G667" s="41"/>
      <c r="H667" s="41"/>
      <c r="I667" s="220"/>
      <c r="J667" s="41"/>
      <c r="K667" s="41"/>
      <c r="L667" s="45"/>
      <c r="M667" s="221"/>
      <c r="N667" s="222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149</v>
      </c>
      <c r="AU667" s="18" t="s">
        <v>147</v>
      </c>
    </row>
    <row r="668" s="2" customFormat="1">
      <c r="A668" s="39"/>
      <c r="B668" s="40"/>
      <c r="C668" s="41"/>
      <c r="D668" s="223" t="s">
        <v>151</v>
      </c>
      <c r="E668" s="41"/>
      <c r="F668" s="224" t="s">
        <v>1156</v>
      </c>
      <c r="G668" s="41"/>
      <c r="H668" s="41"/>
      <c r="I668" s="220"/>
      <c r="J668" s="41"/>
      <c r="K668" s="41"/>
      <c r="L668" s="45"/>
      <c r="M668" s="221"/>
      <c r="N668" s="222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151</v>
      </c>
      <c r="AU668" s="18" t="s">
        <v>147</v>
      </c>
    </row>
    <row r="669" s="14" customFormat="1">
      <c r="A669" s="14"/>
      <c r="B669" s="235"/>
      <c r="C669" s="236"/>
      <c r="D669" s="218" t="s">
        <v>153</v>
      </c>
      <c r="E669" s="237" t="s">
        <v>19</v>
      </c>
      <c r="F669" s="238" t="s">
        <v>1508</v>
      </c>
      <c r="G669" s="236"/>
      <c r="H669" s="239">
        <v>10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5" t="s">
        <v>153</v>
      </c>
      <c r="AU669" s="245" t="s">
        <v>147</v>
      </c>
      <c r="AV669" s="14" t="s">
        <v>147</v>
      </c>
      <c r="AW669" s="14" t="s">
        <v>36</v>
      </c>
      <c r="AX669" s="14" t="s">
        <v>83</v>
      </c>
      <c r="AY669" s="245" t="s">
        <v>138</v>
      </c>
    </row>
    <row r="670" s="2" customFormat="1" ht="16.5" customHeight="1">
      <c r="A670" s="39"/>
      <c r="B670" s="40"/>
      <c r="C670" s="257" t="s">
        <v>1171</v>
      </c>
      <c r="D670" s="257" t="s">
        <v>250</v>
      </c>
      <c r="E670" s="258" t="s">
        <v>1158</v>
      </c>
      <c r="F670" s="259" t="s">
        <v>1159</v>
      </c>
      <c r="G670" s="260" t="s">
        <v>197</v>
      </c>
      <c r="H670" s="261">
        <v>10</v>
      </c>
      <c r="I670" s="262"/>
      <c r="J670" s="263">
        <f>ROUND(I670*H670,2)</f>
        <v>0</v>
      </c>
      <c r="K670" s="259" t="s">
        <v>391</v>
      </c>
      <c r="L670" s="264"/>
      <c r="M670" s="265" t="s">
        <v>19</v>
      </c>
      <c r="N670" s="266" t="s">
        <v>47</v>
      </c>
      <c r="O670" s="85"/>
      <c r="P670" s="214">
        <f>O670*H670</f>
        <v>0</v>
      </c>
      <c r="Q670" s="214">
        <v>0.025999999999999999</v>
      </c>
      <c r="R670" s="214">
        <f>Q670*H670</f>
        <v>0.26000000000000001</v>
      </c>
      <c r="S670" s="214">
        <v>0</v>
      </c>
      <c r="T670" s="215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16" t="s">
        <v>381</v>
      </c>
      <c r="AT670" s="216" t="s">
        <v>250</v>
      </c>
      <c r="AU670" s="216" t="s">
        <v>147</v>
      </c>
      <c r="AY670" s="18" t="s">
        <v>138</v>
      </c>
      <c r="BE670" s="217">
        <f>IF(N670="základní",J670,0)</f>
        <v>0</v>
      </c>
      <c r="BF670" s="217">
        <f>IF(N670="snížená",J670,0)</f>
        <v>0</v>
      </c>
      <c r="BG670" s="217">
        <f>IF(N670="zákl. přenesená",J670,0)</f>
        <v>0</v>
      </c>
      <c r="BH670" s="217">
        <f>IF(N670="sníž. přenesená",J670,0)</f>
        <v>0</v>
      </c>
      <c r="BI670" s="217">
        <f>IF(N670="nulová",J670,0)</f>
        <v>0</v>
      </c>
      <c r="BJ670" s="18" t="s">
        <v>147</v>
      </c>
      <c r="BK670" s="217">
        <f>ROUND(I670*H670,2)</f>
        <v>0</v>
      </c>
      <c r="BL670" s="18" t="s">
        <v>269</v>
      </c>
      <c r="BM670" s="216" t="s">
        <v>1604</v>
      </c>
    </row>
    <row r="671" s="2" customFormat="1">
      <c r="A671" s="39"/>
      <c r="B671" s="40"/>
      <c r="C671" s="41"/>
      <c r="D671" s="218" t="s">
        <v>149</v>
      </c>
      <c r="E671" s="41"/>
      <c r="F671" s="219" t="s">
        <v>1159</v>
      </c>
      <c r="G671" s="41"/>
      <c r="H671" s="41"/>
      <c r="I671" s="220"/>
      <c r="J671" s="41"/>
      <c r="K671" s="41"/>
      <c r="L671" s="45"/>
      <c r="M671" s="221"/>
      <c r="N671" s="222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149</v>
      </c>
      <c r="AU671" s="18" t="s">
        <v>147</v>
      </c>
    </row>
    <row r="672" s="13" customFormat="1">
      <c r="A672" s="13"/>
      <c r="B672" s="225"/>
      <c r="C672" s="226"/>
      <c r="D672" s="218" t="s">
        <v>153</v>
      </c>
      <c r="E672" s="227" t="s">
        <v>19</v>
      </c>
      <c r="F672" s="228" t="s">
        <v>1605</v>
      </c>
      <c r="G672" s="226"/>
      <c r="H672" s="227" t="s">
        <v>19</v>
      </c>
      <c r="I672" s="229"/>
      <c r="J672" s="226"/>
      <c r="K672" s="226"/>
      <c r="L672" s="230"/>
      <c r="M672" s="231"/>
      <c r="N672" s="232"/>
      <c r="O672" s="232"/>
      <c r="P672" s="232"/>
      <c r="Q672" s="232"/>
      <c r="R672" s="232"/>
      <c r="S672" s="232"/>
      <c r="T672" s="23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4" t="s">
        <v>153</v>
      </c>
      <c r="AU672" s="234" t="s">
        <v>147</v>
      </c>
      <c r="AV672" s="13" t="s">
        <v>83</v>
      </c>
      <c r="AW672" s="13" t="s">
        <v>36</v>
      </c>
      <c r="AX672" s="13" t="s">
        <v>75</v>
      </c>
      <c r="AY672" s="234" t="s">
        <v>138</v>
      </c>
    </row>
    <row r="673" s="14" customFormat="1">
      <c r="A673" s="14"/>
      <c r="B673" s="235"/>
      <c r="C673" s="236"/>
      <c r="D673" s="218" t="s">
        <v>153</v>
      </c>
      <c r="E673" s="237" t="s">
        <v>19</v>
      </c>
      <c r="F673" s="238" t="s">
        <v>222</v>
      </c>
      <c r="G673" s="236"/>
      <c r="H673" s="239">
        <v>10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5" t="s">
        <v>153</v>
      </c>
      <c r="AU673" s="245" t="s">
        <v>147</v>
      </c>
      <c r="AV673" s="14" t="s">
        <v>147</v>
      </c>
      <c r="AW673" s="14" t="s">
        <v>36</v>
      </c>
      <c r="AX673" s="14" t="s">
        <v>83</v>
      </c>
      <c r="AY673" s="245" t="s">
        <v>138</v>
      </c>
    </row>
    <row r="674" s="2" customFormat="1" ht="16.5" customHeight="1">
      <c r="A674" s="39"/>
      <c r="B674" s="40"/>
      <c r="C674" s="205" t="s">
        <v>1177</v>
      </c>
      <c r="D674" s="205" t="s">
        <v>141</v>
      </c>
      <c r="E674" s="206" t="s">
        <v>1606</v>
      </c>
      <c r="F674" s="207" t="s">
        <v>1607</v>
      </c>
      <c r="G674" s="208" t="s">
        <v>197</v>
      </c>
      <c r="H674" s="209">
        <v>10</v>
      </c>
      <c r="I674" s="210"/>
      <c r="J674" s="211">
        <f>ROUND(I674*H674,2)</f>
        <v>0</v>
      </c>
      <c r="K674" s="207" t="s">
        <v>19</v>
      </c>
      <c r="L674" s="45"/>
      <c r="M674" s="212" t="s">
        <v>19</v>
      </c>
      <c r="N674" s="213" t="s">
        <v>47</v>
      </c>
      <c r="O674" s="85"/>
      <c r="P674" s="214">
        <f>O674*H674</f>
        <v>0</v>
      </c>
      <c r="Q674" s="214">
        <v>0</v>
      </c>
      <c r="R674" s="214">
        <f>Q674*H674</f>
        <v>0</v>
      </c>
      <c r="S674" s="214">
        <v>0</v>
      </c>
      <c r="T674" s="215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16" t="s">
        <v>269</v>
      </c>
      <c r="AT674" s="216" t="s">
        <v>141</v>
      </c>
      <c r="AU674" s="216" t="s">
        <v>147</v>
      </c>
      <c r="AY674" s="18" t="s">
        <v>138</v>
      </c>
      <c r="BE674" s="217">
        <f>IF(N674="základní",J674,0)</f>
        <v>0</v>
      </c>
      <c r="BF674" s="217">
        <f>IF(N674="snížená",J674,0)</f>
        <v>0</v>
      </c>
      <c r="BG674" s="217">
        <f>IF(N674="zákl. přenesená",J674,0)</f>
        <v>0</v>
      </c>
      <c r="BH674" s="217">
        <f>IF(N674="sníž. přenesená",J674,0)</f>
        <v>0</v>
      </c>
      <c r="BI674" s="217">
        <f>IF(N674="nulová",J674,0)</f>
        <v>0</v>
      </c>
      <c r="BJ674" s="18" t="s">
        <v>147</v>
      </c>
      <c r="BK674" s="217">
        <f>ROUND(I674*H674,2)</f>
        <v>0</v>
      </c>
      <c r="BL674" s="18" t="s">
        <v>269</v>
      </c>
      <c r="BM674" s="216" t="s">
        <v>1608</v>
      </c>
    </row>
    <row r="675" s="2" customFormat="1">
      <c r="A675" s="39"/>
      <c r="B675" s="40"/>
      <c r="C675" s="41"/>
      <c r="D675" s="218" t="s">
        <v>149</v>
      </c>
      <c r="E675" s="41"/>
      <c r="F675" s="219" t="s">
        <v>1609</v>
      </c>
      <c r="G675" s="41"/>
      <c r="H675" s="41"/>
      <c r="I675" s="220"/>
      <c r="J675" s="41"/>
      <c r="K675" s="41"/>
      <c r="L675" s="45"/>
      <c r="M675" s="221"/>
      <c r="N675" s="222"/>
      <c r="O675" s="85"/>
      <c r="P675" s="85"/>
      <c r="Q675" s="85"/>
      <c r="R675" s="85"/>
      <c r="S675" s="85"/>
      <c r="T675" s="86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149</v>
      </c>
      <c r="AU675" s="18" t="s">
        <v>147</v>
      </c>
    </row>
    <row r="676" s="14" customFormat="1">
      <c r="A676" s="14"/>
      <c r="B676" s="235"/>
      <c r="C676" s="236"/>
      <c r="D676" s="218" t="s">
        <v>153</v>
      </c>
      <c r="E676" s="237" t="s">
        <v>19</v>
      </c>
      <c r="F676" s="238" t="s">
        <v>1508</v>
      </c>
      <c r="G676" s="236"/>
      <c r="H676" s="239">
        <v>10</v>
      </c>
      <c r="I676" s="240"/>
      <c r="J676" s="236"/>
      <c r="K676" s="236"/>
      <c r="L676" s="241"/>
      <c r="M676" s="242"/>
      <c r="N676" s="243"/>
      <c r="O676" s="243"/>
      <c r="P676" s="243"/>
      <c r="Q676" s="243"/>
      <c r="R676" s="243"/>
      <c r="S676" s="243"/>
      <c r="T676" s="24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5" t="s">
        <v>153</v>
      </c>
      <c r="AU676" s="245" t="s">
        <v>147</v>
      </c>
      <c r="AV676" s="14" t="s">
        <v>147</v>
      </c>
      <c r="AW676" s="14" t="s">
        <v>36</v>
      </c>
      <c r="AX676" s="14" t="s">
        <v>83</v>
      </c>
      <c r="AY676" s="245" t="s">
        <v>138</v>
      </c>
    </row>
    <row r="677" s="2" customFormat="1" ht="16.5" customHeight="1">
      <c r="A677" s="39"/>
      <c r="B677" s="40"/>
      <c r="C677" s="257" t="s">
        <v>1182</v>
      </c>
      <c r="D677" s="257" t="s">
        <v>250</v>
      </c>
      <c r="E677" s="258" t="s">
        <v>1610</v>
      </c>
      <c r="F677" s="259" t="s">
        <v>1611</v>
      </c>
      <c r="G677" s="260" t="s">
        <v>197</v>
      </c>
      <c r="H677" s="261">
        <v>10</v>
      </c>
      <c r="I677" s="262"/>
      <c r="J677" s="263">
        <f>ROUND(I677*H677,2)</f>
        <v>0</v>
      </c>
      <c r="K677" s="259" t="s">
        <v>19</v>
      </c>
      <c r="L677" s="264"/>
      <c r="M677" s="265" t="s">
        <v>19</v>
      </c>
      <c r="N677" s="266" t="s">
        <v>47</v>
      </c>
      <c r="O677" s="85"/>
      <c r="P677" s="214">
        <f>O677*H677</f>
        <v>0</v>
      </c>
      <c r="Q677" s="214">
        <v>0.025999999999999999</v>
      </c>
      <c r="R677" s="214">
        <f>Q677*H677</f>
        <v>0.26000000000000001</v>
      </c>
      <c r="S677" s="214">
        <v>0</v>
      </c>
      <c r="T677" s="215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16" t="s">
        <v>381</v>
      </c>
      <c r="AT677" s="216" t="s">
        <v>250</v>
      </c>
      <c r="AU677" s="216" t="s">
        <v>147</v>
      </c>
      <c r="AY677" s="18" t="s">
        <v>138</v>
      </c>
      <c r="BE677" s="217">
        <f>IF(N677="základní",J677,0)</f>
        <v>0</v>
      </c>
      <c r="BF677" s="217">
        <f>IF(N677="snížená",J677,0)</f>
        <v>0</v>
      </c>
      <c r="BG677" s="217">
        <f>IF(N677="zákl. přenesená",J677,0)</f>
        <v>0</v>
      </c>
      <c r="BH677" s="217">
        <f>IF(N677="sníž. přenesená",J677,0)</f>
        <v>0</v>
      </c>
      <c r="BI677" s="217">
        <f>IF(N677="nulová",J677,0)</f>
        <v>0</v>
      </c>
      <c r="BJ677" s="18" t="s">
        <v>147</v>
      </c>
      <c r="BK677" s="217">
        <f>ROUND(I677*H677,2)</f>
        <v>0</v>
      </c>
      <c r="BL677" s="18" t="s">
        <v>269</v>
      </c>
      <c r="BM677" s="216" t="s">
        <v>1612</v>
      </c>
    </row>
    <row r="678" s="2" customFormat="1">
      <c r="A678" s="39"/>
      <c r="B678" s="40"/>
      <c r="C678" s="41"/>
      <c r="D678" s="218" t="s">
        <v>149</v>
      </c>
      <c r="E678" s="41"/>
      <c r="F678" s="219" t="s">
        <v>1613</v>
      </c>
      <c r="G678" s="41"/>
      <c r="H678" s="41"/>
      <c r="I678" s="220"/>
      <c r="J678" s="41"/>
      <c r="K678" s="41"/>
      <c r="L678" s="45"/>
      <c r="M678" s="221"/>
      <c r="N678" s="222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149</v>
      </c>
      <c r="AU678" s="18" t="s">
        <v>147</v>
      </c>
    </row>
    <row r="679" s="2" customFormat="1" ht="16.5" customHeight="1">
      <c r="A679" s="39"/>
      <c r="B679" s="40"/>
      <c r="C679" s="205" t="s">
        <v>1189</v>
      </c>
      <c r="D679" s="205" t="s">
        <v>141</v>
      </c>
      <c r="E679" s="206" t="s">
        <v>1162</v>
      </c>
      <c r="F679" s="207" t="s">
        <v>1163</v>
      </c>
      <c r="G679" s="208" t="s">
        <v>197</v>
      </c>
      <c r="H679" s="209">
        <v>10</v>
      </c>
      <c r="I679" s="210"/>
      <c r="J679" s="211">
        <f>ROUND(I679*H679,2)</f>
        <v>0</v>
      </c>
      <c r="K679" s="207" t="s">
        <v>145</v>
      </c>
      <c r="L679" s="45"/>
      <c r="M679" s="212" t="s">
        <v>19</v>
      </c>
      <c r="N679" s="213" t="s">
        <v>47</v>
      </c>
      <c r="O679" s="85"/>
      <c r="P679" s="214">
        <f>O679*H679</f>
        <v>0</v>
      </c>
      <c r="Q679" s="214">
        <v>0.00047281249999999998</v>
      </c>
      <c r="R679" s="214">
        <f>Q679*H679</f>
        <v>0.0047281249999999997</v>
      </c>
      <c r="S679" s="214">
        <v>0</v>
      </c>
      <c r="T679" s="215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16" t="s">
        <v>269</v>
      </c>
      <c r="AT679" s="216" t="s">
        <v>141</v>
      </c>
      <c r="AU679" s="216" t="s">
        <v>147</v>
      </c>
      <c r="AY679" s="18" t="s">
        <v>138</v>
      </c>
      <c r="BE679" s="217">
        <f>IF(N679="základní",J679,0)</f>
        <v>0</v>
      </c>
      <c r="BF679" s="217">
        <f>IF(N679="snížená",J679,0)</f>
        <v>0</v>
      </c>
      <c r="BG679" s="217">
        <f>IF(N679="zákl. přenesená",J679,0)</f>
        <v>0</v>
      </c>
      <c r="BH679" s="217">
        <f>IF(N679="sníž. přenesená",J679,0)</f>
        <v>0</v>
      </c>
      <c r="BI679" s="217">
        <f>IF(N679="nulová",J679,0)</f>
        <v>0</v>
      </c>
      <c r="BJ679" s="18" t="s">
        <v>147</v>
      </c>
      <c r="BK679" s="217">
        <f>ROUND(I679*H679,2)</f>
        <v>0</v>
      </c>
      <c r="BL679" s="18" t="s">
        <v>269</v>
      </c>
      <c r="BM679" s="216" t="s">
        <v>1614</v>
      </c>
    </row>
    <row r="680" s="2" customFormat="1">
      <c r="A680" s="39"/>
      <c r="B680" s="40"/>
      <c r="C680" s="41"/>
      <c r="D680" s="218" t="s">
        <v>149</v>
      </c>
      <c r="E680" s="41"/>
      <c r="F680" s="219" t="s">
        <v>1165</v>
      </c>
      <c r="G680" s="41"/>
      <c r="H680" s="41"/>
      <c r="I680" s="220"/>
      <c r="J680" s="41"/>
      <c r="K680" s="41"/>
      <c r="L680" s="45"/>
      <c r="M680" s="221"/>
      <c r="N680" s="222"/>
      <c r="O680" s="85"/>
      <c r="P680" s="85"/>
      <c r="Q680" s="85"/>
      <c r="R680" s="85"/>
      <c r="S680" s="85"/>
      <c r="T680" s="86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149</v>
      </c>
      <c r="AU680" s="18" t="s">
        <v>147</v>
      </c>
    </row>
    <row r="681" s="2" customFormat="1">
      <c r="A681" s="39"/>
      <c r="B681" s="40"/>
      <c r="C681" s="41"/>
      <c r="D681" s="223" t="s">
        <v>151</v>
      </c>
      <c r="E681" s="41"/>
      <c r="F681" s="224" t="s">
        <v>1166</v>
      </c>
      <c r="G681" s="41"/>
      <c r="H681" s="41"/>
      <c r="I681" s="220"/>
      <c r="J681" s="41"/>
      <c r="K681" s="41"/>
      <c r="L681" s="45"/>
      <c r="M681" s="221"/>
      <c r="N681" s="222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151</v>
      </c>
      <c r="AU681" s="18" t="s">
        <v>147</v>
      </c>
    </row>
    <row r="682" s="14" customFormat="1">
      <c r="A682" s="14"/>
      <c r="B682" s="235"/>
      <c r="C682" s="236"/>
      <c r="D682" s="218" t="s">
        <v>153</v>
      </c>
      <c r="E682" s="237" t="s">
        <v>19</v>
      </c>
      <c r="F682" s="238" t="s">
        <v>1508</v>
      </c>
      <c r="G682" s="236"/>
      <c r="H682" s="239">
        <v>10</v>
      </c>
      <c r="I682" s="240"/>
      <c r="J682" s="236"/>
      <c r="K682" s="236"/>
      <c r="L682" s="241"/>
      <c r="M682" s="242"/>
      <c r="N682" s="243"/>
      <c r="O682" s="243"/>
      <c r="P682" s="243"/>
      <c r="Q682" s="243"/>
      <c r="R682" s="243"/>
      <c r="S682" s="243"/>
      <c r="T682" s="24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5" t="s">
        <v>153</v>
      </c>
      <c r="AU682" s="245" t="s">
        <v>147</v>
      </c>
      <c r="AV682" s="14" t="s">
        <v>147</v>
      </c>
      <c r="AW682" s="14" t="s">
        <v>36</v>
      </c>
      <c r="AX682" s="14" t="s">
        <v>83</v>
      </c>
      <c r="AY682" s="245" t="s">
        <v>138</v>
      </c>
    </row>
    <row r="683" s="2" customFormat="1" ht="21.75" customHeight="1">
      <c r="A683" s="39"/>
      <c r="B683" s="40"/>
      <c r="C683" s="257" t="s">
        <v>1197</v>
      </c>
      <c r="D683" s="257" t="s">
        <v>250</v>
      </c>
      <c r="E683" s="258" t="s">
        <v>1615</v>
      </c>
      <c r="F683" s="259" t="s">
        <v>1616</v>
      </c>
      <c r="G683" s="260" t="s">
        <v>197</v>
      </c>
      <c r="H683" s="261">
        <v>10</v>
      </c>
      <c r="I683" s="262"/>
      <c r="J683" s="263">
        <f>ROUND(I683*H683,2)</f>
        <v>0</v>
      </c>
      <c r="K683" s="259" t="s">
        <v>145</v>
      </c>
      <c r="L683" s="264"/>
      <c r="M683" s="265" t="s">
        <v>19</v>
      </c>
      <c r="N683" s="266" t="s">
        <v>47</v>
      </c>
      <c r="O683" s="85"/>
      <c r="P683" s="214">
        <f>O683*H683</f>
        <v>0</v>
      </c>
      <c r="Q683" s="214">
        <v>0.016</v>
      </c>
      <c r="R683" s="214">
        <f>Q683*H683</f>
        <v>0.16</v>
      </c>
      <c r="S683" s="214">
        <v>0</v>
      </c>
      <c r="T683" s="215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16" t="s">
        <v>381</v>
      </c>
      <c r="AT683" s="216" t="s">
        <v>250</v>
      </c>
      <c r="AU683" s="216" t="s">
        <v>147</v>
      </c>
      <c r="AY683" s="18" t="s">
        <v>138</v>
      </c>
      <c r="BE683" s="217">
        <f>IF(N683="základní",J683,0)</f>
        <v>0</v>
      </c>
      <c r="BF683" s="217">
        <f>IF(N683="snížená",J683,0)</f>
        <v>0</v>
      </c>
      <c r="BG683" s="217">
        <f>IF(N683="zákl. přenesená",J683,0)</f>
        <v>0</v>
      </c>
      <c r="BH683" s="217">
        <f>IF(N683="sníž. přenesená",J683,0)</f>
        <v>0</v>
      </c>
      <c r="BI683" s="217">
        <f>IF(N683="nulová",J683,0)</f>
        <v>0</v>
      </c>
      <c r="BJ683" s="18" t="s">
        <v>147</v>
      </c>
      <c r="BK683" s="217">
        <f>ROUND(I683*H683,2)</f>
        <v>0</v>
      </c>
      <c r="BL683" s="18" t="s">
        <v>269</v>
      </c>
      <c r="BM683" s="216" t="s">
        <v>1617</v>
      </c>
    </row>
    <row r="684" s="2" customFormat="1">
      <c r="A684" s="39"/>
      <c r="B684" s="40"/>
      <c r="C684" s="41"/>
      <c r="D684" s="218" t="s">
        <v>149</v>
      </c>
      <c r="E684" s="41"/>
      <c r="F684" s="219" t="s">
        <v>1616</v>
      </c>
      <c r="G684" s="41"/>
      <c r="H684" s="41"/>
      <c r="I684" s="220"/>
      <c r="J684" s="41"/>
      <c r="K684" s="41"/>
      <c r="L684" s="45"/>
      <c r="M684" s="221"/>
      <c r="N684" s="222"/>
      <c r="O684" s="85"/>
      <c r="P684" s="85"/>
      <c r="Q684" s="85"/>
      <c r="R684" s="85"/>
      <c r="S684" s="85"/>
      <c r="T684" s="86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149</v>
      </c>
      <c r="AU684" s="18" t="s">
        <v>147</v>
      </c>
    </row>
    <row r="685" s="2" customFormat="1">
      <c r="A685" s="39"/>
      <c r="B685" s="40"/>
      <c r="C685" s="41"/>
      <c r="D685" s="223" t="s">
        <v>151</v>
      </c>
      <c r="E685" s="41"/>
      <c r="F685" s="224" t="s">
        <v>1618</v>
      </c>
      <c r="G685" s="41"/>
      <c r="H685" s="41"/>
      <c r="I685" s="220"/>
      <c r="J685" s="41"/>
      <c r="K685" s="41"/>
      <c r="L685" s="45"/>
      <c r="M685" s="221"/>
      <c r="N685" s="222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151</v>
      </c>
      <c r="AU685" s="18" t="s">
        <v>147</v>
      </c>
    </row>
    <row r="686" s="14" customFormat="1">
      <c r="A686" s="14"/>
      <c r="B686" s="235"/>
      <c r="C686" s="236"/>
      <c r="D686" s="218" t="s">
        <v>153</v>
      </c>
      <c r="E686" s="237" t="s">
        <v>19</v>
      </c>
      <c r="F686" s="238" t="s">
        <v>1508</v>
      </c>
      <c r="G686" s="236"/>
      <c r="H686" s="239">
        <v>10</v>
      </c>
      <c r="I686" s="240"/>
      <c r="J686" s="236"/>
      <c r="K686" s="236"/>
      <c r="L686" s="241"/>
      <c r="M686" s="242"/>
      <c r="N686" s="243"/>
      <c r="O686" s="243"/>
      <c r="P686" s="243"/>
      <c r="Q686" s="243"/>
      <c r="R686" s="243"/>
      <c r="S686" s="243"/>
      <c r="T686" s="244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5" t="s">
        <v>153</v>
      </c>
      <c r="AU686" s="245" t="s">
        <v>147</v>
      </c>
      <c r="AV686" s="14" t="s">
        <v>147</v>
      </c>
      <c r="AW686" s="14" t="s">
        <v>36</v>
      </c>
      <c r="AX686" s="14" t="s">
        <v>83</v>
      </c>
      <c r="AY686" s="245" t="s">
        <v>138</v>
      </c>
    </row>
    <row r="687" s="2" customFormat="1" ht="16.5" customHeight="1">
      <c r="A687" s="39"/>
      <c r="B687" s="40"/>
      <c r="C687" s="205" t="s">
        <v>1203</v>
      </c>
      <c r="D687" s="205" t="s">
        <v>141</v>
      </c>
      <c r="E687" s="206" t="s">
        <v>1619</v>
      </c>
      <c r="F687" s="207" t="s">
        <v>1620</v>
      </c>
      <c r="G687" s="208" t="s">
        <v>197</v>
      </c>
      <c r="H687" s="209">
        <v>10</v>
      </c>
      <c r="I687" s="210"/>
      <c r="J687" s="211">
        <f>ROUND(I687*H687,2)</f>
        <v>0</v>
      </c>
      <c r="K687" s="207" t="s">
        <v>19</v>
      </c>
      <c r="L687" s="45"/>
      <c r="M687" s="212" t="s">
        <v>19</v>
      </c>
      <c r="N687" s="213" t="s">
        <v>47</v>
      </c>
      <c r="O687" s="85"/>
      <c r="P687" s="214">
        <f>O687*H687</f>
        <v>0</v>
      </c>
      <c r="Q687" s="214">
        <v>0.00040000000000000002</v>
      </c>
      <c r="R687" s="214">
        <f>Q687*H687</f>
        <v>0.0040000000000000001</v>
      </c>
      <c r="S687" s="214">
        <v>0</v>
      </c>
      <c r="T687" s="215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16" t="s">
        <v>269</v>
      </c>
      <c r="AT687" s="216" t="s">
        <v>141</v>
      </c>
      <c r="AU687" s="216" t="s">
        <v>147</v>
      </c>
      <c r="AY687" s="18" t="s">
        <v>138</v>
      </c>
      <c r="BE687" s="217">
        <f>IF(N687="základní",J687,0)</f>
        <v>0</v>
      </c>
      <c r="BF687" s="217">
        <f>IF(N687="snížená",J687,0)</f>
        <v>0</v>
      </c>
      <c r="BG687" s="217">
        <f>IF(N687="zákl. přenesená",J687,0)</f>
        <v>0</v>
      </c>
      <c r="BH687" s="217">
        <f>IF(N687="sníž. přenesená",J687,0)</f>
        <v>0</v>
      </c>
      <c r="BI687" s="217">
        <f>IF(N687="nulová",J687,0)</f>
        <v>0</v>
      </c>
      <c r="BJ687" s="18" t="s">
        <v>147</v>
      </c>
      <c r="BK687" s="217">
        <f>ROUND(I687*H687,2)</f>
        <v>0</v>
      </c>
      <c r="BL687" s="18" t="s">
        <v>269</v>
      </c>
      <c r="BM687" s="216" t="s">
        <v>1621</v>
      </c>
    </row>
    <row r="688" s="2" customFormat="1">
      <c r="A688" s="39"/>
      <c r="B688" s="40"/>
      <c r="C688" s="41"/>
      <c r="D688" s="218" t="s">
        <v>149</v>
      </c>
      <c r="E688" s="41"/>
      <c r="F688" s="219" t="s">
        <v>1622</v>
      </c>
      <c r="G688" s="41"/>
      <c r="H688" s="41"/>
      <c r="I688" s="220"/>
      <c r="J688" s="41"/>
      <c r="K688" s="41"/>
      <c r="L688" s="45"/>
      <c r="M688" s="221"/>
      <c r="N688" s="222"/>
      <c r="O688" s="85"/>
      <c r="P688" s="85"/>
      <c r="Q688" s="85"/>
      <c r="R688" s="85"/>
      <c r="S688" s="85"/>
      <c r="T688" s="86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149</v>
      </c>
      <c r="AU688" s="18" t="s">
        <v>147</v>
      </c>
    </row>
    <row r="689" s="14" customFormat="1">
      <c r="A689" s="14"/>
      <c r="B689" s="235"/>
      <c r="C689" s="236"/>
      <c r="D689" s="218" t="s">
        <v>153</v>
      </c>
      <c r="E689" s="237" t="s">
        <v>19</v>
      </c>
      <c r="F689" s="238" t="s">
        <v>1508</v>
      </c>
      <c r="G689" s="236"/>
      <c r="H689" s="239">
        <v>10</v>
      </c>
      <c r="I689" s="240"/>
      <c r="J689" s="236"/>
      <c r="K689" s="236"/>
      <c r="L689" s="241"/>
      <c r="M689" s="242"/>
      <c r="N689" s="243"/>
      <c r="O689" s="243"/>
      <c r="P689" s="243"/>
      <c r="Q689" s="243"/>
      <c r="R689" s="243"/>
      <c r="S689" s="243"/>
      <c r="T689" s="24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5" t="s">
        <v>153</v>
      </c>
      <c r="AU689" s="245" t="s">
        <v>147</v>
      </c>
      <c r="AV689" s="14" t="s">
        <v>147</v>
      </c>
      <c r="AW689" s="14" t="s">
        <v>36</v>
      </c>
      <c r="AX689" s="14" t="s">
        <v>83</v>
      </c>
      <c r="AY689" s="245" t="s">
        <v>138</v>
      </c>
    </row>
    <row r="690" s="2" customFormat="1" ht="16.5" customHeight="1">
      <c r="A690" s="39"/>
      <c r="B690" s="40"/>
      <c r="C690" s="257" t="s">
        <v>1208</v>
      </c>
      <c r="D690" s="257" t="s">
        <v>250</v>
      </c>
      <c r="E690" s="258" t="s">
        <v>1623</v>
      </c>
      <c r="F690" s="259" t="s">
        <v>1624</v>
      </c>
      <c r="G690" s="260" t="s">
        <v>197</v>
      </c>
      <c r="H690" s="261">
        <v>10</v>
      </c>
      <c r="I690" s="262"/>
      <c r="J690" s="263">
        <f>ROUND(I690*H690,2)</f>
        <v>0</v>
      </c>
      <c r="K690" s="259" t="s">
        <v>19</v>
      </c>
      <c r="L690" s="264"/>
      <c r="M690" s="265" t="s">
        <v>19</v>
      </c>
      <c r="N690" s="266" t="s">
        <v>47</v>
      </c>
      <c r="O690" s="85"/>
      <c r="P690" s="214">
        <f>O690*H690</f>
        <v>0</v>
      </c>
      <c r="Q690" s="214">
        <v>0.016</v>
      </c>
      <c r="R690" s="214">
        <f>Q690*H690</f>
        <v>0.16</v>
      </c>
      <c r="S690" s="214">
        <v>0</v>
      </c>
      <c r="T690" s="215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16" t="s">
        <v>381</v>
      </c>
      <c r="AT690" s="216" t="s">
        <v>250</v>
      </c>
      <c r="AU690" s="216" t="s">
        <v>147</v>
      </c>
      <c r="AY690" s="18" t="s">
        <v>138</v>
      </c>
      <c r="BE690" s="217">
        <f>IF(N690="základní",J690,0)</f>
        <v>0</v>
      </c>
      <c r="BF690" s="217">
        <f>IF(N690="snížená",J690,0)</f>
        <v>0</v>
      </c>
      <c r="BG690" s="217">
        <f>IF(N690="zákl. přenesená",J690,0)</f>
        <v>0</v>
      </c>
      <c r="BH690" s="217">
        <f>IF(N690="sníž. přenesená",J690,0)</f>
        <v>0</v>
      </c>
      <c r="BI690" s="217">
        <f>IF(N690="nulová",J690,0)</f>
        <v>0</v>
      </c>
      <c r="BJ690" s="18" t="s">
        <v>147</v>
      </c>
      <c r="BK690" s="217">
        <f>ROUND(I690*H690,2)</f>
        <v>0</v>
      </c>
      <c r="BL690" s="18" t="s">
        <v>269</v>
      </c>
      <c r="BM690" s="216" t="s">
        <v>1625</v>
      </c>
    </row>
    <row r="691" s="2" customFormat="1">
      <c r="A691" s="39"/>
      <c r="B691" s="40"/>
      <c r="C691" s="41"/>
      <c r="D691" s="218" t="s">
        <v>149</v>
      </c>
      <c r="E691" s="41"/>
      <c r="F691" s="219" t="s">
        <v>1626</v>
      </c>
      <c r="G691" s="41"/>
      <c r="H691" s="41"/>
      <c r="I691" s="220"/>
      <c r="J691" s="41"/>
      <c r="K691" s="41"/>
      <c r="L691" s="45"/>
      <c r="M691" s="221"/>
      <c r="N691" s="222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149</v>
      </c>
      <c r="AU691" s="18" t="s">
        <v>147</v>
      </c>
    </row>
    <row r="692" s="2" customFormat="1" ht="16.5" customHeight="1">
      <c r="A692" s="39"/>
      <c r="B692" s="40"/>
      <c r="C692" s="205" t="s">
        <v>1214</v>
      </c>
      <c r="D692" s="205" t="s">
        <v>141</v>
      </c>
      <c r="E692" s="206" t="s">
        <v>1172</v>
      </c>
      <c r="F692" s="207" t="s">
        <v>1173</v>
      </c>
      <c r="G692" s="208" t="s">
        <v>197</v>
      </c>
      <c r="H692" s="209">
        <v>20</v>
      </c>
      <c r="I692" s="210"/>
      <c r="J692" s="211">
        <f>ROUND(I692*H692,2)</f>
        <v>0</v>
      </c>
      <c r="K692" s="207" t="s">
        <v>145</v>
      </c>
      <c r="L692" s="45"/>
      <c r="M692" s="212" t="s">
        <v>19</v>
      </c>
      <c r="N692" s="213" t="s">
        <v>47</v>
      </c>
      <c r="O692" s="85"/>
      <c r="P692" s="214">
        <f>O692*H692</f>
        <v>0</v>
      </c>
      <c r="Q692" s="214">
        <v>0</v>
      </c>
      <c r="R692" s="214">
        <f>Q692*H692</f>
        <v>0</v>
      </c>
      <c r="S692" s="214">
        <v>0</v>
      </c>
      <c r="T692" s="215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16" t="s">
        <v>269</v>
      </c>
      <c r="AT692" s="216" t="s">
        <v>141</v>
      </c>
      <c r="AU692" s="216" t="s">
        <v>147</v>
      </c>
      <c r="AY692" s="18" t="s">
        <v>138</v>
      </c>
      <c r="BE692" s="217">
        <f>IF(N692="základní",J692,0)</f>
        <v>0</v>
      </c>
      <c r="BF692" s="217">
        <f>IF(N692="snížená",J692,0)</f>
        <v>0</v>
      </c>
      <c r="BG692" s="217">
        <f>IF(N692="zákl. přenesená",J692,0)</f>
        <v>0</v>
      </c>
      <c r="BH692" s="217">
        <f>IF(N692="sníž. přenesená",J692,0)</f>
        <v>0</v>
      </c>
      <c r="BI692" s="217">
        <f>IF(N692="nulová",J692,0)</f>
        <v>0</v>
      </c>
      <c r="BJ692" s="18" t="s">
        <v>147</v>
      </c>
      <c r="BK692" s="217">
        <f>ROUND(I692*H692,2)</f>
        <v>0</v>
      </c>
      <c r="BL692" s="18" t="s">
        <v>269</v>
      </c>
      <c r="BM692" s="216" t="s">
        <v>1174</v>
      </c>
    </row>
    <row r="693" s="2" customFormat="1">
      <c r="A693" s="39"/>
      <c r="B693" s="40"/>
      <c r="C693" s="41"/>
      <c r="D693" s="218" t="s">
        <v>149</v>
      </c>
      <c r="E693" s="41"/>
      <c r="F693" s="219" t="s">
        <v>1175</v>
      </c>
      <c r="G693" s="41"/>
      <c r="H693" s="41"/>
      <c r="I693" s="220"/>
      <c r="J693" s="41"/>
      <c r="K693" s="41"/>
      <c r="L693" s="45"/>
      <c r="M693" s="221"/>
      <c r="N693" s="222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149</v>
      </c>
      <c r="AU693" s="18" t="s">
        <v>147</v>
      </c>
    </row>
    <row r="694" s="2" customFormat="1">
      <c r="A694" s="39"/>
      <c r="B694" s="40"/>
      <c r="C694" s="41"/>
      <c r="D694" s="223" t="s">
        <v>151</v>
      </c>
      <c r="E694" s="41"/>
      <c r="F694" s="224" t="s">
        <v>1176</v>
      </c>
      <c r="G694" s="41"/>
      <c r="H694" s="41"/>
      <c r="I694" s="220"/>
      <c r="J694" s="41"/>
      <c r="K694" s="41"/>
      <c r="L694" s="45"/>
      <c r="M694" s="221"/>
      <c r="N694" s="222"/>
      <c r="O694" s="85"/>
      <c r="P694" s="85"/>
      <c r="Q694" s="85"/>
      <c r="R694" s="85"/>
      <c r="S694" s="85"/>
      <c r="T694" s="86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151</v>
      </c>
      <c r="AU694" s="18" t="s">
        <v>147</v>
      </c>
    </row>
    <row r="695" s="14" customFormat="1">
      <c r="A695" s="14"/>
      <c r="B695" s="235"/>
      <c r="C695" s="236"/>
      <c r="D695" s="218" t="s">
        <v>153</v>
      </c>
      <c r="E695" s="237" t="s">
        <v>19</v>
      </c>
      <c r="F695" s="238" t="s">
        <v>1213</v>
      </c>
      <c r="G695" s="236"/>
      <c r="H695" s="239">
        <v>20</v>
      </c>
      <c r="I695" s="240"/>
      <c r="J695" s="236"/>
      <c r="K695" s="236"/>
      <c r="L695" s="241"/>
      <c r="M695" s="242"/>
      <c r="N695" s="243"/>
      <c r="O695" s="243"/>
      <c r="P695" s="243"/>
      <c r="Q695" s="243"/>
      <c r="R695" s="243"/>
      <c r="S695" s="243"/>
      <c r="T695" s="24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5" t="s">
        <v>153</v>
      </c>
      <c r="AU695" s="245" t="s">
        <v>147</v>
      </c>
      <c r="AV695" s="14" t="s">
        <v>147</v>
      </c>
      <c r="AW695" s="14" t="s">
        <v>36</v>
      </c>
      <c r="AX695" s="14" t="s">
        <v>83</v>
      </c>
      <c r="AY695" s="245" t="s">
        <v>138</v>
      </c>
    </row>
    <row r="696" s="2" customFormat="1" ht="16.5" customHeight="1">
      <c r="A696" s="39"/>
      <c r="B696" s="40"/>
      <c r="C696" s="257" t="s">
        <v>1218</v>
      </c>
      <c r="D696" s="257" t="s">
        <v>250</v>
      </c>
      <c r="E696" s="258" t="s">
        <v>1627</v>
      </c>
      <c r="F696" s="259" t="s">
        <v>1628</v>
      </c>
      <c r="G696" s="260" t="s">
        <v>197</v>
      </c>
      <c r="H696" s="261">
        <v>20</v>
      </c>
      <c r="I696" s="262"/>
      <c r="J696" s="263">
        <f>ROUND(I696*H696,2)</f>
        <v>0</v>
      </c>
      <c r="K696" s="259" t="s">
        <v>145</v>
      </c>
      <c r="L696" s="264"/>
      <c r="M696" s="265" t="s">
        <v>19</v>
      </c>
      <c r="N696" s="266" t="s">
        <v>47</v>
      </c>
      <c r="O696" s="85"/>
      <c r="P696" s="214">
        <f>O696*H696</f>
        <v>0</v>
      </c>
      <c r="Q696" s="214">
        <v>0.065000000000000002</v>
      </c>
      <c r="R696" s="214">
        <f>Q696*H696</f>
        <v>1.3</v>
      </c>
      <c r="S696" s="214">
        <v>0</v>
      </c>
      <c r="T696" s="215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16" t="s">
        <v>381</v>
      </c>
      <c r="AT696" s="216" t="s">
        <v>250</v>
      </c>
      <c r="AU696" s="216" t="s">
        <v>147</v>
      </c>
      <c r="AY696" s="18" t="s">
        <v>138</v>
      </c>
      <c r="BE696" s="217">
        <f>IF(N696="základní",J696,0)</f>
        <v>0</v>
      </c>
      <c r="BF696" s="217">
        <f>IF(N696="snížená",J696,0)</f>
        <v>0</v>
      </c>
      <c r="BG696" s="217">
        <f>IF(N696="zákl. přenesená",J696,0)</f>
        <v>0</v>
      </c>
      <c r="BH696" s="217">
        <f>IF(N696="sníž. přenesená",J696,0)</f>
        <v>0</v>
      </c>
      <c r="BI696" s="217">
        <f>IF(N696="nulová",J696,0)</f>
        <v>0</v>
      </c>
      <c r="BJ696" s="18" t="s">
        <v>147</v>
      </c>
      <c r="BK696" s="217">
        <f>ROUND(I696*H696,2)</f>
        <v>0</v>
      </c>
      <c r="BL696" s="18" t="s">
        <v>269</v>
      </c>
      <c r="BM696" s="216" t="s">
        <v>1629</v>
      </c>
    </row>
    <row r="697" s="2" customFormat="1">
      <c r="A697" s="39"/>
      <c r="B697" s="40"/>
      <c r="C697" s="41"/>
      <c r="D697" s="218" t="s">
        <v>149</v>
      </c>
      <c r="E697" s="41"/>
      <c r="F697" s="219" t="s">
        <v>1628</v>
      </c>
      <c r="G697" s="41"/>
      <c r="H697" s="41"/>
      <c r="I697" s="220"/>
      <c r="J697" s="41"/>
      <c r="K697" s="41"/>
      <c r="L697" s="45"/>
      <c r="M697" s="221"/>
      <c r="N697" s="222"/>
      <c r="O697" s="85"/>
      <c r="P697" s="85"/>
      <c r="Q697" s="85"/>
      <c r="R697" s="85"/>
      <c r="S697" s="85"/>
      <c r="T697" s="86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149</v>
      </c>
      <c r="AU697" s="18" t="s">
        <v>147</v>
      </c>
    </row>
    <row r="698" s="2" customFormat="1">
      <c r="A698" s="39"/>
      <c r="B698" s="40"/>
      <c r="C698" s="41"/>
      <c r="D698" s="223" t="s">
        <v>151</v>
      </c>
      <c r="E698" s="41"/>
      <c r="F698" s="224" t="s">
        <v>1630</v>
      </c>
      <c r="G698" s="41"/>
      <c r="H698" s="41"/>
      <c r="I698" s="220"/>
      <c r="J698" s="41"/>
      <c r="K698" s="41"/>
      <c r="L698" s="45"/>
      <c r="M698" s="221"/>
      <c r="N698" s="222"/>
      <c r="O698" s="85"/>
      <c r="P698" s="85"/>
      <c r="Q698" s="85"/>
      <c r="R698" s="85"/>
      <c r="S698" s="85"/>
      <c r="T698" s="86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151</v>
      </c>
      <c r="AU698" s="18" t="s">
        <v>147</v>
      </c>
    </row>
    <row r="699" s="2" customFormat="1" ht="16.5" customHeight="1">
      <c r="A699" s="39"/>
      <c r="B699" s="40"/>
      <c r="C699" s="205" t="s">
        <v>1226</v>
      </c>
      <c r="D699" s="205" t="s">
        <v>141</v>
      </c>
      <c r="E699" s="206" t="s">
        <v>1183</v>
      </c>
      <c r="F699" s="207" t="s">
        <v>1184</v>
      </c>
      <c r="G699" s="208" t="s">
        <v>197</v>
      </c>
      <c r="H699" s="209">
        <v>15</v>
      </c>
      <c r="I699" s="210"/>
      <c r="J699" s="211">
        <f>ROUND(I699*H699,2)</f>
        <v>0</v>
      </c>
      <c r="K699" s="207" t="s">
        <v>145</v>
      </c>
      <c r="L699" s="45"/>
      <c r="M699" s="212" t="s">
        <v>19</v>
      </c>
      <c r="N699" s="213" t="s">
        <v>47</v>
      </c>
      <c r="O699" s="85"/>
      <c r="P699" s="214">
        <f>O699*H699</f>
        <v>0</v>
      </c>
      <c r="Q699" s="214">
        <v>0</v>
      </c>
      <c r="R699" s="214">
        <f>Q699*H699</f>
        <v>0</v>
      </c>
      <c r="S699" s="214">
        <v>0.1104</v>
      </c>
      <c r="T699" s="215">
        <f>S699*H699</f>
        <v>1.6559999999999999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16" t="s">
        <v>269</v>
      </c>
      <c r="AT699" s="216" t="s">
        <v>141</v>
      </c>
      <c r="AU699" s="216" t="s">
        <v>147</v>
      </c>
      <c r="AY699" s="18" t="s">
        <v>138</v>
      </c>
      <c r="BE699" s="217">
        <f>IF(N699="základní",J699,0)</f>
        <v>0</v>
      </c>
      <c r="BF699" s="217">
        <f>IF(N699="snížená",J699,0)</f>
        <v>0</v>
      </c>
      <c r="BG699" s="217">
        <f>IF(N699="zákl. přenesená",J699,0)</f>
        <v>0</v>
      </c>
      <c r="BH699" s="217">
        <f>IF(N699="sníž. přenesená",J699,0)</f>
        <v>0</v>
      </c>
      <c r="BI699" s="217">
        <f>IF(N699="nulová",J699,0)</f>
        <v>0</v>
      </c>
      <c r="BJ699" s="18" t="s">
        <v>147</v>
      </c>
      <c r="BK699" s="217">
        <f>ROUND(I699*H699,2)</f>
        <v>0</v>
      </c>
      <c r="BL699" s="18" t="s">
        <v>269</v>
      </c>
      <c r="BM699" s="216" t="s">
        <v>1185</v>
      </c>
    </row>
    <row r="700" s="2" customFormat="1">
      <c r="A700" s="39"/>
      <c r="B700" s="40"/>
      <c r="C700" s="41"/>
      <c r="D700" s="218" t="s">
        <v>149</v>
      </c>
      <c r="E700" s="41"/>
      <c r="F700" s="219" t="s">
        <v>1186</v>
      </c>
      <c r="G700" s="41"/>
      <c r="H700" s="41"/>
      <c r="I700" s="220"/>
      <c r="J700" s="41"/>
      <c r="K700" s="41"/>
      <c r="L700" s="45"/>
      <c r="M700" s="221"/>
      <c r="N700" s="222"/>
      <c r="O700" s="85"/>
      <c r="P700" s="85"/>
      <c r="Q700" s="85"/>
      <c r="R700" s="85"/>
      <c r="S700" s="85"/>
      <c r="T700" s="86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149</v>
      </c>
      <c r="AU700" s="18" t="s">
        <v>147</v>
      </c>
    </row>
    <row r="701" s="2" customFormat="1">
      <c r="A701" s="39"/>
      <c r="B701" s="40"/>
      <c r="C701" s="41"/>
      <c r="D701" s="223" t="s">
        <v>151</v>
      </c>
      <c r="E701" s="41"/>
      <c r="F701" s="224" t="s">
        <v>1187</v>
      </c>
      <c r="G701" s="41"/>
      <c r="H701" s="41"/>
      <c r="I701" s="220"/>
      <c r="J701" s="41"/>
      <c r="K701" s="41"/>
      <c r="L701" s="45"/>
      <c r="M701" s="221"/>
      <c r="N701" s="222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151</v>
      </c>
      <c r="AU701" s="18" t="s">
        <v>147</v>
      </c>
    </row>
    <row r="702" s="14" customFormat="1">
      <c r="A702" s="14"/>
      <c r="B702" s="235"/>
      <c r="C702" s="236"/>
      <c r="D702" s="218" t="s">
        <v>153</v>
      </c>
      <c r="E702" s="237" t="s">
        <v>19</v>
      </c>
      <c r="F702" s="238" t="s">
        <v>1502</v>
      </c>
      <c r="G702" s="236"/>
      <c r="H702" s="239">
        <v>15</v>
      </c>
      <c r="I702" s="240"/>
      <c r="J702" s="236"/>
      <c r="K702" s="236"/>
      <c r="L702" s="241"/>
      <c r="M702" s="242"/>
      <c r="N702" s="243"/>
      <c r="O702" s="243"/>
      <c r="P702" s="243"/>
      <c r="Q702" s="243"/>
      <c r="R702" s="243"/>
      <c r="S702" s="243"/>
      <c r="T702" s="24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5" t="s">
        <v>153</v>
      </c>
      <c r="AU702" s="245" t="s">
        <v>147</v>
      </c>
      <c r="AV702" s="14" t="s">
        <v>147</v>
      </c>
      <c r="AW702" s="14" t="s">
        <v>36</v>
      </c>
      <c r="AX702" s="14" t="s">
        <v>83</v>
      </c>
      <c r="AY702" s="245" t="s">
        <v>138</v>
      </c>
    </row>
    <row r="703" s="2" customFormat="1" ht="16.5" customHeight="1">
      <c r="A703" s="39"/>
      <c r="B703" s="40"/>
      <c r="C703" s="205" t="s">
        <v>1232</v>
      </c>
      <c r="D703" s="205" t="s">
        <v>141</v>
      </c>
      <c r="E703" s="206" t="s">
        <v>1190</v>
      </c>
      <c r="F703" s="207" t="s">
        <v>1191</v>
      </c>
      <c r="G703" s="208" t="s">
        <v>272</v>
      </c>
      <c r="H703" s="209">
        <v>2.5790000000000002</v>
      </c>
      <c r="I703" s="210"/>
      <c r="J703" s="211">
        <f>ROUND(I703*H703,2)</f>
        <v>0</v>
      </c>
      <c r="K703" s="207" t="s">
        <v>145</v>
      </c>
      <c r="L703" s="45"/>
      <c r="M703" s="212" t="s">
        <v>19</v>
      </c>
      <c r="N703" s="213" t="s">
        <v>47</v>
      </c>
      <c r="O703" s="85"/>
      <c r="P703" s="214">
        <f>O703*H703</f>
        <v>0</v>
      </c>
      <c r="Q703" s="214">
        <v>0</v>
      </c>
      <c r="R703" s="214">
        <f>Q703*H703</f>
        <v>0</v>
      </c>
      <c r="S703" s="214">
        <v>0</v>
      </c>
      <c r="T703" s="215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16" t="s">
        <v>269</v>
      </c>
      <c r="AT703" s="216" t="s">
        <v>141</v>
      </c>
      <c r="AU703" s="216" t="s">
        <v>147</v>
      </c>
      <c r="AY703" s="18" t="s">
        <v>138</v>
      </c>
      <c r="BE703" s="217">
        <f>IF(N703="základní",J703,0)</f>
        <v>0</v>
      </c>
      <c r="BF703" s="217">
        <f>IF(N703="snížená",J703,0)</f>
        <v>0</v>
      </c>
      <c r="BG703" s="217">
        <f>IF(N703="zákl. přenesená",J703,0)</f>
        <v>0</v>
      </c>
      <c r="BH703" s="217">
        <f>IF(N703="sníž. přenesená",J703,0)</f>
        <v>0</v>
      </c>
      <c r="BI703" s="217">
        <f>IF(N703="nulová",J703,0)</f>
        <v>0</v>
      </c>
      <c r="BJ703" s="18" t="s">
        <v>147</v>
      </c>
      <c r="BK703" s="217">
        <f>ROUND(I703*H703,2)</f>
        <v>0</v>
      </c>
      <c r="BL703" s="18" t="s">
        <v>269</v>
      </c>
      <c r="BM703" s="216" t="s">
        <v>1192</v>
      </c>
    </row>
    <row r="704" s="2" customFormat="1">
      <c r="A704" s="39"/>
      <c r="B704" s="40"/>
      <c r="C704" s="41"/>
      <c r="D704" s="218" t="s">
        <v>149</v>
      </c>
      <c r="E704" s="41"/>
      <c r="F704" s="219" t="s">
        <v>1193</v>
      </c>
      <c r="G704" s="41"/>
      <c r="H704" s="41"/>
      <c r="I704" s="220"/>
      <c r="J704" s="41"/>
      <c r="K704" s="41"/>
      <c r="L704" s="45"/>
      <c r="M704" s="221"/>
      <c r="N704" s="222"/>
      <c r="O704" s="85"/>
      <c r="P704" s="85"/>
      <c r="Q704" s="85"/>
      <c r="R704" s="85"/>
      <c r="S704" s="85"/>
      <c r="T704" s="86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149</v>
      </c>
      <c r="AU704" s="18" t="s">
        <v>147</v>
      </c>
    </row>
    <row r="705" s="2" customFormat="1">
      <c r="A705" s="39"/>
      <c r="B705" s="40"/>
      <c r="C705" s="41"/>
      <c r="D705" s="223" t="s">
        <v>151</v>
      </c>
      <c r="E705" s="41"/>
      <c r="F705" s="224" t="s">
        <v>1194</v>
      </c>
      <c r="G705" s="41"/>
      <c r="H705" s="41"/>
      <c r="I705" s="220"/>
      <c r="J705" s="41"/>
      <c r="K705" s="41"/>
      <c r="L705" s="45"/>
      <c r="M705" s="221"/>
      <c r="N705" s="222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151</v>
      </c>
      <c r="AU705" s="18" t="s">
        <v>147</v>
      </c>
    </row>
    <row r="706" s="12" customFormat="1" ht="22.8" customHeight="1">
      <c r="A706" s="12"/>
      <c r="B706" s="189"/>
      <c r="C706" s="190"/>
      <c r="D706" s="191" t="s">
        <v>74</v>
      </c>
      <c r="E706" s="203" t="s">
        <v>1195</v>
      </c>
      <c r="F706" s="203" t="s">
        <v>1196</v>
      </c>
      <c r="G706" s="190"/>
      <c r="H706" s="190"/>
      <c r="I706" s="193"/>
      <c r="J706" s="204">
        <f>BK706</f>
        <v>0</v>
      </c>
      <c r="K706" s="190"/>
      <c r="L706" s="195"/>
      <c r="M706" s="196"/>
      <c r="N706" s="197"/>
      <c r="O706" s="197"/>
      <c r="P706" s="198">
        <f>SUM(P707:P718)</f>
        <v>0</v>
      </c>
      <c r="Q706" s="197"/>
      <c r="R706" s="198">
        <f>SUM(R707:R718)</f>
        <v>0.0123</v>
      </c>
      <c r="S706" s="197"/>
      <c r="T706" s="199">
        <f>SUM(T707:T718)</f>
        <v>0</v>
      </c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R706" s="200" t="s">
        <v>147</v>
      </c>
      <c r="AT706" s="201" t="s">
        <v>74</v>
      </c>
      <c r="AU706" s="201" t="s">
        <v>83</v>
      </c>
      <c r="AY706" s="200" t="s">
        <v>138</v>
      </c>
      <c r="BK706" s="202">
        <f>SUM(BK707:BK718)</f>
        <v>0</v>
      </c>
    </row>
    <row r="707" s="2" customFormat="1" ht="16.5" customHeight="1">
      <c r="A707" s="39"/>
      <c r="B707" s="40"/>
      <c r="C707" s="205" t="s">
        <v>1239</v>
      </c>
      <c r="D707" s="205" t="s">
        <v>141</v>
      </c>
      <c r="E707" s="206" t="s">
        <v>1198</v>
      </c>
      <c r="F707" s="207" t="s">
        <v>1199</v>
      </c>
      <c r="G707" s="208" t="s">
        <v>197</v>
      </c>
      <c r="H707" s="209">
        <v>10</v>
      </c>
      <c r="I707" s="210"/>
      <c r="J707" s="211">
        <f>ROUND(I707*H707,2)</f>
        <v>0</v>
      </c>
      <c r="K707" s="207" t="s">
        <v>145</v>
      </c>
      <c r="L707" s="45"/>
      <c r="M707" s="212" t="s">
        <v>19</v>
      </c>
      <c r="N707" s="213" t="s">
        <v>47</v>
      </c>
      <c r="O707" s="85"/>
      <c r="P707" s="214">
        <f>O707*H707</f>
        <v>0</v>
      </c>
      <c r="Q707" s="214">
        <v>0</v>
      </c>
      <c r="R707" s="214">
        <f>Q707*H707</f>
        <v>0</v>
      </c>
      <c r="S707" s="214">
        <v>0</v>
      </c>
      <c r="T707" s="215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16" t="s">
        <v>269</v>
      </c>
      <c r="AT707" s="216" t="s">
        <v>141</v>
      </c>
      <c r="AU707" s="216" t="s">
        <v>147</v>
      </c>
      <c r="AY707" s="18" t="s">
        <v>138</v>
      </c>
      <c r="BE707" s="217">
        <f>IF(N707="základní",J707,0)</f>
        <v>0</v>
      </c>
      <c r="BF707" s="217">
        <f>IF(N707="snížená",J707,0)</f>
        <v>0</v>
      </c>
      <c r="BG707" s="217">
        <f>IF(N707="zákl. přenesená",J707,0)</f>
        <v>0</v>
      </c>
      <c r="BH707" s="217">
        <f>IF(N707="sníž. přenesená",J707,0)</f>
        <v>0</v>
      </c>
      <c r="BI707" s="217">
        <f>IF(N707="nulová",J707,0)</f>
        <v>0</v>
      </c>
      <c r="BJ707" s="18" t="s">
        <v>147</v>
      </c>
      <c r="BK707" s="217">
        <f>ROUND(I707*H707,2)</f>
        <v>0</v>
      </c>
      <c r="BL707" s="18" t="s">
        <v>269</v>
      </c>
      <c r="BM707" s="216" t="s">
        <v>1200</v>
      </c>
    </row>
    <row r="708" s="2" customFormat="1">
      <c r="A708" s="39"/>
      <c r="B708" s="40"/>
      <c r="C708" s="41"/>
      <c r="D708" s="218" t="s">
        <v>149</v>
      </c>
      <c r="E708" s="41"/>
      <c r="F708" s="219" t="s">
        <v>1201</v>
      </c>
      <c r="G708" s="41"/>
      <c r="H708" s="41"/>
      <c r="I708" s="220"/>
      <c r="J708" s="41"/>
      <c r="K708" s="41"/>
      <c r="L708" s="45"/>
      <c r="M708" s="221"/>
      <c r="N708" s="222"/>
      <c r="O708" s="85"/>
      <c r="P708" s="85"/>
      <c r="Q708" s="85"/>
      <c r="R708" s="85"/>
      <c r="S708" s="85"/>
      <c r="T708" s="86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149</v>
      </c>
      <c r="AU708" s="18" t="s">
        <v>147</v>
      </c>
    </row>
    <row r="709" s="2" customFormat="1">
      <c r="A709" s="39"/>
      <c r="B709" s="40"/>
      <c r="C709" s="41"/>
      <c r="D709" s="223" t="s">
        <v>151</v>
      </c>
      <c r="E709" s="41"/>
      <c r="F709" s="224" t="s">
        <v>1202</v>
      </c>
      <c r="G709" s="41"/>
      <c r="H709" s="41"/>
      <c r="I709" s="220"/>
      <c r="J709" s="41"/>
      <c r="K709" s="41"/>
      <c r="L709" s="45"/>
      <c r="M709" s="221"/>
      <c r="N709" s="222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151</v>
      </c>
      <c r="AU709" s="18" t="s">
        <v>147</v>
      </c>
    </row>
    <row r="710" s="14" customFormat="1">
      <c r="A710" s="14"/>
      <c r="B710" s="235"/>
      <c r="C710" s="236"/>
      <c r="D710" s="218" t="s">
        <v>153</v>
      </c>
      <c r="E710" s="237" t="s">
        <v>19</v>
      </c>
      <c r="F710" s="238" t="s">
        <v>1508</v>
      </c>
      <c r="G710" s="236"/>
      <c r="H710" s="239">
        <v>10</v>
      </c>
      <c r="I710" s="240"/>
      <c r="J710" s="236"/>
      <c r="K710" s="236"/>
      <c r="L710" s="241"/>
      <c r="M710" s="242"/>
      <c r="N710" s="243"/>
      <c r="O710" s="243"/>
      <c r="P710" s="243"/>
      <c r="Q710" s="243"/>
      <c r="R710" s="243"/>
      <c r="S710" s="243"/>
      <c r="T710" s="24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5" t="s">
        <v>153</v>
      </c>
      <c r="AU710" s="245" t="s">
        <v>147</v>
      </c>
      <c r="AV710" s="14" t="s">
        <v>147</v>
      </c>
      <c r="AW710" s="14" t="s">
        <v>36</v>
      </c>
      <c r="AX710" s="14" t="s">
        <v>83</v>
      </c>
      <c r="AY710" s="245" t="s">
        <v>138</v>
      </c>
    </row>
    <row r="711" s="2" customFormat="1" ht="16.5" customHeight="1">
      <c r="A711" s="39"/>
      <c r="B711" s="40"/>
      <c r="C711" s="257" t="s">
        <v>1245</v>
      </c>
      <c r="D711" s="257" t="s">
        <v>250</v>
      </c>
      <c r="E711" s="258" t="s">
        <v>1204</v>
      </c>
      <c r="F711" s="259" t="s">
        <v>1205</v>
      </c>
      <c r="G711" s="260" t="s">
        <v>197</v>
      </c>
      <c r="H711" s="261">
        <v>10</v>
      </c>
      <c r="I711" s="262"/>
      <c r="J711" s="263">
        <f>ROUND(I711*H711,2)</f>
        <v>0</v>
      </c>
      <c r="K711" s="259" t="s">
        <v>19</v>
      </c>
      <c r="L711" s="264"/>
      <c r="M711" s="265" t="s">
        <v>19</v>
      </c>
      <c r="N711" s="266" t="s">
        <v>47</v>
      </c>
      <c r="O711" s="85"/>
      <c r="P711" s="214">
        <f>O711*H711</f>
        <v>0</v>
      </c>
      <c r="Q711" s="214">
        <v>0.00109</v>
      </c>
      <c r="R711" s="214">
        <f>Q711*H711</f>
        <v>0.0109</v>
      </c>
      <c r="S711" s="214">
        <v>0</v>
      </c>
      <c r="T711" s="215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16" t="s">
        <v>381</v>
      </c>
      <c r="AT711" s="216" t="s">
        <v>250</v>
      </c>
      <c r="AU711" s="216" t="s">
        <v>147</v>
      </c>
      <c r="AY711" s="18" t="s">
        <v>138</v>
      </c>
      <c r="BE711" s="217">
        <f>IF(N711="základní",J711,0)</f>
        <v>0</v>
      </c>
      <c r="BF711" s="217">
        <f>IF(N711="snížená",J711,0)</f>
        <v>0</v>
      </c>
      <c r="BG711" s="217">
        <f>IF(N711="zákl. přenesená",J711,0)</f>
        <v>0</v>
      </c>
      <c r="BH711" s="217">
        <f>IF(N711="sníž. přenesená",J711,0)</f>
        <v>0</v>
      </c>
      <c r="BI711" s="217">
        <f>IF(N711="nulová",J711,0)</f>
        <v>0</v>
      </c>
      <c r="BJ711" s="18" t="s">
        <v>147</v>
      </c>
      <c r="BK711" s="217">
        <f>ROUND(I711*H711,2)</f>
        <v>0</v>
      </c>
      <c r="BL711" s="18" t="s">
        <v>269</v>
      </c>
      <c r="BM711" s="216" t="s">
        <v>1206</v>
      </c>
    </row>
    <row r="712" s="2" customFormat="1">
      <c r="A712" s="39"/>
      <c r="B712" s="40"/>
      <c r="C712" s="41"/>
      <c r="D712" s="218" t="s">
        <v>149</v>
      </c>
      <c r="E712" s="41"/>
      <c r="F712" s="219" t="s">
        <v>1207</v>
      </c>
      <c r="G712" s="41"/>
      <c r="H712" s="41"/>
      <c r="I712" s="220"/>
      <c r="J712" s="41"/>
      <c r="K712" s="41"/>
      <c r="L712" s="45"/>
      <c r="M712" s="221"/>
      <c r="N712" s="222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149</v>
      </c>
      <c r="AU712" s="18" t="s">
        <v>147</v>
      </c>
    </row>
    <row r="713" s="2" customFormat="1" ht="16.5" customHeight="1">
      <c r="A713" s="39"/>
      <c r="B713" s="40"/>
      <c r="C713" s="205" t="s">
        <v>1251</v>
      </c>
      <c r="D713" s="205" t="s">
        <v>141</v>
      </c>
      <c r="E713" s="206" t="s">
        <v>1209</v>
      </c>
      <c r="F713" s="207" t="s">
        <v>1210</v>
      </c>
      <c r="G713" s="208" t="s">
        <v>197</v>
      </c>
      <c r="H713" s="209">
        <v>20</v>
      </c>
      <c r="I713" s="210"/>
      <c r="J713" s="211">
        <f>ROUND(I713*H713,2)</f>
        <v>0</v>
      </c>
      <c r="K713" s="207" t="s">
        <v>19</v>
      </c>
      <c r="L713" s="45"/>
      <c r="M713" s="212" t="s">
        <v>19</v>
      </c>
      <c r="N713" s="213" t="s">
        <v>47</v>
      </c>
      <c r="O713" s="85"/>
      <c r="P713" s="214">
        <f>O713*H713</f>
        <v>0</v>
      </c>
      <c r="Q713" s="214">
        <v>6.9999999999999994E-05</v>
      </c>
      <c r="R713" s="214">
        <f>Q713*H713</f>
        <v>0.0013999999999999998</v>
      </c>
      <c r="S713" s="214">
        <v>0</v>
      </c>
      <c r="T713" s="215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16" t="s">
        <v>269</v>
      </c>
      <c r="AT713" s="216" t="s">
        <v>141</v>
      </c>
      <c r="AU713" s="216" t="s">
        <v>147</v>
      </c>
      <c r="AY713" s="18" t="s">
        <v>138</v>
      </c>
      <c r="BE713" s="217">
        <f>IF(N713="základní",J713,0)</f>
        <v>0</v>
      </c>
      <c r="BF713" s="217">
        <f>IF(N713="snížená",J713,0)</f>
        <v>0</v>
      </c>
      <c r="BG713" s="217">
        <f>IF(N713="zákl. přenesená",J713,0)</f>
        <v>0</v>
      </c>
      <c r="BH713" s="217">
        <f>IF(N713="sníž. přenesená",J713,0)</f>
        <v>0</v>
      </c>
      <c r="BI713" s="217">
        <f>IF(N713="nulová",J713,0)</f>
        <v>0</v>
      </c>
      <c r="BJ713" s="18" t="s">
        <v>147</v>
      </c>
      <c r="BK713" s="217">
        <f>ROUND(I713*H713,2)</f>
        <v>0</v>
      </c>
      <c r="BL713" s="18" t="s">
        <v>269</v>
      </c>
      <c r="BM713" s="216" t="s">
        <v>1211</v>
      </c>
    </row>
    <row r="714" s="2" customFormat="1">
      <c r="A714" s="39"/>
      <c r="B714" s="40"/>
      <c r="C714" s="41"/>
      <c r="D714" s="218" t="s">
        <v>149</v>
      </c>
      <c r="E714" s="41"/>
      <c r="F714" s="219" t="s">
        <v>1212</v>
      </c>
      <c r="G714" s="41"/>
      <c r="H714" s="41"/>
      <c r="I714" s="220"/>
      <c r="J714" s="41"/>
      <c r="K714" s="41"/>
      <c r="L714" s="45"/>
      <c r="M714" s="221"/>
      <c r="N714" s="222"/>
      <c r="O714" s="85"/>
      <c r="P714" s="85"/>
      <c r="Q714" s="85"/>
      <c r="R714" s="85"/>
      <c r="S714" s="85"/>
      <c r="T714" s="86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149</v>
      </c>
      <c r="AU714" s="18" t="s">
        <v>147</v>
      </c>
    </row>
    <row r="715" s="14" customFormat="1">
      <c r="A715" s="14"/>
      <c r="B715" s="235"/>
      <c r="C715" s="236"/>
      <c r="D715" s="218" t="s">
        <v>153</v>
      </c>
      <c r="E715" s="237" t="s">
        <v>19</v>
      </c>
      <c r="F715" s="238" t="s">
        <v>1213</v>
      </c>
      <c r="G715" s="236"/>
      <c r="H715" s="239">
        <v>20</v>
      </c>
      <c r="I715" s="240"/>
      <c r="J715" s="236"/>
      <c r="K715" s="236"/>
      <c r="L715" s="241"/>
      <c r="M715" s="242"/>
      <c r="N715" s="243"/>
      <c r="O715" s="243"/>
      <c r="P715" s="243"/>
      <c r="Q715" s="243"/>
      <c r="R715" s="243"/>
      <c r="S715" s="243"/>
      <c r="T715" s="24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5" t="s">
        <v>153</v>
      </c>
      <c r="AU715" s="245" t="s">
        <v>147</v>
      </c>
      <c r="AV715" s="14" t="s">
        <v>147</v>
      </c>
      <c r="AW715" s="14" t="s">
        <v>36</v>
      </c>
      <c r="AX715" s="14" t="s">
        <v>83</v>
      </c>
      <c r="AY715" s="245" t="s">
        <v>138</v>
      </c>
    </row>
    <row r="716" s="2" customFormat="1" ht="16.5" customHeight="1">
      <c r="A716" s="39"/>
      <c r="B716" s="40"/>
      <c r="C716" s="205" t="s">
        <v>1257</v>
      </c>
      <c r="D716" s="205" t="s">
        <v>141</v>
      </c>
      <c r="E716" s="206" t="s">
        <v>1219</v>
      </c>
      <c r="F716" s="207" t="s">
        <v>1220</v>
      </c>
      <c r="G716" s="208" t="s">
        <v>272</v>
      </c>
      <c r="H716" s="209">
        <v>0.012</v>
      </c>
      <c r="I716" s="210"/>
      <c r="J716" s="211">
        <f>ROUND(I716*H716,2)</f>
        <v>0</v>
      </c>
      <c r="K716" s="207" t="s">
        <v>145</v>
      </c>
      <c r="L716" s="45"/>
      <c r="M716" s="212" t="s">
        <v>19</v>
      </c>
      <c r="N716" s="213" t="s">
        <v>47</v>
      </c>
      <c r="O716" s="85"/>
      <c r="P716" s="214">
        <f>O716*H716</f>
        <v>0</v>
      </c>
      <c r="Q716" s="214">
        <v>0</v>
      </c>
      <c r="R716" s="214">
        <f>Q716*H716</f>
        <v>0</v>
      </c>
      <c r="S716" s="214">
        <v>0</v>
      </c>
      <c r="T716" s="215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16" t="s">
        <v>269</v>
      </c>
      <c r="AT716" s="216" t="s">
        <v>141</v>
      </c>
      <c r="AU716" s="216" t="s">
        <v>147</v>
      </c>
      <c r="AY716" s="18" t="s">
        <v>138</v>
      </c>
      <c r="BE716" s="217">
        <f>IF(N716="základní",J716,0)</f>
        <v>0</v>
      </c>
      <c r="BF716" s="217">
        <f>IF(N716="snížená",J716,0)</f>
        <v>0</v>
      </c>
      <c r="BG716" s="217">
        <f>IF(N716="zákl. přenesená",J716,0)</f>
        <v>0</v>
      </c>
      <c r="BH716" s="217">
        <f>IF(N716="sníž. přenesená",J716,0)</f>
        <v>0</v>
      </c>
      <c r="BI716" s="217">
        <f>IF(N716="nulová",J716,0)</f>
        <v>0</v>
      </c>
      <c r="BJ716" s="18" t="s">
        <v>147</v>
      </c>
      <c r="BK716" s="217">
        <f>ROUND(I716*H716,2)</f>
        <v>0</v>
      </c>
      <c r="BL716" s="18" t="s">
        <v>269</v>
      </c>
      <c r="BM716" s="216" t="s">
        <v>1221</v>
      </c>
    </row>
    <row r="717" s="2" customFormat="1">
      <c r="A717" s="39"/>
      <c r="B717" s="40"/>
      <c r="C717" s="41"/>
      <c r="D717" s="218" t="s">
        <v>149</v>
      </c>
      <c r="E717" s="41"/>
      <c r="F717" s="219" t="s">
        <v>1222</v>
      </c>
      <c r="G717" s="41"/>
      <c r="H717" s="41"/>
      <c r="I717" s="220"/>
      <c r="J717" s="41"/>
      <c r="K717" s="41"/>
      <c r="L717" s="45"/>
      <c r="M717" s="221"/>
      <c r="N717" s="222"/>
      <c r="O717" s="85"/>
      <c r="P717" s="85"/>
      <c r="Q717" s="85"/>
      <c r="R717" s="85"/>
      <c r="S717" s="85"/>
      <c r="T717" s="86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149</v>
      </c>
      <c r="AU717" s="18" t="s">
        <v>147</v>
      </c>
    </row>
    <row r="718" s="2" customFormat="1">
      <c r="A718" s="39"/>
      <c r="B718" s="40"/>
      <c r="C718" s="41"/>
      <c r="D718" s="223" t="s">
        <v>151</v>
      </c>
      <c r="E718" s="41"/>
      <c r="F718" s="224" t="s">
        <v>1223</v>
      </c>
      <c r="G718" s="41"/>
      <c r="H718" s="41"/>
      <c r="I718" s="220"/>
      <c r="J718" s="41"/>
      <c r="K718" s="41"/>
      <c r="L718" s="45"/>
      <c r="M718" s="221"/>
      <c r="N718" s="222"/>
      <c r="O718" s="85"/>
      <c r="P718" s="85"/>
      <c r="Q718" s="85"/>
      <c r="R718" s="85"/>
      <c r="S718" s="85"/>
      <c r="T718" s="86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151</v>
      </c>
      <c r="AU718" s="18" t="s">
        <v>147</v>
      </c>
    </row>
    <row r="719" s="12" customFormat="1" ht="22.8" customHeight="1">
      <c r="A719" s="12"/>
      <c r="B719" s="189"/>
      <c r="C719" s="190"/>
      <c r="D719" s="191" t="s">
        <v>74</v>
      </c>
      <c r="E719" s="203" t="s">
        <v>1224</v>
      </c>
      <c r="F719" s="203" t="s">
        <v>1225</v>
      </c>
      <c r="G719" s="190"/>
      <c r="H719" s="190"/>
      <c r="I719" s="193"/>
      <c r="J719" s="204">
        <f>BK719</f>
        <v>0</v>
      </c>
      <c r="K719" s="190"/>
      <c r="L719" s="195"/>
      <c r="M719" s="196"/>
      <c r="N719" s="197"/>
      <c r="O719" s="197"/>
      <c r="P719" s="198">
        <f>SUM(P720:P753)</f>
        <v>0</v>
      </c>
      <c r="Q719" s="197"/>
      <c r="R719" s="198">
        <f>SUM(R720:R753)</f>
        <v>0.8619617799999999</v>
      </c>
      <c r="S719" s="197"/>
      <c r="T719" s="199">
        <f>SUM(T720:T753)</f>
        <v>0</v>
      </c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R719" s="200" t="s">
        <v>147</v>
      </c>
      <c r="AT719" s="201" t="s">
        <v>74</v>
      </c>
      <c r="AU719" s="201" t="s">
        <v>83</v>
      </c>
      <c r="AY719" s="200" t="s">
        <v>138</v>
      </c>
      <c r="BK719" s="202">
        <f>SUM(BK720:BK753)</f>
        <v>0</v>
      </c>
    </row>
    <row r="720" s="2" customFormat="1" ht="16.5" customHeight="1">
      <c r="A720" s="39"/>
      <c r="B720" s="40"/>
      <c r="C720" s="205" t="s">
        <v>1264</v>
      </c>
      <c r="D720" s="205" t="s">
        <v>141</v>
      </c>
      <c r="E720" s="206" t="s">
        <v>1227</v>
      </c>
      <c r="F720" s="207" t="s">
        <v>1228</v>
      </c>
      <c r="G720" s="208" t="s">
        <v>144</v>
      </c>
      <c r="H720" s="209">
        <v>38.399999999999999</v>
      </c>
      <c r="I720" s="210"/>
      <c r="J720" s="211">
        <f>ROUND(I720*H720,2)</f>
        <v>0</v>
      </c>
      <c r="K720" s="207" t="s">
        <v>145</v>
      </c>
      <c r="L720" s="45"/>
      <c r="M720" s="212" t="s">
        <v>19</v>
      </c>
      <c r="N720" s="213" t="s">
        <v>47</v>
      </c>
      <c r="O720" s="85"/>
      <c r="P720" s="214">
        <f>O720*H720</f>
        <v>0</v>
      </c>
      <c r="Q720" s="214">
        <v>0.00029999999999999997</v>
      </c>
      <c r="R720" s="214">
        <f>Q720*H720</f>
        <v>0.011519999999999999</v>
      </c>
      <c r="S720" s="214">
        <v>0</v>
      </c>
      <c r="T720" s="215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16" t="s">
        <v>269</v>
      </c>
      <c r="AT720" s="216" t="s">
        <v>141</v>
      </c>
      <c r="AU720" s="216" t="s">
        <v>147</v>
      </c>
      <c r="AY720" s="18" t="s">
        <v>138</v>
      </c>
      <c r="BE720" s="217">
        <f>IF(N720="základní",J720,0)</f>
        <v>0</v>
      </c>
      <c r="BF720" s="217">
        <f>IF(N720="snížená",J720,0)</f>
        <v>0</v>
      </c>
      <c r="BG720" s="217">
        <f>IF(N720="zákl. přenesená",J720,0)</f>
        <v>0</v>
      </c>
      <c r="BH720" s="217">
        <f>IF(N720="sníž. přenesená",J720,0)</f>
        <v>0</v>
      </c>
      <c r="BI720" s="217">
        <f>IF(N720="nulová",J720,0)</f>
        <v>0</v>
      </c>
      <c r="BJ720" s="18" t="s">
        <v>147</v>
      </c>
      <c r="BK720" s="217">
        <f>ROUND(I720*H720,2)</f>
        <v>0</v>
      </c>
      <c r="BL720" s="18" t="s">
        <v>269</v>
      </c>
      <c r="BM720" s="216" t="s">
        <v>1229</v>
      </c>
    </row>
    <row r="721" s="2" customFormat="1">
      <c r="A721" s="39"/>
      <c r="B721" s="40"/>
      <c r="C721" s="41"/>
      <c r="D721" s="218" t="s">
        <v>149</v>
      </c>
      <c r="E721" s="41"/>
      <c r="F721" s="219" t="s">
        <v>1230</v>
      </c>
      <c r="G721" s="41"/>
      <c r="H721" s="41"/>
      <c r="I721" s="220"/>
      <c r="J721" s="41"/>
      <c r="K721" s="41"/>
      <c r="L721" s="45"/>
      <c r="M721" s="221"/>
      <c r="N721" s="222"/>
      <c r="O721" s="85"/>
      <c r="P721" s="85"/>
      <c r="Q721" s="85"/>
      <c r="R721" s="85"/>
      <c r="S721" s="85"/>
      <c r="T721" s="86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149</v>
      </c>
      <c r="AU721" s="18" t="s">
        <v>147</v>
      </c>
    </row>
    <row r="722" s="2" customFormat="1">
      <c r="A722" s="39"/>
      <c r="B722" s="40"/>
      <c r="C722" s="41"/>
      <c r="D722" s="223" t="s">
        <v>151</v>
      </c>
      <c r="E722" s="41"/>
      <c r="F722" s="224" t="s">
        <v>1231</v>
      </c>
      <c r="G722" s="41"/>
      <c r="H722" s="41"/>
      <c r="I722" s="220"/>
      <c r="J722" s="41"/>
      <c r="K722" s="41"/>
      <c r="L722" s="45"/>
      <c r="M722" s="221"/>
      <c r="N722" s="222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151</v>
      </c>
      <c r="AU722" s="18" t="s">
        <v>147</v>
      </c>
    </row>
    <row r="723" s="14" customFormat="1">
      <c r="A723" s="14"/>
      <c r="B723" s="235"/>
      <c r="C723" s="236"/>
      <c r="D723" s="218" t="s">
        <v>153</v>
      </c>
      <c r="E723" s="237" t="s">
        <v>19</v>
      </c>
      <c r="F723" s="238" t="s">
        <v>1567</v>
      </c>
      <c r="G723" s="236"/>
      <c r="H723" s="239">
        <v>38.399999999999999</v>
      </c>
      <c r="I723" s="240"/>
      <c r="J723" s="236"/>
      <c r="K723" s="236"/>
      <c r="L723" s="241"/>
      <c r="M723" s="242"/>
      <c r="N723" s="243"/>
      <c r="O723" s="243"/>
      <c r="P723" s="243"/>
      <c r="Q723" s="243"/>
      <c r="R723" s="243"/>
      <c r="S723" s="243"/>
      <c r="T723" s="24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5" t="s">
        <v>153</v>
      </c>
      <c r="AU723" s="245" t="s">
        <v>147</v>
      </c>
      <c r="AV723" s="14" t="s">
        <v>147</v>
      </c>
      <c r="AW723" s="14" t="s">
        <v>36</v>
      </c>
      <c r="AX723" s="14" t="s">
        <v>83</v>
      </c>
      <c r="AY723" s="245" t="s">
        <v>138</v>
      </c>
    </row>
    <row r="724" s="2" customFormat="1" ht="24.15" customHeight="1">
      <c r="A724" s="39"/>
      <c r="B724" s="40"/>
      <c r="C724" s="205" t="s">
        <v>1271</v>
      </c>
      <c r="D724" s="205" t="s">
        <v>141</v>
      </c>
      <c r="E724" s="206" t="s">
        <v>1233</v>
      </c>
      <c r="F724" s="207" t="s">
        <v>1234</v>
      </c>
      <c r="G724" s="208" t="s">
        <v>144</v>
      </c>
      <c r="H724" s="209">
        <v>38.399999999999999</v>
      </c>
      <c r="I724" s="210"/>
      <c r="J724" s="211">
        <f>ROUND(I724*H724,2)</f>
        <v>0</v>
      </c>
      <c r="K724" s="207" t="s">
        <v>145</v>
      </c>
      <c r="L724" s="45"/>
      <c r="M724" s="212" t="s">
        <v>19</v>
      </c>
      <c r="N724" s="213" t="s">
        <v>47</v>
      </c>
      <c r="O724" s="85"/>
      <c r="P724" s="214">
        <f>O724*H724</f>
        <v>0</v>
      </c>
      <c r="Q724" s="214">
        <v>0.0059100000000000003</v>
      </c>
      <c r="R724" s="214">
        <f>Q724*H724</f>
        <v>0.22694400000000001</v>
      </c>
      <c r="S724" s="214">
        <v>0</v>
      </c>
      <c r="T724" s="215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16" t="s">
        <v>269</v>
      </c>
      <c r="AT724" s="216" t="s">
        <v>141</v>
      </c>
      <c r="AU724" s="216" t="s">
        <v>147</v>
      </c>
      <c r="AY724" s="18" t="s">
        <v>138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8" t="s">
        <v>147</v>
      </c>
      <c r="BK724" s="217">
        <f>ROUND(I724*H724,2)</f>
        <v>0</v>
      </c>
      <c r="BL724" s="18" t="s">
        <v>269</v>
      </c>
      <c r="BM724" s="216" t="s">
        <v>1235</v>
      </c>
    </row>
    <row r="725" s="2" customFormat="1">
      <c r="A725" s="39"/>
      <c r="B725" s="40"/>
      <c r="C725" s="41"/>
      <c r="D725" s="218" t="s">
        <v>149</v>
      </c>
      <c r="E725" s="41"/>
      <c r="F725" s="219" t="s">
        <v>1236</v>
      </c>
      <c r="G725" s="41"/>
      <c r="H725" s="41"/>
      <c r="I725" s="220"/>
      <c r="J725" s="41"/>
      <c r="K725" s="41"/>
      <c r="L725" s="45"/>
      <c r="M725" s="221"/>
      <c r="N725" s="222"/>
      <c r="O725" s="85"/>
      <c r="P725" s="85"/>
      <c r="Q725" s="85"/>
      <c r="R725" s="85"/>
      <c r="S725" s="85"/>
      <c r="T725" s="86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149</v>
      </c>
      <c r="AU725" s="18" t="s">
        <v>147</v>
      </c>
    </row>
    <row r="726" s="2" customFormat="1">
      <c r="A726" s="39"/>
      <c r="B726" s="40"/>
      <c r="C726" s="41"/>
      <c r="D726" s="223" t="s">
        <v>151</v>
      </c>
      <c r="E726" s="41"/>
      <c r="F726" s="224" t="s">
        <v>1237</v>
      </c>
      <c r="G726" s="41"/>
      <c r="H726" s="41"/>
      <c r="I726" s="220"/>
      <c r="J726" s="41"/>
      <c r="K726" s="41"/>
      <c r="L726" s="45"/>
      <c r="M726" s="221"/>
      <c r="N726" s="222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151</v>
      </c>
      <c r="AU726" s="18" t="s">
        <v>147</v>
      </c>
    </row>
    <row r="727" s="13" customFormat="1">
      <c r="A727" s="13"/>
      <c r="B727" s="225"/>
      <c r="C727" s="226"/>
      <c r="D727" s="218" t="s">
        <v>153</v>
      </c>
      <c r="E727" s="227" t="s">
        <v>19</v>
      </c>
      <c r="F727" s="228" t="s">
        <v>1238</v>
      </c>
      <c r="G727" s="226"/>
      <c r="H727" s="227" t="s">
        <v>19</v>
      </c>
      <c r="I727" s="229"/>
      <c r="J727" s="226"/>
      <c r="K727" s="226"/>
      <c r="L727" s="230"/>
      <c r="M727" s="231"/>
      <c r="N727" s="232"/>
      <c r="O727" s="232"/>
      <c r="P727" s="232"/>
      <c r="Q727" s="232"/>
      <c r="R727" s="232"/>
      <c r="S727" s="232"/>
      <c r="T727" s="23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4" t="s">
        <v>153</v>
      </c>
      <c r="AU727" s="234" t="s">
        <v>147</v>
      </c>
      <c r="AV727" s="13" t="s">
        <v>83</v>
      </c>
      <c r="AW727" s="13" t="s">
        <v>36</v>
      </c>
      <c r="AX727" s="13" t="s">
        <v>75</v>
      </c>
      <c r="AY727" s="234" t="s">
        <v>138</v>
      </c>
    </row>
    <row r="728" s="14" customFormat="1">
      <c r="A728" s="14"/>
      <c r="B728" s="235"/>
      <c r="C728" s="236"/>
      <c r="D728" s="218" t="s">
        <v>153</v>
      </c>
      <c r="E728" s="237" t="s">
        <v>19</v>
      </c>
      <c r="F728" s="238" t="s">
        <v>1567</v>
      </c>
      <c r="G728" s="236"/>
      <c r="H728" s="239">
        <v>38.399999999999999</v>
      </c>
      <c r="I728" s="240"/>
      <c r="J728" s="236"/>
      <c r="K728" s="236"/>
      <c r="L728" s="241"/>
      <c r="M728" s="242"/>
      <c r="N728" s="243"/>
      <c r="O728" s="243"/>
      <c r="P728" s="243"/>
      <c r="Q728" s="243"/>
      <c r="R728" s="243"/>
      <c r="S728" s="243"/>
      <c r="T728" s="24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5" t="s">
        <v>153</v>
      </c>
      <c r="AU728" s="245" t="s">
        <v>147</v>
      </c>
      <c r="AV728" s="14" t="s">
        <v>147</v>
      </c>
      <c r="AW728" s="14" t="s">
        <v>36</v>
      </c>
      <c r="AX728" s="14" t="s">
        <v>83</v>
      </c>
      <c r="AY728" s="245" t="s">
        <v>138</v>
      </c>
    </row>
    <row r="729" s="2" customFormat="1" ht="24.15" customHeight="1">
      <c r="A729" s="39"/>
      <c r="B729" s="40"/>
      <c r="C729" s="257" t="s">
        <v>1278</v>
      </c>
      <c r="D729" s="257" t="s">
        <v>250</v>
      </c>
      <c r="E729" s="258" t="s">
        <v>1240</v>
      </c>
      <c r="F729" s="259" t="s">
        <v>1241</v>
      </c>
      <c r="G729" s="260" t="s">
        <v>144</v>
      </c>
      <c r="H729" s="261">
        <v>42.240000000000002</v>
      </c>
      <c r="I729" s="262"/>
      <c r="J729" s="263">
        <f>ROUND(I729*H729,2)</f>
        <v>0</v>
      </c>
      <c r="K729" s="259" t="s">
        <v>145</v>
      </c>
      <c r="L729" s="264"/>
      <c r="M729" s="265" t="s">
        <v>19</v>
      </c>
      <c r="N729" s="266" t="s">
        <v>47</v>
      </c>
      <c r="O729" s="85"/>
      <c r="P729" s="214">
        <f>O729*H729</f>
        <v>0</v>
      </c>
      <c r="Q729" s="214">
        <v>0.0138</v>
      </c>
      <c r="R729" s="214">
        <f>Q729*H729</f>
        <v>0.58291199999999999</v>
      </c>
      <c r="S729" s="214">
        <v>0</v>
      </c>
      <c r="T729" s="215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16" t="s">
        <v>381</v>
      </c>
      <c r="AT729" s="216" t="s">
        <v>250</v>
      </c>
      <c r="AU729" s="216" t="s">
        <v>147</v>
      </c>
      <c r="AY729" s="18" t="s">
        <v>138</v>
      </c>
      <c r="BE729" s="217">
        <f>IF(N729="základní",J729,0)</f>
        <v>0</v>
      </c>
      <c r="BF729" s="217">
        <f>IF(N729="snížená",J729,0)</f>
        <v>0</v>
      </c>
      <c r="BG729" s="217">
        <f>IF(N729="zákl. přenesená",J729,0)</f>
        <v>0</v>
      </c>
      <c r="BH729" s="217">
        <f>IF(N729="sníž. přenesená",J729,0)</f>
        <v>0</v>
      </c>
      <c r="BI729" s="217">
        <f>IF(N729="nulová",J729,0)</f>
        <v>0</v>
      </c>
      <c r="BJ729" s="18" t="s">
        <v>147</v>
      </c>
      <c r="BK729" s="217">
        <f>ROUND(I729*H729,2)</f>
        <v>0</v>
      </c>
      <c r="BL729" s="18" t="s">
        <v>269</v>
      </c>
      <c r="BM729" s="216" t="s">
        <v>1242</v>
      </c>
    </row>
    <row r="730" s="2" customFormat="1">
      <c r="A730" s="39"/>
      <c r="B730" s="40"/>
      <c r="C730" s="41"/>
      <c r="D730" s="218" t="s">
        <v>149</v>
      </c>
      <c r="E730" s="41"/>
      <c r="F730" s="219" t="s">
        <v>1241</v>
      </c>
      <c r="G730" s="41"/>
      <c r="H730" s="41"/>
      <c r="I730" s="220"/>
      <c r="J730" s="41"/>
      <c r="K730" s="41"/>
      <c r="L730" s="45"/>
      <c r="M730" s="221"/>
      <c r="N730" s="222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149</v>
      </c>
      <c r="AU730" s="18" t="s">
        <v>147</v>
      </c>
    </row>
    <row r="731" s="2" customFormat="1">
      <c r="A731" s="39"/>
      <c r="B731" s="40"/>
      <c r="C731" s="41"/>
      <c r="D731" s="223" t="s">
        <v>151</v>
      </c>
      <c r="E731" s="41"/>
      <c r="F731" s="224" t="s">
        <v>1243</v>
      </c>
      <c r="G731" s="41"/>
      <c r="H731" s="41"/>
      <c r="I731" s="220"/>
      <c r="J731" s="41"/>
      <c r="K731" s="41"/>
      <c r="L731" s="45"/>
      <c r="M731" s="221"/>
      <c r="N731" s="222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151</v>
      </c>
      <c r="AU731" s="18" t="s">
        <v>147</v>
      </c>
    </row>
    <row r="732" s="14" customFormat="1">
      <c r="A732" s="14"/>
      <c r="B732" s="235"/>
      <c r="C732" s="236"/>
      <c r="D732" s="218" t="s">
        <v>153</v>
      </c>
      <c r="E732" s="236"/>
      <c r="F732" s="238" t="s">
        <v>1631</v>
      </c>
      <c r="G732" s="236"/>
      <c r="H732" s="239">
        <v>42.240000000000002</v>
      </c>
      <c r="I732" s="240"/>
      <c r="J732" s="236"/>
      <c r="K732" s="236"/>
      <c r="L732" s="241"/>
      <c r="M732" s="242"/>
      <c r="N732" s="243"/>
      <c r="O732" s="243"/>
      <c r="P732" s="243"/>
      <c r="Q732" s="243"/>
      <c r="R732" s="243"/>
      <c r="S732" s="243"/>
      <c r="T732" s="24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5" t="s">
        <v>153</v>
      </c>
      <c r="AU732" s="245" t="s">
        <v>147</v>
      </c>
      <c r="AV732" s="14" t="s">
        <v>147</v>
      </c>
      <c r="AW732" s="14" t="s">
        <v>4</v>
      </c>
      <c r="AX732" s="14" t="s">
        <v>83</v>
      </c>
      <c r="AY732" s="245" t="s">
        <v>138</v>
      </c>
    </row>
    <row r="733" s="2" customFormat="1" ht="16.5" customHeight="1">
      <c r="A733" s="39"/>
      <c r="B733" s="40"/>
      <c r="C733" s="205" t="s">
        <v>1286</v>
      </c>
      <c r="D733" s="205" t="s">
        <v>141</v>
      </c>
      <c r="E733" s="206" t="s">
        <v>1246</v>
      </c>
      <c r="F733" s="207" t="s">
        <v>1247</v>
      </c>
      <c r="G733" s="208" t="s">
        <v>144</v>
      </c>
      <c r="H733" s="209">
        <v>38.399999999999999</v>
      </c>
      <c r="I733" s="210"/>
      <c r="J733" s="211">
        <f>ROUND(I733*H733,2)</f>
        <v>0</v>
      </c>
      <c r="K733" s="207" t="s">
        <v>145</v>
      </c>
      <c r="L733" s="45"/>
      <c r="M733" s="212" t="s">
        <v>19</v>
      </c>
      <c r="N733" s="213" t="s">
        <v>47</v>
      </c>
      <c r="O733" s="85"/>
      <c r="P733" s="214">
        <f>O733*H733</f>
        <v>0</v>
      </c>
      <c r="Q733" s="214">
        <v>0</v>
      </c>
      <c r="R733" s="214">
        <f>Q733*H733</f>
        <v>0</v>
      </c>
      <c r="S733" s="214">
        <v>0</v>
      </c>
      <c r="T733" s="215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16" t="s">
        <v>269</v>
      </c>
      <c r="AT733" s="216" t="s">
        <v>141</v>
      </c>
      <c r="AU733" s="216" t="s">
        <v>147</v>
      </c>
      <c r="AY733" s="18" t="s">
        <v>138</v>
      </c>
      <c r="BE733" s="217">
        <f>IF(N733="základní",J733,0)</f>
        <v>0</v>
      </c>
      <c r="BF733" s="217">
        <f>IF(N733="snížená",J733,0)</f>
        <v>0</v>
      </c>
      <c r="BG733" s="217">
        <f>IF(N733="zákl. přenesená",J733,0)</f>
        <v>0</v>
      </c>
      <c r="BH733" s="217">
        <f>IF(N733="sníž. přenesená",J733,0)</f>
        <v>0</v>
      </c>
      <c r="BI733" s="217">
        <f>IF(N733="nulová",J733,0)</f>
        <v>0</v>
      </c>
      <c r="BJ733" s="18" t="s">
        <v>147</v>
      </c>
      <c r="BK733" s="217">
        <f>ROUND(I733*H733,2)</f>
        <v>0</v>
      </c>
      <c r="BL733" s="18" t="s">
        <v>269</v>
      </c>
      <c r="BM733" s="216" t="s">
        <v>1248</v>
      </c>
    </row>
    <row r="734" s="2" customFormat="1">
      <c r="A734" s="39"/>
      <c r="B734" s="40"/>
      <c r="C734" s="41"/>
      <c r="D734" s="218" t="s">
        <v>149</v>
      </c>
      <c r="E734" s="41"/>
      <c r="F734" s="219" t="s">
        <v>1249</v>
      </c>
      <c r="G734" s="41"/>
      <c r="H734" s="41"/>
      <c r="I734" s="220"/>
      <c r="J734" s="41"/>
      <c r="K734" s="41"/>
      <c r="L734" s="45"/>
      <c r="M734" s="221"/>
      <c r="N734" s="222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149</v>
      </c>
      <c r="AU734" s="18" t="s">
        <v>147</v>
      </c>
    </row>
    <row r="735" s="2" customFormat="1">
      <c r="A735" s="39"/>
      <c r="B735" s="40"/>
      <c r="C735" s="41"/>
      <c r="D735" s="223" t="s">
        <v>151</v>
      </c>
      <c r="E735" s="41"/>
      <c r="F735" s="224" t="s">
        <v>1250</v>
      </c>
      <c r="G735" s="41"/>
      <c r="H735" s="41"/>
      <c r="I735" s="220"/>
      <c r="J735" s="41"/>
      <c r="K735" s="41"/>
      <c r="L735" s="45"/>
      <c r="M735" s="221"/>
      <c r="N735" s="222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151</v>
      </c>
      <c r="AU735" s="18" t="s">
        <v>147</v>
      </c>
    </row>
    <row r="736" s="2" customFormat="1" ht="21.75" customHeight="1">
      <c r="A736" s="39"/>
      <c r="B736" s="40"/>
      <c r="C736" s="205" t="s">
        <v>1292</v>
      </c>
      <c r="D736" s="205" t="s">
        <v>141</v>
      </c>
      <c r="E736" s="206" t="s">
        <v>1252</v>
      </c>
      <c r="F736" s="207" t="s">
        <v>1253</v>
      </c>
      <c r="G736" s="208" t="s">
        <v>144</v>
      </c>
      <c r="H736" s="209">
        <v>38.399999999999999</v>
      </c>
      <c r="I736" s="210"/>
      <c r="J736" s="211">
        <f>ROUND(I736*H736,2)</f>
        <v>0</v>
      </c>
      <c r="K736" s="207" t="s">
        <v>145</v>
      </c>
      <c r="L736" s="45"/>
      <c r="M736" s="212" t="s">
        <v>19</v>
      </c>
      <c r="N736" s="213" t="s">
        <v>47</v>
      </c>
      <c r="O736" s="85"/>
      <c r="P736" s="214">
        <f>O736*H736</f>
        <v>0</v>
      </c>
      <c r="Q736" s="214">
        <v>0</v>
      </c>
      <c r="R736" s="214">
        <f>Q736*H736</f>
        <v>0</v>
      </c>
      <c r="S736" s="214">
        <v>0</v>
      </c>
      <c r="T736" s="215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16" t="s">
        <v>269</v>
      </c>
      <c r="AT736" s="216" t="s">
        <v>141</v>
      </c>
      <c r="AU736" s="216" t="s">
        <v>147</v>
      </c>
      <c r="AY736" s="18" t="s">
        <v>138</v>
      </c>
      <c r="BE736" s="217">
        <f>IF(N736="základní",J736,0)</f>
        <v>0</v>
      </c>
      <c r="BF736" s="217">
        <f>IF(N736="snížená",J736,0)</f>
        <v>0</v>
      </c>
      <c r="BG736" s="217">
        <f>IF(N736="zákl. přenesená",J736,0)</f>
        <v>0</v>
      </c>
      <c r="BH736" s="217">
        <f>IF(N736="sníž. přenesená",J736,0)</f>
        <v>0</v>
      </c>
      <c r="BI736" s="217">
        <f>IF(N736="nulová",J736,0)</f>
        <v>0</v>
      </c>
      <c r="BJ736" s="18" t="s">
        <v>147</v>
      </c>
      <c r="BK736" s="217">
        <f>ROUND(I736*H736,2)</f>
        <v>0</v>
      </c>
      <c r="BL736" s="18" t="s">
        <v>269</v>
      </c>
      <c r="BM736" s="216" t="s">
        <v>1254</v>
      </c>
    </row>
    <row r="737" s="2" customFormat="1">
      <c r="A737" s="39"/>
      <c r="B737" s="40"/>
      <c r="C737" s="41"/>
      <c r="D737" s="218" t="s">
        <v>149</v>
      </c>
      <c r="E737" s="41"/>
      <c r="F737" s="219" t="s">
        <v>1255</v>
      </c>
      <c r="G737" s="41"/>
      <c r="H737" s="41"/>
      <c r="I737" s="220"/>
      <c r="J737" s="41"/>
      <c r="K737" s="41"/>
      <c r="L737" s="45"/>
      <c r="M737" s="221"/>
      <c r="N737" s="222"/>
      <c r="O737" s="85"/>
      <c r="P737" s="85"/>
      <c r="Q737" s="85"/>
      <c r="R737" s="85"/>
      <c r="S737" s="85"/>
      <c r="T737" s="86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149</v>
      </c>
      <c r="AU737" s="18" t="s">
        <v>147</v>
      </c>
    </row>
    <row r="738" s="2" customFormat="1">
      <c r="A738" s="39"/>
      <c r="B738" s="40"/>
      <c r="C738" s="41"/>
      <c r="D738" s="223" t="s">
        <v>151</v>
      </c>
      <c r="E738" s="41"/>
      <c r="F738" s="224" t="s">
        <v>1256</v>
      </c>
      <c r="G738" s="41"/>
      <c r="H738" s="41"/>
      <c r="I738" s="220"/>
      <c r="J738" s="41"/>
      <c r="K738" s="41"/>
      <c r="L738" s="45"/>
      <c r="M738" s="221"/>
      <c r="N738" s="222"/>
      <c r="O738" s="85"/>
      <c r="P738" s="85"/>
      <c r="Q738" s="85"/>
      <c r="R738" s="85"/>
      <c r="S738" s="85"/>
      <c r="T738" s="86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151</v>
      </c>
      <c r="AU738" s="18" t="s">
        <v>147</v>
      </c>
    </row>
    <row r="739" s="2" customFormat="1" ht="16.5" customHeight="1">
      <c r="A739" s="39"/>
      <c r="B739" s="40"/>
      <c r="C739" s="205" t="s">
        <v>1298</v>
      </c>
      <c r="D739" s="205" t="s">
        <v>141</v>
      </c>
      <c r="E739" s="206" t="s">
        <v>1258</v>
      </c>
      <c r="F739" s="207" t="s">
        <v>1259</v>
      </c>
      <c r="G739" s="208" t="s">
        <v>197</v>
      </c>
      <c r="H739" s="209">
        <v>60</v>
      </c>
      <c r="I739" s="210"/>
      <c r="J739" s="211">
        <f>ROUND(I739*H739,2)</f>
        <v>0</v>
      </c>
      <c r="K739" s="207" t="s">
        <v>145</v>
      </c>
      <c r="L739" s="45"/>
      <c r="M739" s="212" t="s">
        <v>19</v>
      </c>
      <c r="N739" s="213" t="s">
        <v>47</v>
      </c>
      <c r="O739" s="85"/>
      <c r="P739" s="214">
        <f>O739*H739</f>
        <v>0</v>
      </c>
      <c r="Q739" s="214">
        <v>0.00021000000000000001</v>
      </c>
      <c r="R739" s="214">
        <f>Q739*H739</f>
        <v>0.0126</v>
      </c>
      <c r="S739" s="214">
        <v>0</v>
      </c>
      <c r="T739" s="215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16" t="s">
        <v>269</v>
      </c>
      <c r="AT739" s="216" t="s">
        <v>141</v>
      </c>
      <c r="AU739" s="216" t="s">
        <v>147</v>
      </c>
      <c r="AY739" s="18" t="s">
        <v>138</v>
      </c>
      <c r="BE739" s="217">
        <f>IF(N739="základní",J739,0)</f>
        <v>0</v>
      </c>
      <c r="BF739" s="217">
        <f>IF(N739="snížená",J739,0)</f>
        <v>0</v>
      </c>
      <c r="BG739" s="217">
        <f>IF(N739="zákl. přenesená",J739,0)</f>
        <v>0</v>
      </c>
      <c r="BH739" s="217">
        <f>IF(N739="sníž. přenesená",J739,0)</f>
        <v>0</v>
      </c>
      <c r="BI739" s="217">
        <f>IF(N739="nulová",J739,0)</f>
        <v>0</v>
      </c>
      <c r="BJ739" s="18" t="s">
        <v>147</v>
      </c>
      <c r="BK739" s="217">
        <f>ROUND(I739*H739,2)</f>
        <v>0</v>
      </c>
      <c r="BL739" s="18" t="s">
        <v>269</v>
      </c>
      <c r="BM739" s="216" t="s">
        <v>1260</v>
      </c>
    </row>
    <row r="740" s="2" customFormat="1">
      <c r="A740" s="39"/>
      <c r="B740" s="40"/>
      <c r="C740" s="41"/>
      <c r="D740" s="218" t="s">
        <v>149</v>
      </c>
      <c r="E740" s="41"/>
      <c r="F740" s="219" t="s">
        <v>1261</v>
      </c>
      <c r="G740" s="41"/>
      <c r="H740" s="41"/>
      <c r="I740" s="220"/>
      <c r="J740" s="41"/>
      <c r="K740" s="41"/>
      <c r="L740" s="45"/>
      <c r="M740" s="221"/>
      <c r="N740" s="222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149</v>
      </c>
      <c r="AU740" s="18" t="s">
        <v>147</v>
      </c>
    </row>
    <row r="741" s="2" customFormat="1">
      <c r="A741" s="39"/>
      <c r="B741" s="40"/>
      <c r="C741" s="41"/>
      <c r="D741" s="223" t="s">
        <v>151</v>
      </c>
      <c r="E741" s="41"/>
      <c r="F741" s="224" t="s">
        <v>1262</v>
      </c>
      <c r="G741" s="41"/>
      <c r="H741" s="41"/>
      <c r="I741" s="220"/>
      <c r="J741" s="41"/>
      <c r="K741" s="41"/>
      <c r="L741" s="45"/>
      <c r="M741" s="221"/>
      <c r="N741" s="222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151</v>
      </c>
      <c r="AU741" s="18" t="s">
        <v>147</v>
      </c>
    </row>
    <row r="742" s="14" customFormat="1">
      <c r="A742" s="14"/>
      <c r="B742" s="235"/>
      <c r="C742" s="236"/>
      <c r="D742" s="218" t="s">
        <v>153</v>
      </c>
      <c r="E742" s="237" t="s">
        <v>19</v>
      </c>
      <c r="F742" s="238" t="s">
        <v>1632</v>
      </c>
      <c r="G742" s="236"/>
      <c r="H742" s="239">
        <v>60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5" t="s">
        <v>153</v>
      </c>
      <c r="AU742" s="245" t="s">
        <v>147</v>
      </c>
      <c r="AV742" s="14" t="s">
        <v>147</v>
      </c>
      <c r="AW742" s="14" t="s">
        <v>36</v>
      </c>
      <c r="AX742" s="14" t="s">
        <v>83</v>
      </c>
      <c r="AY742" s="245" t="s">
        <v>138</v>
      </c>
    </row>
    <row r="743" s="2" customFormat="1" ht="16.5" customHeight="1">
      <c r="A743" s="39"/>
      <c r="B743" s="40"/>
      <c r="C743" s="205" t="s">
        <v>1304</v>
      </c>
      <c r="D743" s="205" t="s">
        <v>141</v>
      </c>
      <c r="E743" s="206" t="s">
        <v>1265</v>
      </c>
      <c r="F743" s="207" t="s">
        <v>1266</v>
      </c>
      <c r="G743" s="208" t="s">
        <v>197</v>
      </c>
      <c r="H743" s="209">
        <v>20</v>
      </c>
      <c r="I743" s="210"/>
      <c r="J743" s="211">
        <f>ROUND(I743*H743,2)</f>
        <v>0</v>
      </c>
      <c r="K743" s="207" t="s">
        <v>145</v>
      </c>
      <c r="L743" s="45"/>
      <c r="M743" s="212" t="s">
        <v>19</v>
      </c>
      <c r="N743" s="213" t="s">
        <v>47</v>
      </c>
      <c r="O743" s="85"/>
      <c r="P743" s="214">
        <f>O743*H743</f>
        <v>0</v>
      </c>
      <c r="Q743" s="214">
        <v>0.00020000000000000001</v>
      </c>
      <c r="R743" s="214">
        <f>Q743*H743</f>
        <v>0.0040000000000000001</v>
      </c>
      <c r="S743" s="214">
        <v>0</v>
      </c>
      <c r="T743" s="215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16" t="s">
        <v>269</v>
      </c>
      <c r="AT743" s="216" t="s">
        <v>141</v>
      </c>
      <c r="AU743" s="216" t="s">
        <v>147</v>
      </c>
      <c r="AY743" s="18" t="s">
        <v>138</v>
      </c>
      <c r="BE743" s="217">
        <f>IF(N743="základní",J743,0)</f>
        <v>0</v>
      </c>
      <c r="BF743" s="217">
        <f>IF(N743="snížená",J743,0)</f>
        <v>0</v>
      </c>
      <c r="BG743" s="217">
        <f>IF(N743="zákl. přenesená",J743,0)</f>
        <v>0</v>
      </c>
      <c r="BH743" s="217">
        <f>IF(N743="sníž. přenesená",J743,0)</f>
        <v>0</v>
      </c>
      <c r="BI743" s="217">
        <f>IF(N743="nulová",J743,0)</f>
        <v>0</v>
      </c>
      <c r="BJ743" s="18" t="s">
        <v>147</v>
      </c>
      <c r="BK743" s="217">
        <f>ROUND(I743*H743,2)</f>
        <v>0</v>
      </c>
      <c r="BL743" s="18" t="s">
        <v>269</v>
      </c>
      <c r="BM743" s="216" t="s">
        <v>1267</v>
      </c>
    </row>
    <row r="744" s="2" customFormat="1">
      <c r="A744" s="39"/>
      <c r="B744" s="40"/>
      <c r="C744" s="41"/>
      <c r="D744" s="218" t="s">
        <v>149</v>
      </c>
      <c r="E744" s="41"/>
      <c r="F744" s="219" t="s">
        <v>1268</v>
      </c>
      <c r="G744" s="41"/>
      <c r="H744" s="41"/>
      <c r="I744" s="220"/>
      <c r="J744" s="41"/>
      <c r="K744" s="41"/>
      <c r="L744" s="45"/>
      <c r="M744" s="221"/>
      <c r="N744" s="222"/>
      <c r="O744" s="85"/>
      <c r="P744" s="85"/>
      <c r="Q744" s="85"/>
      <c r="R744" s="85"/>
      <c r="S744" s="85"/>
      <c r="T744" s="86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149</v>
      </c>
      <c r="AU744" s="18" t="s">
        <v>147</v>
      </c>
    </row>
    <row r="745" s="2" customFormat="1">
      <c r="A745" s="39"/>
      <c r="B745" s="40"/>
      <c r="C745" s="41"/>
      <c r="D745" s="223" t="s">
        <v>151</v>
      </c>
      <c r="E745" s="41"/>
      <c r="F745" s="224" t="s">
        <v>1269</v>
      </c>
      <c r="G745" s="41"/>
      <c r="H745" s="41"/>
      <c r="I745" s="220"/>
      <c r="J745" s="41"/>
      <c r="K745" s="41"/>
      <c r="L745" s="45"/>
      <c r="M745" s="221"/>
      <c r="N745" s="222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151</v>
      </c>
      <c r="AU745" s="18" t="s">
        <v>147</v>
      </c>
    </row>
    <row r="746" s="14" customFormat="1">
      <c r="A746" s="14"/>
      <c r="B746" s="235"/>
      <c r="C746" s="236"/>
      <c r="D746" s="218" t="s">
        <v>153</v>
      </c>
      <c r="E746" s="237" t="s">
        <v>19</v>
      </c>
      <c r="F746" s="238" t="s">
        <v>1633</v>
      </c>
      <c r="G746" s="236"/>
      <c r="H746" s="239">
        <v>20</v>
      </c>
      <c r="I746" s="240"/>
      <c r="J746" s="236"/>
      <c r="K746" s="236"/>
      <c r="L746" s="241"/>
      <c r="M746" s="242"/>
      <c r="N746" s="243"/>
      <c r="O746" s="243"/>
      <c r="P746" s="243"/>
      <c r="Q746" s="243"/>
      <c r="R746" s="243"/>
      <c r="S746" s="243"/>
      <c r="T746" s="24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5" t="s">
        <v>153</v>
      </c>
      <c r="AU746" s="245" t="s">
        <v>147</v>
      </c>
      <c r="AV746" s="14" t="s">
        <v>147</v>
      </c>
      <c r="AW746" s="14" t="s">
        <v>36</v>
      </c>
      <c r="AX746" s="14" t="s">
        <v>83</v>
      </c>
      <c r="AY746" s="245" t="s">
        <v>138</v>
      </c>
    </row>
    <row r="747" s="2" customFormat="1" ht="16.5" customHeight="1">
      <c r="A747" s="39"/>
      <c r="B747" s="40"/>
      <c r="C747" s="205" t="s">
        <v>1312</v>
      </c>
      <c r="D747" s="205" t="s">
        <v>141</v>
      </c>
      <c r="E747" s="206" t="s">
        <v>1272</v>
      </c>
      <c r="F747" s="207" t="s">
        <v>1273</v>
      </c>
      <c r="G747" s="208" t="s">
        <v>189</v>
      </c>
      <c r="H747" s="209">
        <v>74.489999999999995</v>
      </c>
      <c r="I747" s="210"/>
      <c r="J747" s="211">
        <f>ROUND(I747*H747,2)</f>
        <v>0</v>
      </c>
      <c r="K747" s="207" t="s">
        <v>145</v>
      </c>
      <c r="L747" s="45"/>
      <c r="M747" s="212" t="s">
        <v>19</v>
      </c>
      <c r="N747" s="213" t="s">
        <v>47</v>
      </c>
      <c r="O747" s="85"/>
      <c r="P747" s="214">
        <f>O747*H747</f>
        <v>0</v>
      </c>
      <c r="Q747" s="214">
        <v>0.00032200000000000002</v>
      </c>
      <c r="R747" s="214">
        <f>Q747*H747</f>
        <v>0.023985779999999998</v>
      </c>
      <c r="S747" s="214">
        <v>0</v>
      </c>
      <c r="T747" s="215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16" t="s">
        <v>269</v>
      </c>
      <c r="AT747" s="216" t="s">
        <v>141</v>
      </c>
      <c r="AU747" s="216" t="s">
        <v>147</v>
      </c>
      <c r="AY747" s="18" t="s">
        <v>138</v>
      </c>
      <c r="BE747" s="217">
        <f>IF(N747="základní",J747,0)</f>
        <v>0</v>
      </c>
      <c r="BF747" s="217">
        <f>IF(N747="snížená",J747,0)</f>
        <v>0</v>
      </c>
      <c r="BG747" s="217">
        <f>IF(N747="zákl. přenesená",J747,0)</f>
        <v>0</v>
      </c>
      <c r="BH747" s="217">
        <f>IF(N747="sníž. přenesená",J747,0)</f>
        <v>0</v>
      </c>
      <c r="BI747" s="217">
        <f>IF(N747="nulová",J747,0)</f>
        <v>0</v>
      </c>
      <c r="BJ747" s="18" t="s">
        <v>147</v>
      </c>
      <c r="BK747" s="217">
        <f>ROUND(I747*H747,2)</f>
        <v>0</v>
      </c>
      <c r="BL747" s="18" t="s">
        <v>269</v>
      </c>
      <c r="BM747" s="216" t="s">
        <v>1274</v>
      </c>
    </row>
    <row r="748" s="2" customFormat="1">
      <c r="A748" s="39"/>
      <c r="B748" s="40"/>
      <c r="C748" s="41"/>
      <c r="D748" s="218" t="s">
        <v>149</v>
      </c>
      <c r="E748" s="41"/>
      <c r="F748" s="219" t="s">
        <v>1275</v>
      </c>
      <c r="G748" s="41"/>
      <c r="H748" s="41"/>
      <c r="I748" s="220"/>
      <c r="J748" s="41"/>
      <c r="K748" s="41"/>
      <c r="L748" s="45"/>
      <c r="M748" s="221"/>
      <c r="N748" s="222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149</v>
      </c>
      <c r="AU748" s="18" t="s">
        <v>147</v>
      </c>
    </row>
    <row r="749" s="2" customFormat="1">
      <c r="A749" s="39"/>
      <c r="B749" s="40"/>
      <c r="C749" s="41"/>
      <c r="D749" s="223" t="s">
        <v>151</v>
      </c>
      <c r="E749" s="41"/>
      <c r="F749" s="224" t="s">
        <v>1276</v>
      </c>
      <c r="G749" s="41"/>
      <c r="H749" s="41"/>
      <c r="I749" s="220"/>
      <c r="J749" s="41"/>
      <c r="K749" s="41"/>
      <c r="L749" s="45"/>
      <c r="M749" s="221"/>
      <c r="N749" s="222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151</v>
      </c>
      <c r="AU749" s="18" t="s">
        <v>147</v>
      </c>
    </row>
    <row r="750" s="14" customFormat="1">
      <c r="A750" s="14"/>
      <c r="B750" s="235"/>
      <c r="C750" s="236"/>
      <c r="D750" s="218" t="s">
        <v>153</v>
      </c>
      <c r="E750" s="237" t="s">
        <v>19</v>
      </c>
      <c r="F750" s="238" t="s">
        <v>1634</v>
      </c>
      <c r="G750" s="236"/>
      <c r="H750" s="239">
        <v>74.489999999999995</v>
      </c>
      <c r="I750" s="240"/>
      <c r="J750" s="236"/>
      <c r="K750" s="236"/>
      <c r="L750" s="241"/>
      <c r="M750" s="242"/>
      <c r="N750" s="243"/>
      <c r="O750" s="243"/>
      <c r="P750" s="243"/>
      <c r="Q750" s="243"/>
      <c r="R750" s="243"/>
      <c r="S750" s="243"/>
      <c r="T750" s="24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5" t="s">
        <v>153</v>
      </c>
      <c r="AU750" s="245" t="s">
        <v>147</v>
      </c>
      <c r="AV750" s="14" t="s">
        <v>147</v>
      </c>
      <c r="AW750" s="14" t="s">
        <v>36</v>
      </c>
      <c r="AX750" s="14" t="s">
        <v>83</v>
      </c>
      <c r="AY750" s="245" t="s">
        <v>138</v>
      </c>
    </row>
    <row r="751" s="2" customFormat="1" ht="16.5" customHeight="1">
      <c r="A751" s="39"/>
      <c r="B751" s="40"/>
      <c r="C751" s="205" t="s">
        <v>1318</v>
      </c>
      <c r="D751" s="205" t="s">
        <v>141</v>
      </c>
      <c r="E751" s="206" t="s">
        <v>1279</v>
      </c>
      <c r="F751" s="207" t="s">
        <v>1280</v>
      </c>
      <c r="G751" s="208" t="s">
        <v>272</v>
      </c>
      <c r="H751" s="209">
        <v>0.86199999999999999</v>
      </c>
      <c r="I751" s="210"/>
      <c r="J751" s="211">
        <f>ROUND(I751*H751,2)</f>
        <v>0</v>
      </c>
      <c r="K751" s="207" t="s">
        <v>145</v>
      </c>
      <c r="L751" s="45"/>
      <c r="M751" s="212" t="s">
        <v>19</v>
      </c>
      <c r="N751" s="213" t="s">
        <v>47</v>
      </c>
      <c r="O751" s="85"/>
      <c r="P751" s="214">
        <f>O751*H751</f>
        <v>0</v>
      </c>
      <c r="Q751" s="214">
        <v>0</v>
      </c>
      <c r="R751" s="214">
        <f>Q751*H751</f>
        <v>0</v>
      </c>
      <c r="S751" s="214">
        <v>0</v>
      </c>
      <c r="T751" s="215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16" t="s">
        <v>269</v>
      </c>
      <c r="AT751" s="216" t="s">
        <v>141</v>
      </c>
      <c r="AU751" s="216" t="s">
        <v>147</v>
      </c>
      <c r="AY751" s="18" t="s">
        <v>138</v>
      </c>
      <c r="BE751" s="217">
        <f>IF(N751="základní",J751,0)</f>
        <v>0</v>
      </c>
      <c r="BF751" s="217">
        <f>IF(N751="snížená",J751,0)</f>
        <v>0</v>
      </c>
      <c r="BG751" s="217">
        <f>IF(N751="zákl. přenesená",J751,0)</f>
        <v>0</v>
      </c>
      <c r="BH751" s="217">
        <f>IF(N751="sníž. přenesená",J751,0)</f>
        <v>0</v>
      </c>
      <c r="BI751" s="217">
        <f>IF(N751="nulová",J751,0)</f>
        <v>0</v>
      </c>
      <c r="BJ751" s="18" t="s">
        <v>147</v>
      </c>
      <c r="BK751" s="217">
        <f>ROUND(I751*H751,2)</f>
        <v>0</v>
      </c>
      <c r="BL751" s="18" t="s">
        <v>269</v>
      </c>
      <c r="BM751" s="216" t="s">
        <v>1281</v>
      </c>
    </row>
    <row r="752" s="2" customFormat="1">
      <c r="A752" s="39"/>
      <c r="B752" s="40"/>
      <c r="C752" s="41"/>
      <c r="D752" s="218" t="s">
        <v>149</v>
      </c>
      <c r="E752" s="41"/>
      <c r="F752" s="219" t="s">
        <v>1282</v>
      </c>
      <c r="G752" s="41"/>
      <c r="H752" s="41"/>
      <c r="I752" s="220"/>
      <c r="J752" s="41"/>
      <c r="K752" s="41"/>
      <c r="L752" s="45"/>
      <c r="M752" s="221"/>
      <c r="N752" s="222"/>
      <c r="O752" s="85"/>
      <c r="P752" s="85"/>
      <c r="Q752" s="85"/>
      <c r="R752" s="85"/>
      <c r="S752" s="85"/>
      <c r="T752" s="86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149</v>
      </c>
      <c r="AU752" s="18" t="s">
        <v>147</v>
      </c>
    </row>
    <row r="753" s="2" customFormat="1">
      <c r="A753" s="39"/>
      <c r="B753" s="40"/>
      <c r="C753" s="41"/>
      <c r="D753" s="223" t="s">
        <v>151</v>
      </c>
      <c r="E753" s="41"/>
      <c r="F753" s="224" t="s">
        <v>1283</v>
      </c>
      <c r="G753" s="41"/>
      <c r="H753" s="41"/>
      <c r="I753" s="220"/>
      <c r="J753" s="41"/>
      <c r="K753" s="41"/>
      <c r="L753" s="45"/>
      <c r="M753" s="221"/>
      <c r="N753" s="222"/>
      <c r="O753" s="85"/>
      <c r="P753" s="85"/>
      <c r="Q753" s="85"/>
      <c r="R753" s="85"/>
      <c r="S753" s="85"/>
      <c r="T753" s="86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151</v>
      </c>
      <c r="AU753" s="18" t="s">
        <v>147</v>
      </c>
    </row>
    <row r="754" s="12" customFormat="1" ht="22.8" customHeight="1">
      <c r="A754" s="12"/>
      <c r="B754" s="189"/>
      <c r="C754" s="190"/>
      <c r="D754" s="191" t="s">
        <v>74</v>
      </c>
      <c r="E754" s="203" t="s">
        <v>1284</v>
      </c>
      <c r="F754" s="203" t="s">
        <v>1285</v>
      </c>
      <c r="G754" s="190"/>
      <c r="H754" s="190"/>
      <c r="I754" s="193"/>
      <c r="J754" s="204">
        <f>BK754</f>
        <v>0</v>
      </c>
      <c r="K754" s="190"/>
      <c r="L754" s="195"/>
      <c r="M754" s="196"/>
      <c r="N754" s="197"/>
      <c r="O754" s="197"/>
      <c r="P754" s="198">
        <f>SUM(P755:P797)</f>
        <v>0</v>
      </c>
      <c r="Q754" s="197"/>
      <c r="R754" s="198">
        <f>SUM(R755:R797)</f>
        <v>2.1998272437999997</v>
      </c>
      <c r="S754" s="197"/>
      <c r="T754" s="199">
        <f>SUM(T755:T797)</f>
        <v>0.55174500000000004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00" t="s">
        <v>147</v>
      </c>
      <c r="AT754" s="201" t="s">
        <v>74</v>
      </c>
      <c r="AU754" s="201" t="s">
        <v>83</v>
      </c>
      <c r="AY754" s="200" t="s">
        <v>138</v>
      </c>
      <c r="BK754" s="202">
        <f>SUM(BK755:BK797)</f>
        <v>0</v>
      </c>
    </row>
    <row r="755" s="2" customFormat="1" ht="16.5" customHeight="1">
      <c r="A755" s="39"/>
      <c r="B755" s="40"/>
      <c r="C755" s="205" t="s">
        <v>1323</v>
      </c>
      <c r="D755" s="205" t="s">
        <v>141</v>
      </c>
      <c r="E755" s="206" t="s">
        <v>1287</v>
      </c>
      <c r="F755" s="207" t="s">
        <v>1288</v>
      </c>
      <c r="G755" s="208" t="s">
        <v>144</v>
      </c>
      <c r="H755" s="209">
        <v>215.27199999999999</v>
      </c>
      <c r="I755" s="210"/>
      <c r="J755" s="211">
        <f>ROUND(I755*H755,2)</f>
        <v>0</v>
      </c>
      <c r="K755" s="207" t="s">
        <v>145</v>
      </c>
      <c r="L755" s="45"/>
      <c r="M755" s="212" t="s">
        <v>19</v>
      </c>
      <c r="N755" s="213" t="s">
        <v>47</v>
      </c>
      <c r="O755" s="85"/>
      <c r="P755" s="214">
        <f>O755*H755</f>
        <v>0</v>
      </c>
      <c r="Q755" s="214">
        <v>0</v>
      </c>
      <c r="R755" s="214">
        <f>Q755*H755</f>
        <v>0</v>
      </c>
      <c r="S755" s="214">
        <v>0</v>
      </c>
      <c r="T755" s="215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16" t="s">
        <v>269</v>
      </c>
      <c r="AT755" s="216" t="s">
        <v>141</v>
      </c>
      <c r="AU755" s="216" t="s">
        <v>147</v>
      </c>
      <c r="AY755" s="18" t="s">
        <v>138</v>
      </c>
      <c r="BE755" s="217">
        <f>IF(N755="základní",J755,0)</f>
        <v>0</v>
      </c>
      <c r="BF755" s="217">
        <f>IF(N755="snížená",J755,0)</f>
        <v>0</v>
      </c>
      <c r="BG755" s="217">
        <f>IF(N755="zákl. přenesená",J755,0)</f>
        <v>0</v>
      </c>
      <c r="BH755" s="217">
        <f>IF(N755="sníž. přenesená",J755,0)</f>
        <v>0</v>
      </c>
      <c r="BI755" s="217">
        <f>IF(N755="nulová",J755,0)</f>
        <v>0</v>
      </c>
      <c r="BJ755" s="18" t="s">
        <v>147</v>
      </c>
      <c r="BK755" s="217">
        <f>ROUND(I755*H755,2)</f>
        <v>0</v>
      </c>
      <c r="BL755" s="18" t="s">
        <v>269</v>
      </c>
      <c r="BM755" s="216" t="s">
        <v>1289</v>
      </c>
    </row>
    <row r="756" s="2" customFormat="1">
      <c r="A756" s="39"/>
      <c r="B756" s="40"/>
      <c r="C756" s="41"/>
      <c r="D756" s="218" t="s">
        <v>149</v>
      </c>
      <c r="E756" s="41"/>
      <c r="F756" s="219" t="s">
        <v>1290</v>
      </c>
      <c r="G756" s="41"/>
      <c r="H756" s="41"/>
      <c r="I756" s="220"/>
      <c r="J756" s="41"/>
      <c r="K756" s="41"/>
      <c r="L756" s="45"/>
      <c r="M756" s="221"/>
      <c r="N756" s="222"/>
      <c r="O756" s="85"/>
      <c r="P756" s="85"/>
      <c r="Q756" s="85"/>
      <c r="R756" s="85"/>
      <c r="S756" s="85"/>
      <c r="T756" s="86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149</v>
      </c>
      <c r="AU756" s="18" t="s">
        <v>147</v>
      </c>
    </row>
    <row r="757" s="2" customFormat="1">
      <c r="A757" s="39"/>
      <c r="B757" s="40"/>
      <c r="C757" s="41"/>
      <c r="D757" s="223" t="s">
        <v>151</v>
      </c>
      <c r="E757" s="41"/>
      <c r="F757" s="224" t="s">
        <v>1291</v>
      </c>
      <c r="G757" s="41"/>
      <c r="H757" s="41"/>
      <c r="I757" s="220"/>
      <c r="J757" s="41"/>
      <c r="K757" s="41"/>
      <c r="L757" s="45"/>
      <c r="M757" s="221"/>
      <c r="N757" s="222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151</v>
      </c>
      <c r="AU757" s="18" t="s">
        <v>147</v>
      </c>
    </row>
    <row r="758" s="14" customFormat="1">
      <c r="A758" s="14"/>
      <c r="B758" s="235"/>
      <c r="C758" s="236"/>
      <c r="D758" s="218" t="s">
        <v>153</v>
      </c>
      <c r="E758" s="237" t="s">
        <v>19</v>
      </c>
      <c r="F758" s="238" t="s">
        <v>1635</v>
      </c>
      <c r="G758" s="236"/>
      <c r="H758" s="239">
        <v>215.27199999999999</v>
      </c>
      <c r="I758" s="240"/>
      <c r="J758" s="236"/>
      <c r="K758" s="236"/>
      <c r="L758" s="241"/>
      <c r="M758" s="242"/>
      <c r="N758" s="243"/>
      <c r="O758" s="243"/>
      <c r="P758" s="243"/>
      <c r="Q758" s="243"/>
      <c r="R758" s="243"/>
      <c r="S758" s="243"/>
      <c r="T758" s="24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5" t="s">
        <v>153</v>
      </c>
      <c r="AU758" s="245" t="s">
        <v>147</v>
      </c>
      <c r="AV758" s="14" t="s">
        <v>147</v>
      </c>
      <c r="AW758" s="14" t="s">
        <v>36</v>
      </c>
      <c r="AX758" s="14" t="s">
        <v>83</v>
      </c>
      <c r="AY758" s="245" t="s">
        <v>138</v>
      </c>
    </row>
    <row r="759" s="2" customFormat="1" ht="16.5" customHeight="1">
      <c r="A759" s="39"/>
      <c r="B759" s="40"/>
      <c r="C759" s="205" t="s">
        <v>1332</v>
      </c>
      <c r="D759" s="205" t="s">
        <v>141</v>
      </c>
      <c r="E759" s="206" t="s">
        <v>1293</v>
      </c>
      <c r="F759" s="207" t="s">
        <v>1294</v>
      </c>
      <c r="G759" s="208" t="s">
        <v>144</v>
      </c>
      <c r="H759" s="209">
        <v>215.27199999999999</v>
      </c>
      <c r="I759" s="210"/>
      <c r="J759" s="211">
        <f>ROUND(I759*H759,2)</f>
        <v>0</v>
      </c>
      <c r="K759" s="207" t="s">
        <v>145</v>
      </c>
      <c r="L759" s="45"/>
      <c r="M759" s="212" t="s">
        <v>19</v>
      </c>
      <c r="N759" s="213" t="s">
        <v>47</v>
      </c>
      <c r="O759" s="85"/>
      <c r="P759" s="214">
        <f>O759*H759</f>
        <v>0</v>
      </c>
      <c r="Q759" s="214">
        <v>3.3000000000000003E-05</v>
      </c>
      <c r="R759" s="214">
        <f>Q759*H759</f>
        <v>0.0071039760000000006</v>
      </c>
      <c r="S759" s="214">
        <v>0</v>
      </c>
      <c r="T759" s="215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16" t="s">
        <v>269</v>
      </c>
      <c r="AT759" s="216" t="s">
        <v>141</v>
      </c>
      <c r="AU759" s="216" t="s">
        <v>147</v>
      </c>
      <c r="AY759" s="18" t="s">
        <v>138</v>
      </c>
      <c r="BE759" s="217">
        <f>IF(N759="základní",J759,0)</f>
        <v>0</v>
      </c>
      <c r="BF759" s="217">
        <f>IF(N759="snížená",J759,0)</f>
        <v>0</v>
      </c>
      <c r="BG759" s="217">
        <f>IF(N759="zákl. přenesená",J759,0)</f>
        <v>0</v>
      </c>
      <c r="BH759" s="217">
        <f>IF(N759="sníž. přenesená",J759,0)</f>
        <v>0</v>
      </c>
      <c r="BI759" s="217">
        <f>IF(N759="nulová",J759,0)</f>
        <v>0</v>
      </c>
      <c r="BJ759" s="18" t="s">
        <v>147</v>
      </c>
      <c r="BK759" s="217">
        <f>ROUND(I759*H759,2)</f>
        <v>0</v>
      </c>
      <c r="BL759" s="18" t="s">
        <v>269</v>
      </c>
      <c r="BM759" s="216" t="s">
        <v>1295</v>
      </c>
    </row>
    <row r="760" s="2" customFormat="1">
      <c r="A760" s="39"/>
      <c r="B760" s="40"/>
      <c r="C760" s="41"/>
      <c r="D760" s="218" t="s">
        <v>149</v>
      </c>
      <c r="E760" s="41"/>
      <c r="F760" s="219" t="s">
        <v>1296</v>
      </c>
      <c r="G760" s="41"/>
      <c r="H760" s="41"/>
      <c r="I760" s="220"/>
      <c r="J760" s="41"/>
      <c r="K760" s="41"/>
      <c r="L760" s="45"/>
      <c r="M760" s="221"/>
      <c r="N760" s="222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149</v>
      </c>
      <c r="AU760" s="18" t="s">
        <v>147</v>
      </c>
    </row>
    <row r="761" s="2" customFormat="1">
      <c r="A761" s="39"/>
      <c r="B761" s="40"/>
      <c r="C761" s="41"/>
      <c r="D761" s="223" t="s">
        <v>151</v>
      </c>
      <c r="E761" s="41"/>
      <c r="F761" s="224" t="s">
        <v>1297</v>
      </c>
      <c r="G761" s="41"/>
      <c r="H761" s="41"/>
      <c r="I761" s="220"/>
      <c r="J761" s="41"/>
      <c r="K761" s="41"/>
      <c r="L761" s="45"/>
      <c r="M761" s="221"/>
      <c r="N761" s="222"/>
      <c r="O761" s="85"/>
      <c r="P761" s="85"/>
      <c r="Q761" s="85"/>
      <c r="R761" s="85"/>
      <c r="S761" s="85"/>
      <c r="T761" s="86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151</v>
      </c>
      <c r="AU761" s="18" t="s">
        <v>147</v>
      </c>
    </row>
    <row r="762" s="2" customFormat="1" ht="16.5" customHeight="1">
      <c r="A762" s="39"/>
      <c r="B762" s="40"/>
      <c r="C762" s="205" t="s">
        <v>1338</v>
      </c>
      <c r="D762" s="205" t="s">
        <v>141</v>
      </c>
      <c r="E762" s="206" t="s">
        <v>1299</v>
      </c>
      <c r="F762" s="207" t="s">
        <v>1300</v>
      </c>
      <c r="G762" s="208" t="s">
        <v>144</v>
      </c>
      <c r="H762" s="209">
        <v>215.27199999999999</v>
      </c>
      <c r="I762" s="210"/>
      <c r="J762" s="211">
        <f>ROUND(I762*H762,2)</f>
        <v>0</v>
      </c>
      <c r="K762" s="207" t="s">
        <v>145</v>
      </c>
      <c r="L762" s="45"/>
      <c r="M762" s="212" t="s">
        <v>19</v>
      </c>
      <c r="N762" s="213" t="s">
        <v>47</v>
      </c>
      <c r="O762" s="85"/>
      <c r="P762" s="214">
        <f>O762*H762</f>
        <v>0</v>
      </c>
      <c r="Q762" s="214">
        <v>0.0075820000000000002</v>
      </c>
      <c r="R762" s="214">
        <f>Q762*H762</f>
        <v>1.6321923039999999</v>
      </c>
      <c r="S762" s="214">
        <v>0</v>
      </c>
      <c r="T762" s="215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16" t="s">
        <v>269</v>
      </c>
      <c r="AT762" s="216" t="s">
        <v>141</v>
      </c>
      <c r="AU762" s="216" t="s">
        <v>147</v>
      </c>
      <c r="AY762" s="18" t="s">
        <v>138</v>
      </c>
      <c r="BE762" s="217">
        <f>IF(N762="základní",J762,0)</f>
        <v>0</v>
      </c>
      <c r="BF762" s="217">
        <f>IF(N762="snížená",J762,0)</f>
        <v>0</v>
      </c>
      <c r="BG762" s="217">
        <f>IF(N762="zákl. přenesená",J762,0)</f>
        <v>0</v>
      </c>
      <c r="BH762" s="217">
        <f>IF(N762="sníž. přenesená",J762,0)</f>
        <v>0</v>
      </c>
      <c r="BI762" s="217">
        <f>IF(N762="nulová",J762,0)</f>
        <v>0</v>
      </c>
      <c r="BJ762" s="18" t="s">
        <v>147</v>
      </c>
      <c r="BK762" s="217">
        <f>ROUND(I762*H762,2)</f>
        <v>0</v>
      </c>
      <c r="BL762" s="18" t="s">
        <v>269</v>
      </c>
      <c r="BM762" s="216" t="s">
        <v>1301</v>
      </c>
    </row>
    <row r="763" s="2" customFormat="1">
      <c r="A763" s="39"/>
      <c r="B763" s="40"/>
      <c r="C763" s="41"/>
      <c r="D763" s="218" t="s">
        <v>149</v>
      </c>
      <c r="E763" s="41"/>
      <c r="F763" s="219" t="s">
        <v>1302</v>
      </c>
      <c r="G763" s="41"/>
      <c r="H763" s="41"/>
      <c r="I763" s="220"/>
      <c r="J763" s="41"/>
      <c r="K763" s="41"/>
      <c r="L763" s="45"/>
      <c r="M763" s="221"/>
      <c r="N763" s="222"/>
      <c r="O763" s="85"/>
      <c r="P763" s="85"/>
      <c r="Q763" s="85"/>
      <c r="R763" s="85"/>
      <c r="S763" s="85"/>
      <c r="T763" s="86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149</v>
      </c>
      <c r="AU763" s="18" t="s">
        <v>147</v>
      </c>
    </row>
    <row r="764" s="2" customFormat="1">
      <c r="A764" s="39"/>
      <c r="B764" s="40"/>
      <c r="C764" s="41"/>
      <c r="D764" s="223" t="s">
        <v>151</v>
      </c>
      <c r="E764" s="41"/>
      <c r="F764" s="224" t="s">
        <v>1303</v>
      </c>
      <c r="G764" s="41"/>
      <c r="H764" s="41"/>
      <c r="I764" s="220"/>
      <c r="J764" s="41"/>
      <c r="K764" s="41"/>
      <c r="L764" s="45"/>
      <c r="M764" s="221"/>
      <c r="N764" s="222"/>
      <c r="O764" s="85"/>
      <c r="P764" s="85"/>
      <c r="Q764" s="85"/>
      <c r="R764" s="85"/>
      <c r="S764" s="85"/>
      <c r="T764" s="86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T764" s="18" t="s">
        <v>151</v>
      </c>
      <c r="AU764" s="18" t="s">
        <v>147</v>
      </c>
    </row>
    <row r="765" s="2" customFormat="1" ht="16.5" customHeight="1">
      <c r="A765" s="39"/>
      <c r="B765" s="40"/>
      <c r="C765" s="205" t="s">
        <v>1345</v>
      </c>
      <c r="D765" s="205" t="s">
        <v>141</v>
      </c>
      <c r="E765" s="206" t="s">
        <v>1305</v>
      </c>
      <c r="F765" s="207" t="s">
        <v>1306</v>
      </c>
      <c r="G765" s="208" t="s">
        <v>144</v>
      </c>
      <c r="H765" s="209">
        <v>220.69800000000001</v>
      </c>
      <c r="I765" s="210"/>
      <c r="J765" s="211">
        <f>ROUND(I765*H765,2)</f>
        <v>0</v>
      </c>
      <c r="K765" s="207" t="s">
        <v>145</v>
      </c>
      <c r="L765" s="45"/>
      <c r="M765" s="212" t="s">
        <v>19</v>
      </c>
      <c r="N765" s="213" t="s">
        <v>47</v>
      </c>
      <c r="O765" s="85"/>
      <c r="P765" s="214">
        <f>O765*H765</f>
        <v>0</v>
      </c>
      <c r="Q765" s="214">
        <v>0</v>
      </c>
      <c r="R765" s="214">
        <f>Q765*H765</f>
        <v>0</v>
      </c>
      <c r="S765" s="214">
        <v>0.0025000000000000001</v>
      </c>
      <c r="T765" s="215">
        <f>S765*H765</f>
        <v>0.55174500000000004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16" t="s">
        <v>269</v>
      </c>
      <c r="AT765" s="216" t="s">
        <v>141</v>
      </c>
      <c r="AU765" s="216" t="s">
        <v>147</v>
      </c>
      <c r="AY765" s="18" t="s">
        <v>138</v>
      </c>
      <c r="BE765" s="217">
        <f>IF(N765="základní",J765,0)</f>
        <v>0</v>
      </c>
      <c r="BF765" s="217">
        <f>IF(N765="snížená",J765,0)</f>
        <v>0</v>
      </c>
      <c r="BG765" s="217">
        <f>IF(N765="zákl. přenesená",J765,0)</f>
        <v>0</v>
      </c>
      <c r="BH765" s="217">
        <f>IF(N765="sníž. přenesená",J765,0)</f>
        <v>0</v>
      </c>
      <c r="BI765" s="217">
        <f>IF(N765="nulová",J765,0)</f>
        <v>0</v>
      </c>
      <c r="BJ765" s="18" t="s">
        <v>147</v>
      </c>
      <c r="BK765" s="217">
        <f>ROUND(I765*H765,2)</f>
        <v>0</v>
      </c>
      <c r="BL765" s="18" t="s">
        <v>269</v>
      </c>
      <c r="BM765" s="216" t="s">
        <v>1307</v>
      </c>
    </row>
    <row r="766" s="2" customFormat="1">
      <c r="A766" s="39"/>
      <c r="B766" s="40"/>
      <c r="C766" s="41"/>
      <c r="D766" s="218" t="s">
        <v>149</v>
      </c>
      <c r="E766" s="41"/>
      <c r="F766" s="219" t="s">
        <v>1308</v>
      </c>
      <c r="G766" s="41"/>
      <c r="H766" s="41"/>
      <c r="I766" s="220"/>
      <c r="J766" s="41"/>
      <c r="K766" s="41"/>
      <c r="L766" s="45"/>
      <c r="M766" s="221"/>
      <c r="N766" s="222"/>
      <c r="O766" s="85"/>
      <c r="P766" s="85"/>
      <c r="Q766" s="85"/>
      <c r="R766" s="85"/>
      <c r="S766" s="85"/>
      <c r="T766" s="86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149</v>
      </c>
      <c r="AU766" s="18" t="s">
        <v>147</v>
      </c>
    </row>
    <row r="767" s="2" customFormat="1">
      <c r="A767" s="39"/>
      <c r="B767" s="40"/>
      <c r="C767" s="41"/>
      <c r="D767" s="223" t="s">
        <v>151</v>
      </c>
      <c r="E767" s="41"/>
      <c r="F767" s="224" t="s">
        <v>1309</v>
      </c>
      <c r="G767" s="41"/>
      <c r="H767" s="41"/>
      <c r="I767" s="220"/>
      <c r="J767" s="41"/>
      <c r="K767" s="41"/>
      <c r="L767" s="45"/>
      <c r="M767" s="221"/>
      <c r="N767" s="222"/>
      <c r="O767" s="85"/>
      <c r="P767" s="85"/>
      <c r="Q767" s="85"/>
      <c r="R767" s="85"/>
      <c r="S767" s="85"/>
      <c r="T767" s="86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151</v>
      </c>
      <c r="AU767" s="18" t="s">
        <v>147</v>
      </c>
    </row>
    <row r="768" s="13" customFormat="1">
      <c r="A768" s="13"/>
      <c r="B768" s="225"/>
      <c r="C768" s="226"/>
      <c r="D768" s="218" t="s">
        <v>153</v>
      </c>
      <c r="E768" s="227" t="s">
        <v>19</v>
      </c>
      <c r="F768" s="228" t="s">
        <v>1310</v>
      </c>
      <c r="G768" s="226"/>
      <c r="H768" s="227" t="s">
        <v>19</v>
      </c>
      <c r="I768" s="229"/>
      <c r="J768" s="226"/>
      <c r="K768" s="226"/>
      <c r="L768" s="230"/>
      <c r="M768" s="231"/>
      <c r="N768" s="232"/>
      <c r="O768" s="232"/>
      <c r="P768" s="232"/>
      <c r="Q768" s="232"/>
      <c r="R768" s="232"/>
      <c r="S768" s="232"/>
      <c r="T768" s="23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4" t="s">
        <v>153</v>
      </c>
      <c r="AU768" s="234" t="s">
        <v>147</v>
      </c>
      <c r="AV768" s="13" t="s">
        <v>83</v>
      </c>
      <c r="AW768" s="13" t="s">
        <v>36</v>
      </c>
      <c r="AX768" s="13" t="s">
        <v>75</v>
      </c>
      <c r="AY768" s="234" t="s">
        <v>138</v>
      </c>
    </row>
    <row r="769" s="14" customFormat="1">
      <c r="A769" s="14"/>
      <c r="B769" s="235"/>
      <c r="C769" s="236"/>
      <c r="D769" s="218" t="s">
        <v>153</v>
      </c>
      <c r="E769" s="237" t="s">
        <v>19</v>
      </c>
      <c r="F769" s="238" t="s">
        <v>1636</v>
      </c>
      <c r="G769" s="236"/>
      <c r="H769" s="239">
        <v>220.69800000000001</v>
      </c>
      <c r="I769" s="240"/>
      <c r="J769" s="236"/>
      <c r="K769" s="236"/>
      <c r="L769" s="241"/>
      <c r="M769" s="242"/>
      <c r="N769" s="243"/>
      <c r="O769" s="243"/>
      <c r="P769" s="243"/>
      <c r="Q769" s="243"/>
      <c r="R769" s="243"/>
      <c r="S769" s="243"/>
      <c r="T769" s="244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5" t="s">
        <v>153</v>
      </c>
      <c r="AU769" s="245" t="s">
        <v>147</v>
      </c>
      <c r="AV769" s="14" t="s">
        <v>147</v>
      </c>
      <c r="AW769" s="14" t="s">
        <v>36</v>
      </c>
      <c r="AX769" s="14" t="s">
        <v>83</v>
      </c>
      <c r="AY769" s="245" t="s">
        <v>138</v>
      </c>
    </row>
    <row r="770" s="2" customFormat="1" ht="16.5" customHeight="1">
      <c r="A770" s="39"/>
      <c r="B770" s="40"/>
      <c r="C770" s="205" t="s">
        <v>1351</v>
      </c>
      <c r="D770" s="205" t="s">
        <v>141</v>
      </c>
      <c r="E770" s="206" t="s">
        <v>1313</v>
      </c>
      <c r="F770" s="207" t="s">
        <v>1314</v>
      </c>
      <c r="G770" s="208" t="s">
        <v>144</v>
      </c>
      <c r="H770" s="209">
        <v>215.27199999999999</v>
      </c>
      <c r="I770" s="210"/>
      <c r="J770" s="211">
        <f>ROUND(I770*H770,2)</f>
        <v>0</v>
      </c>
      <c r="K770" s="207" t="s">
        <v>145</v>
      </c>
      <c r="L770" s="45"/>
      <c r="M770" s="212" t="s">
        <v>19</v>
      </c>
      <c r="N770" s="213" t="s">
        <v>47</v>
      </c>
      <c r="O770" s="85"/>
      <c r="P770" s="214">
        <f>O770*H770</f>
        <v>0</v>
      </c>
      <c r="Q770" s="214">
        <v>0.00029999999999999997</v>
      </c>
      <c r="R770" s="214">
        <f>Q770*H770</f>
        <v>0.064581599999999989</v>
      </c>
      <c r="S770" s="214">
        <v>0</v>
      </c>
      <c r="T770" s="215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16" t="s">
        <v>269</v>
      </c>
      <c r="AT770" s="216" t="s">
        <v>141</v>
      </c>
      <c r="AU770" s="216" t="s">
        <v>147</v>
      </c>
      <c r="AY770" s="18" t="s">
        <v>138</v>
      </c>
      <c r="BE770" s="217">
        <f>IF(N770="základní",J770,0)</f>
        <v>0</v>
      </c>
      <c r="BF770" s="217">
        <f>IF(N770="snížená",J770,0)</f>
        <v>0</v>
      </c>
      <c r="BG770" s="217">
        <f>IF(N770="zákl. přenesená",J770,0)</f>
        <v>0</v>
      </c>
      <c r="BH770" s="217">
        <f>IF(N770="sníž. přenesená",J770,0)</f>
        <v>0</v>
      </c>
      <c r="BI770" s="217">
        <f>IF(N770="nulová",J770,0)</f>
        <v>0</v>
      </c>
      <c r="BJ770" s="18" t="s">
        <v>147</v>
      </c>
      <c r="BK770" s="217">
        <f>ROUND(I770*H770,2)</f>
        <v>0</v>
      </c>
      <c r="BL770" s="18" t="s">
        <v>269</v>
      </c>
      <c r="BM770" s="216" t="s">
        <v>1315</v>
      </c>
    </row>
    <row r="771" s="2" customFormat="1">
      <c r="A771" s="39"/>
      <c r="B771" s="40"/>
      <c r="C771" s="41"/>
      <c r="D771" s="218" t="s">
        <v>149</v>
      </c>
      <c r="E771" s="41"/>
      <c r="F771" s="219" t="s">
        <v>1316</v>
      </c>
      <c r="G771" s="41"/>
      <c r="H771" s="41"/>
      <c r="I771" s="220"/>
      <c r="J771" s="41"/>
      <c r="K771" s="41"/>
      <c r="L771" s="45"/>
      <c r="M771" s="221"/>
      <c r="N771" s="222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149</v>
      </c>
      <c r="AU771" s="18" t="s">
        <v>147</v>
      </c>
    </row>
    <row r="772" s="2" customFormat="1">
      <c r="A772" s="39"/>
      <c r="B772" s="40"/>
      <c r="C772" s="41"/>
      <c r="D772" s="223" t="s">
        <v>151</v>
      </c>
      <c r="E772" s="41"/>
      <c r="F772" s="224" t="s">
        <v>1317</v>
      </c>
      <c r="G772" s="41"/>
      <c r="H772" s="41"/>
      <c r="I772" s="220"/>
      <c r="J772" s="41"/>
      <c r="K772" s="41"/>
      <c r="L772" s="45"/>
      <c r="M772" s="221"/>
      <c r="N772" s="222"/>
      <c r="O772" s="85"/>
      <c r="P772" s="85"/>
      <c r="Q772" s="85"/>
      <c r="R772" s="85"/>
      <c r="S772" s="85"/>
      <c r="T772" s="86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151</v>
      </c>
      <c r="AU772" s="18" t="s">
        <v>147</v>
      </c>
    </row>
    <row r="773" s="2" customFormat="1" ht="16.5" customHeight="1">
      <c r="A773" s="39"/>
      <c r="B773" s="40"/>
      <c r="C773" s="257" t="s">
        <v>1359</v>
      </c>
      <c r="D773" s="257" t="s">
        <v>250</v>
      </c>
      <c r="E773" s="258" t="s">
        <v>1319</v>
      </c>
      <c r="F773" s="259" t="s">
        <v>1320</v>
      </c>
      <c r="G773" s="260" t="s">
        <v>144</v>
      </c>
      <c r="H773" s="261">
        <v>236.79900000000001</v>
      </c>
      <c r="I773" s="262"/>
      <c r="J773" s="263">
        <f>ROUND(I773*H773,2)</f>
        <v>0</v>
      </c>
      <c r="K773" s="259" t="s">
        <v>391</v>
      </c>
      <c r="L773" s="264"/>
      <c r="M773" s="265" t="s">
        <v>19</v>
      </c>
      <c r="N773" s="266" t="s">
        <v>47</v>
      </c>
      <c r="O773" s="85"/>
      <c r="P773" s="214">
        <f>O773*H773</f>
        <v>0</v>
      </c>
      <c r="Q773" s="214">
        <v>0.0018500000000000001</v>
      </c>
      <c r="R773" s="214">
        <f>Q773*H773</f>
        <v>0.43807815000000006</v>
      </c>
      <c r="S773" s="214">
        <v>0</v>
      </c>
      <c r="T773" s="215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16" t="s">
        <v>381</v>
      </c>
      <c r="AT773" s="216" t="s">
        <v>250</v>
      </c>
      <c r="AU773" s="216" t="s">
        <v>147</v>
      </c>
      <c r="AY773" s="18" t="s">
        <v>138</v>
      </c>
      <c r="BE773" s="217">
        <f>IF(N773="základní",J773,0)</f>
        <v>0</v>
      </c>
      <c r="BF773" s="217">
        <f>IF(N773="snížená",J773,0)</f>
        <v>0</v>
      </c>
      <c r="BG773" s="217">
        <f>IF(N773="zákl. přenesená",J773,0)</f>
        <v>0</v>
      </c>
      <c r="BH773" s="217">
        <f>IF(N773="sníž. přenesená",J773,0)</f>
        <v>0</v>
      </c>
      <c r="BI773" s="217">
        <f>IF(N773="nulová",J773,0)</f>
        <v>0</v>
      </c>
      <c r="BJ773" s="18" t="s">
        <v>147</v>
      </c>
      <c r="BK773" s="217">
        <f>ROUND(I773*H773,2)</f>
        <v>0</v>
      </c>
      <c r="BL773" s="18" t="s">
        <v>269</v>
      </c>
      <c r="BM773" s="216" t="s">
        <v>1321</v>
      </c>
    </row>
    <row r="774" s="2" customFormat="1">
      <c r="A774" s="39"/>
      <c r="B774" s="40"/>
      <c r="C774" s="41"/>
      <c r="D774" s="218" t="s">
        <v>149</v>
      </c>
      <c r="E774" s="41"/>
      <c r="F774" s="219" t="s">
        <v>1320</v>
      </c>
      <c r="G774" s="41"/>
      <c r="H774" s="41"/>
      <c r="I774" s="220"/>
      <c r="J774" s="41"/>
      <c r="K774" s="41"/>
      <c r="L774" s="45"/>
      <c r="M774" s="221"/>
      <c r="N774" s="222"/>
      <c r="O774" s="85"/>
      <c r="P774" s="85"/>
      <c r="Q774" s="85"/>
      <c r="R774" s="85"/>
      <c r="S774" s="85"/>
      <c r="T774" s="86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149</v>
      </c>
      <c r="AU774" s="18" t="s">
        <v>147</v>
      </c>
    </row>
    <row r="775" s="14" customFormat="1">
      <c r="A775" s="14"/>
      <c r="B775" s="235"/>
      <c r="C775" s="236"/>
      <c r="D775" s="218" t="s">
        <v>153</v>
      </c>
      <c r="E775" s="236"/>
      <c r="F775" s="238" t="s">
        <v>1637</v>
      </c>
      <c r="G775" s="236"/>
      <c r="H775" s="239">
        <v>236.79900000000001</v>
      </c>
      <c r="I775" s="240"/>
      <c r="J775" s="236"/>
      <c r="K775" s="236"/>
      <c r="L775" s="241"/>
      <c r="M775" s="242"/>
      <c r="N775" s="243"/>
      <c r="O775" s="243"/>
      <c r="P775" s="243"/>
      <c r="Q775" s="243"/>
      <c r="R775" s="243"/>
      <c r="S775" s="243"/>
      <c r="T775" s="244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5" t="s">
        <v>153</v>
      </c>
      <c r="AU775" s="245" t="s">
        <v>147</v>
      </c>
      <c r="AV775" s="14" t="s">
        <v>147</v>
      </c>
      <c r="AW775" s="14" t="s">
        <v>4</v>
      </c>
      <c r="AX775" s="14" t="s">
        <v>83</v>
      </c>
      <c r="AY775" s="245" t="s">
        <v>138</v>
      </c>
    </row>
    <row r="776" s="2" customFormat="1" ht="16.5" customHeight="1">
      <c r="A776" s="39"/>
      <c r="B776" s="40"/>
      <c r="C776" s="205" t="s">
        <v>1366</v>
      </c>
      <c r="D776" s="205" t="s">
        <v>141</v>
      </c>
      <c r="E776" s="206" t="s">
        <v>1324</v>
      </c>
      <c r="F776" s="207" t="s">
        <v>1325</v>
      </c>
      <c r="G776" s="208" t="s">
        <v>189</v>
      </c>
      <c r="H776" s="209">
        <v>227.47999999999999</v>
      </c>
      <c r="I776" s="210"/>
      <c r="J776" s="211">
        <f>ROUND(I776*H776,2)</f>
        <v>0</v>
      </c>
      <c r="K776" s="207" t="s">
        <v>145</v>
      </c>
      <c r="L776" s="45"/>
      <c r="M776" s="212" t="s">
        <v>19</v>
      </c>
      <c r="N776" s="213" t="s">
        <v>47</v>
      </c>
      <c r="O776" s="85"/>
      <c r="P776" s="214">
        <f>O776*H776</f>
        <v>0</v>
      </c>
      <c r="Q776" s="214">
        <v>1.4935E-05</v>
      </c>
      <c r="R776" s="214">
        <f>Q776*H776</f>
        <v>0.0033974138</v>
      </c>
      <c r="S776" s="214">
        <v>0</v>
      </c>
      <c r="T776" s="215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16" t="s">
        <v>269</v>
      </c>
      <c r="AT776" s="216" t="s">
        <v>141</v>
      </c>
      <c r="AU776" s="216" t="s">
        <v>147</v>
      </c>
      <c r="AY776" s="18" t="s">
        <v>138</v>
      </c>
      <c r="BE776" s="217">
        <f>IF(N776="základní",J776,0)</f>
        <v>0</v>
      </c>
      <c r="BF776" s="217">
        <f>IF(N776="snížená",J776,0)</f>
        <v>0</v>
      </c>
      <c r="BG776" s="217">
        <f>IF(N776="zákl. přenesená",J776,0)</f>
        <v>0</v>
      </c>
      <c r="BH776" s="217">
        <f>IF(N776="sníž. přenesená",J776,0)</f>
        <v>0</v>
      </c>
      <c r="BI776" s="217">
        <f>IF(N776="nulová",J776,0)</f>
        <v>0</v>
      </c>
      <c r="BJ776" s="18" t="s">
        <v>147</v>
      </c>
      <c r="BK776" s="217">
        <f>ROUND(I776*H776,2)</f>
        <v>0</v>
      </c>
      <c r="BL776" s="18" t="s">
        <v>269</v>
      </c>
      <c r="BM776" s="216" t="s">
        <v>1326</v>
      </c>
    </row>
    <row r="777" s="2" customFormat="1">
      <c r="A777" s="39"/>
      <c r="B777" s="40"/>
      <c r="C777" s="41"/>
      <c r="D777" s="218" t="s">
        <v>149</v>
      </c>
      <c r="E777" s="41"/>
      <c r="F777" s="219" t="s">
        <v>1327</v>
      </c>
      <c r="G777" s="41"/>
      <c r="H777" s="41"/>
      <c r="I777" s="220"/>
      <c r="J777" s="41"/>
      <c r="K777" s="41"/>
      <c r="L777" s="45"/>
      <c r="M777" s="221"/>
      <c r="N777" s="222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149</v>
      </c>
      <c r="AU777" s="18" t="s">
        <v>147</v>
      </c>
    </row>
    <row r="778" s="2" customFormat="1">
      <c r="A778" s="39"/>
      <c r="B778" s="40"/>
      <c r="C778" s="41"/>
      <c r="D778" s="223" t="s">
        <v>151</v>
      </c>
      <c r="E778" s="41"/>
      <c r="F778" s="224" t="s">
        <v>1328</v>
      </c>
      <c r="G778" s="41"/>
      <c r="H778" s="41"/>
      <c r="I778" s="220"/>
      <c r="J778" s="41"/>
      <c r="K778" s="41"/>
      <c r="L778" s="45"/>
      <c r="M778" s="221"/>
      <c r="N778" s="222"/>
      <c r="O778" s="85"/>
      <c r="P778" s="85"/>
      <c r="Q778" s="85"/>
      <c r="R778" s="85"/>
      <c r="S778" s="85"/>
      <c r="T778" s="86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151</v>
      </c>
      <c r="AU778" s="18" t="s">
        <v>147</v>
      </c>
    </row>
    <row r="779" s="13" customFormat="1">
      <c r="A779" s="13"/>
      <c r="B779" s="225"/>
      <c r="C779" s="226"/>
      <c r="D779" s="218" t="s">
        <v>153</v>
      </c>
      <c r="E779" s="227" t="s">
        <v>19</v>
      </c>
      <c r="F779" s="228" t="s">
        <v>1329</v>
      </c>
      <c r="G779" s="226"/>
      <c r="H779" s="227" t="s">
        <v>19</v>
      </c>
      <c r="I779" s="229"/>
      <c r="J779" s="226"/>
      <c r="K779" s="226"/>
      <c r="L779" s="230"/>
      <c r="M779" s="231"/>
      <c r="N779" s="232"/>
      <c r="O779" s="232"/>
      <c r="P779" s="232"/>
      <c r="Q779" s="232"/>
      <c r="R779" s="232"/>
      <c r="S779" s="232"/>
      <c r="T779" s="23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4" t="s">
        <v>153</v>
      </c>
      <c r="AU779" s="234" t="s">
        <v>147</v>
      </c>
      <c r="AV779" s="13" t="s">
        <v>83</v>
      </c>
      <c r="AW779" s="13" t="s">
        <v>36</v>
      </c>
      <c r="AX779" s="13" t="s">
        <v>75</v>
      </c>
      <c r="AY779" s="234" t="s">
        <v>138</v>
      </c>
    </row>
    <row r="780" s="14" customFormat="1">
      <c r="A780" s="14"/>
      <c r="B780" s="235"/>
      <c r="C780" s="236"/>
      <c r="D780" s="218" t="s">
        <v>153</v>
      </c>
      <c r="E780" s="237" t="s">
        <v>19</v>
      </c>
      <c r="F780" s="238" t="s">
        <v>1638</v>
      </c>
      <c r="G780" s="236"/>
      <c r="H780" s="239">
        <v>261.48000000000002</v>
      </c>
      <c r="I780" s="240"/>
      <c r="J780" s="236"/>
      <c r="K780" s="236"/>
      <c r="L780" s="241"/>
      <c r="M780" s="242"/>
      <c r="N780" s="243"/>
      <c r="O780" s="243"/>
      <c r="P780" s="243"/>
      <c r="Q780" s="243"/>
      <c r="R780" s="243"/>
      <c r="S780" s="243"/>
      <c r="T780" s="24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5" t="s">
        <v>153</v>
      </c>
      <c r="AU780" s="245" t="s">
        <v>147</v>
      </c>
      <c r="AV780" s="14" t="s">
        <v>147</v>
      </c>
      <c r="AW780" s="14" t="s">
        <v>36</v>
      </c>
      <c r="AX780" s="14" t="s">
        <v>75</v>
      </c>
      <c r="AY780" s="245" t="s">
        <v>138</v>
      </c>
    </row>
    <row r="781" s="14" customFormat="1">
      <c r="A781" s="14"/>
      <c r="B781" s="235"/>
      <c r="C781" s="236"/>
      <c r="D781" s="218" t="s">
        <v>153</v>
      </c>
      <c r="E781" s="237" t="s">
        <v>19</v>
      </c>
      <c r="F781" s="238" t="s">
        <v>1639</v>
      </c>
      <c r="G781" s="236"/>
      <c r="H781" s="239">
        <v>-34</v>
      </c>
      <c r="I781" s="240"/>
      <c r="J781" s="236"/>
      <c r="K781" s="236"/>
      <c r="L781" s="241"/>
      <c r="M781" s="242"/>
      <c r="N781" s="243"/>
      <c r="O781" s="243"/>
      <c r="P781" s="243"/>
      <c r="Q781" s="243"/>
      <c r="R781" s="243"/>
      <c r="S781" s="243"/>
      <c r="T781" s="24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5" t="s">
        <v>153</v>
      </c>
      <c r="AU781" s="245" t="s">
        <v>147</v>
      </c>
      <c r="AV781" s="14" t="s">
        <v>147</v>
      </c>
      <c r="AW781" s="14" t="s">
        <v>36</v>
      </c>
      <c r="AX781" s="14" t="s">
        <v>75</v>
      </c>
      <c r="AY781" s="245" t="s">
        <v>138</v>
      </c>
    </row>
    <row r="782" s="15" customFormat="1">
      <c r="A782" s="15"/>
      <c r="B782" s="246"/>
      <c r="C782" s="247"/>
      <c r="D782" s="218" t="s">
        <v>153</v>
      </c>
      <c r="E782" s="248" t="s">
        <v>19</v>
      </c>
      <c r="F782" s="249" t="s">
        <v>158</v>
      </c>
      <c r="G782" s="247"/>
      <c r="H782" s="250">
        <v>227.47999999999999</v>
      </c>
      <c r="I782" s="251"/>
      <c r="J782" s="247"/>
      <c r="K782" s="247"/>
      <c r="L782" s="252"/>
      <c r="M782" s="253"/>
      <c r="N782" s="254"/>
      <c r="O782" s="254"/>
      <c r="P782" s="254"/>
      <c r="Q782" s="254"/>
      <c r="R782" s="254"/>
      <c r="S782" s="254"/>
      <c r="T782" s="25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56" t="s">
        <v>153</v>
      </c>
      <c r="AU782" s="256" t="s">
        <v>147</v>
      </c>
      <c r="AV782" s="15" t="s">
        <v>146</v>
      </c>
      <c r="AW782" s="15" t="s">
        <v>36</v>
      </c>
      <c r="AX782" s="15" t="s">
        <v>83</v>
      </c>
      <c r="AY782" s="256" t="s">
        <v>138</v>
      </c>
    </row>
    <row r="783" s="2" customFormat="1" ht="16.5" customHeight="1">
      <c r="A783" s="39"/>
      <c r="B783" s="40"/>
      <c r="C783" s="257" t="s">
        <v>1373</v>
      </c>
      <c r="D783" s="257" t="s">
        <v>250</v>
      </c>
      <c r="E783" s="258" t="s">
        <v>1333</v>
      </c>
      <c r="F783" s="259" t="s">
        <v>1334</v>
      </c>
      <c r="G783" s="260" t="s">
        <v>189</v>
      </c>
      <c r="H783" s="261">
        <v>232.03</v>
      </c>
      <c r="I783" s="262"/>
      <c r="J783" s="263">
        <f>ROUND(I783*H783,2)</f>
        <v>0</v>
      </c>
      <c r="K783" s="259" t="s">
        <v>145</v>
      </c>
      <c r="L783" s="264"/>
      <c r="M783" s="265" t="s">
        <v>19</v>
      </c>
      <c r="N783" s="266" t="s">
        <v>47</v>
      </c>
      <c r="O783" s="85"/>
      <c r="P783" s="214">
        <f>O783*H783</f>
        <v>0</v>
      </c>
      <c r="Q783" s="214">
        <v>0.00022000000000000001</v>
      </c>
      <c r="R783" s="214">
        <f>Q783*H783</f>
        <v>0.051046600000000004</v>
      </c>
      <c r="S783" s="214">
        <v>0</v>
      </c>
      <c r="T783" s="215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16" t="s">
        <v>381</v>
      </c>
      <c r="AT783" s="216" t="s">
        <v>250</v>
      </c>
      <c r="AU783" s="216" t="s">
        <v>147</v>
      </c>
      <c r="AY783" s="18" t="s">
        <v>138</v>
      </c>
      <c r="BE783" s="217">
        <f>IF(N783="základní",J783,0)</f>
        <v>0</v>
      </c>
      <c r="BF783" s="217">
        <f>IF(N783="snížená",J783,0)</f>
        <v>0</v>
      </c>
      <c r="BG783" s="217">
        <f>IF(N783="zákl. přenesená",J783,0)</f>
        <v>0</v>
      </c>
      <c r="BH783" s="217">
        <f>IF(N783="sníž. přenesená",J783,0)</f>
        <v>0</v>
      </c>
      <c r="BI783" s="217">
        <f>IF(N783="nulová",J783,0)</f>
        <v>0</v>
      </c>
      <c r="BJ783" s="18" t="s">
        <v>147</v>
      </c>
      <c r="BK783" s="217">
        <f>ROUND(I783*H783,2)</f>
        <v>0</v>
      </c>
      <c r="BL783" s="18" t="s">
        <v>269</v>
      </c>
      <c r="BM783" s="216" t="s">
        <v>1335</v>
      </c>
    </row>
    <row r="784" s="2" customFormat="1">
      <c r="A784" s="39"/>
      <c r="B784" s="40"/>
      <c r="C784" s="41"/>
      <c r="D784" s="218" t="s">
        <v>149</v>
      </c>
      <c r="E784" s="41"/>
      <c r="F784" s="219" t="s">
        <v>1334</v>
      </c>
      <c r="G784" s="41"/>
      <c r="H784" s="41"/>
      <c r="I784" s="220"/>
      <c r="J784" s="41"/>
      <c r="K784" s="41"/>
      <c r="L784" s="45"/>
      <c r="M784" s="221"/>
      <c r="N784" s="222"/>
      <c r="O784" s="85"/>
      <c r="P784" s="85"/>
      <c r="Q784" s="85"/>
      <c r="R784" s="85"/>
      <c r="S784" s="85"/>
      <c r="T784" s="86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149</v>
      </c>
      <c r="AU784" s="18" t="s">
        <v>147</v>
      </c>
    </row>
    <row r="785" s="2" customFormat="1">
      <c r="A785" s="39"/>
      <c r="B785" s="40"/>
      <c r="C785" s="41"/>
      <c r="D785" s="223" t="s">
        <v>151</v>
      </c>
      <c r="E785" s="41"/>
      <c r="F785" s="224" t="s">
        <v>1336</v>
      </c>
      <c r="G785" s="41"/>
      <c r="H785" s="41"/>
      <c r="I785" s="220"/>
      <c r="J785" s="41"/>
      <c r="K785" s="41"/>
      <c r="L785" s="45"/>
      <c r="M785" s="221"/>
      <c r="N785" s="222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151</v>
      </c>
      <c r="AU785" s="18" t="s">
        <v>147</v>
      </c>
    </row>
    <row r="786" s="14" customFormat="1">
      <c r="A786" s="14"/>
      <c r="B786" s="235"/>
      <c r="C786" s="236"/>
      <c r="D786" s="218" t="s">
        <v>153</v>
      </c>
      <c r="E786" s="236"/>
      <c r="F786" s="238" t="s">
        <v>1640</v>
      </c>
      <c r="G786" s="236"/>
      <c r="H786" s="239">
        <v>232.03</v>
      </c>
      <c r="I786" s="240"/>
      <c r="J786" s="236"/>
      <c r="K786" s="236"/>
      <c r="L786" s="241"/>
      <c r="M786" s="242"/>
      <c r="N786" s="243"/>
      <c r="O786" s="243"/>
      <c r="P786" s="243"/>
      <c r="Q786" s="243"/>
      <c r="R786" s="243"/>
      <c r="S786" s="243"/>
      <c r="T786" s="244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5" t="s">
        <v>153</v>
      </c>
      <c r="AU786" s="245" t="s">
        <v>147</v>
      </c>
      <c r="AV786" s="14" t="s">
        <v>147</v>
      </c>
      <c r="AW786" s="14" t="s">
        <v>4</v>
      </c>
      <c r="AX786" s="14" t="s">
        <v>83</v>
      </c>
      <c r="AY786" s="245" t="s">
        <v>138</v>
      </c>
    </row>
    <row r="787" s="2" customFormat="1" ht="16.5" customHeight="1">
      <c r="A787" s="39"/>
      <c r="B787" s="40"/>
      <c r="C787" s="205" t="s">
        <v>1379</v>
      </c>
      <c r="D787" s="205" t="s">
        <v>141</v>
      </c>
      <c r="E787" s="206" t="s">
        <v>1339</v>
      </c>
      <c r="F787" s="207" t="s">
        <v>1340</v>
      </c>
      <c r="G787" s="208" t="s">
        <v>189</v>
      </c>
      <c r="H787" s="209">
        <v>16</v>
      </c>
      <c r="I787" s="210"/>
      <c r="J787" s="211">
        <f>ROUND(I787*H787,2)</f>
        <v>0</v>
      </c>
      <c r="K787" s="207" t="s">
        <v>145</v>
      </c>
      <c r="L787" s="45"/>
      <c r="M787" s="212" t="s">
        <v>19</v>
      </c>
      <c r="N787" s="213" t="s">
        <v>47</v>
      </c>
      <c r="O787" s="85"/>
      <c r="P787" s="214">
        <f>O787*H787</f>
        <v>0</v>
      </c>
      <c r="Q787" s="214">
        <v>0</v>
      </c>
      <c r="R787" s="214">
        <f>Q787*H787</f>
        <v>0</v>
      </c>
      <c r="S787" s="214">
        <v>0</v>
      </c>
      <c r="T787" s="215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16" t="s">
        <v>269</v>
      </c>
      <c r="AT787" s="216" t="s">
        <v>141</v>
      </c>
      <c r="AU787" s="216" t="s">
        <v>147</v>
      </c>
      <c r="AY787" s="18" t="s">
        <v>138</v>
      </c>
      <c r="BE787" s="217">
        <f>IF(N787="základní",J787,0)</f>
        <v>0</v>
      </c>
      <c r="BF787" s="217">
        <f>IF(N787="snížená",J787,0)</f>
        <v>0</v>
      </c>
      <c r="BG787" s="217">
        <f>IF(N787="zákl. přenesená",J787,0)</f>
        <v>0</v>
      </c>
      <c r="BH787" s="217">
        <f>IF(N787="sníž. přenesená",J787,0)</f>
        <v>0</v>
      </c>
      <c r="BI787" s="217">
        <f>IF(N787="nulová",J787,0)</f>
        <v>0</v>
      </c>
      <c r="BJ787" s="18" t="s">
        <v>147</v>
      </c>
      <c r="BK787" s="217">
        <f>ROUND(I787*H787,2)</f>
        <v>0</v>
      </c>
      <c r="BL787" s="18" t="s">
        <v>269</v>
      </c>
      <c r="BM787" s="216" t="s">
        <v>1341</v>
      </c>
    </row>
    <row r="788" s="2" customFormat="1">
      <c r="A788" s="39"/>
      <c r="B788" s="40"/>
      <c r="C788" s="41"/>
      <c r="D788" s="218" t="s">
        <v>149</v>
      </c>
      <c r="E788" s="41"/>
      <c r="F788" s="219" t="s">
        <v>1342</v>
      </c>
      <c r="G788" s="41"/>
      <c r="H788" s="41"/>
      <c r="I788" s="220"/>
      <c r="J788" s="41"/>
      <c r="K788" s="41"/>
      <c r="L788" s="45"/>
      <c r="M788" s="221"/>
      <c r="N788" s="222"/>
      <c r="O788" s="85"/>
      <c r="P788" s="85"/>
      <c r="Q788" s="85"/>
      <c r="R788" s="85"/>
      <c r="S788" s="85"/>
      <c r="T788" s="86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149</v>
      </c>
      <c r="AU788" s="18" t="s">
        <v>147</v>
      </c>
    </row>
    <row r="789" s="2" customFormat="1">
      <c r="A789" s="39"/>
      <c r="B789" s="40"/>
      <c r="C789" s="41"/>
      <c r="D789" s="223" t="s">
        <v>151</v>
      </c>
      <c r="E789" s="41"/>
      <c r="F789" s="224" t="s">
        <v>1343</v>
      </c>
      <c r="G789" s="41"/>
      <c r="H789" s="41"/>
      <c r="I789" s="220"/>
      <c r="J789" s="41"/>
      <c r="K789" s="41"/>
      <c r="L789" s="45"/>
      <c r="M789" s="221"/>
      <c r="N789" s="222"/>
      <c r="O789" s="85"/>
      <c r="P789" s="85"/>
      <c r="Q789" s="85"/>
      <c r="R789" s="85"/>
      <c r="S789" s="85"/>
      <c r="T789" s="86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151</v>
      </c>
      <c r="AU789" s="18" t="s">
        <v>147</v>
      </c>
    </row>
    <row r="790" s="14" customFormat="1">
      <c r="A790" s="14"/>
      <c r="B790" s="235"/>
      <c r="C790" s="236"/>
      <c r="D790" s="218" t="s">
        <v>153</v>
      </c>
      <c r="E790" s="237" t="s">
        <v>19</v>
      </c>
      <c r="F790" s="238" t="s">
        <v>1641</v>
      </c>
      <c r="G790" s="236"/>
      <c r="H790" s="239">
        <v>16</v>
      </c>
      <c r="I790" s="240"/>
      <c r="J790" s="236"/>
      <c r="K790" s="236"/>
      <c r="L790" s="241"/>
      <c r="M790" s="242"/>
      <c r="N790" s="243"/>
      <c r="O790" s="243"/>
      <c r="P790" s="243"/>
      <c r="Q790" s="243"/>
      <c r="R790" s="243"/>
      <c r="S790" s="243"/>
      <c r="T790" s="244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5" t="s">
        <v>153</v>
      </c>
      <c r="AU790" s="245" t="s">
        <v>147</v>
      </c>
      <c r="AV790" s="14" t="s">
        <v>147</v>
      </c>
      <c r="AW790" s="14" t="s">
        <v>36</v>
      </c>
      <c r="AX790" s="14" t="s">
        <v>83</v>
      </c>
      <c r="AY790" s="245" t="s">
        <v>138</v>
      </c>
    </row>
    <row r="791" s="2" customFormat="1" ht="16.5" customHeight="1">
      <c r="A791" s="39"/>
      <c r="B791" s="40"/>
      <c r="C791" s="257" t="s">
        <v>1386</v>
      </c>
      <c r="D791" s="257" t="s">
        <v>250</v>
      </c>
      <c r="E791" s="258" t="s">
        <v>1346</v>
      </c>
      <c r="F791" s="259" t="s">
        <v>1347</v>
      </c>
      <c r="G791" s="260" t="s">
        <v>189</v>
      </c>
      <c r="H791" s="261">
        <v>16.32</v>
      </c>
      <c r="I791" s="262"/>
      <c r="J791" s="263">
        <f>ROUND(I791*H791,2)</f>
        <v>0</v>
      </c>
      <c r="K791" s="259" t="s">
        <v>145</v>
      </c>
      <c r="L791" s="264"/>
      <c r="M791" s="265" t="s">
        <v>19</v>
      </c>
      <c r="N791" s="266" t="s">
        <v>47</v>
      </c>
      <c r="O791" s="85"/>
      <c r="P791" s="214">
        <f>O791*H791</f>
        <v>0</v>
      </c>
      <c r="Q791" s="214">
        <v>0.00021000000000000001</v>
      </c>
      <c r="R791" s="214">
        <f>Q791*H791</f>
        <v>0.0034272</v>
      </c>
      <c r="S791" s="214">
        <v>0</v>
      </c>
      <c r="T791" s="215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16" t="s">
        <v>381</v>
      </c>
      <c r="AT791" s="216" t="s">
        <v>250</v>
      </c>
      <c r="AU791" s="216" t="s">
        <v>147</v>
      </c>
      <c r="AY791" s="18" t="s">
        <v>138</v>
      </c>
      <c r="BE791" s="217">
        <f>IF(N791="základní",J791,0)</f>
        <v>0</v>
      </c>
      <c r="BF791" s="217">
        <f>IF(N791="snížená",J791,0)</f>
        <v>0</v>
      </c>
      <c r="BG791" s="217">
        <f>IF(N791="zákl. přenesená",J791,0)</f>
        <v>0</v>
      </c>
      <c r="BH791" s="217">
        <f>IF(N791="sníž. přenesená",J791,0)</f>
        <v>0</v>
      </c>
      <c r="BI791" s="217">
        <f>IF(N791="nulová",J791,0)</f>
        <v>0</v>
      </c>
      <c r="BJ791" s="18" t="s">
        <v>147</v>
      </c>
      <c r="BK791" s="217">
        <f>ROUND(I791*H791,2)</f>
        <v>0</v>
      </c>
      <c r="BL791" s="18" t="s">
        <v>269</v>
      </c>
      <c r="BM791" s="216" t="s">
        <v>1348</v>
      </c>
    </row>
    <row r="792" s="2" customFormat="1">
      <c r="A792" s="39"/>
      <c r="B792" s="40"/>
      <c r="C792" s="41"/>
      <c r="D792" s="218" t="s">
        <v>149</v>
      </c>
      <c r="E792" s="41"/>
      <c r="F792" s="219" t="s">
        <v>1347</v>
      </c>
      <c r="G792" s="41"/>
      <c r="H792" s="41"/>
      <c r="I792" s="220"/>
      <c r="J792" s="41"/>
      <c r="K792" s="41"/>
      <c r="L792" s="45"/>
      <c r="M792" s="221"/>
      <c r="N792" s="222"/>
      <c r="O792" s="85"/>
      <c r="P792" s="85"/>
      <c r="Q792" s="85"/>
      <c r="R792" s="85"/>
      <c r="S792" s="85"/>
      <c r="T792" s="86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149</v>
      </c>
      <c r="AU792" s="18" t="s">
        <v>147</v>
      </c>
    </row>
    <row r="793" s="2" customFormat="1">
      <c r="A793" s="39"/>
      <c r="B793" s="40"/>
      <c r="C793" s="41"/>
      <c r="D793" s="223" t="s">
        <v>151</v>
      </c>
      <c r="E793" s="41"/>
      <c r="F793" s="224" t="s">
        <v>1349</v>
      </c>
      <c r="G793" s="41"/>
      <c r="H793" s="41"/>
      <c r="I793" s="220"/>
      <c r="J793" s="41"/>
      <c r="K793" s="41"/>
      <c r="L793" s="45"/>
      <c r="M793" s="221"/>
      <c r="N793" s="222"/>
      <c r="O793" s="85"/>
      <c r="P793" s="85"/>
      <c r="Q793" s="85"/>
      <c r="R793" s="85"/>
      <c r="S793" s="85"/>
      <c r="T793" s="86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151</v>
      </c>
      <c r="AU793" s="18" t="s">
        <v>147</v>
      </c>
    </row>
    <row r="794" s="14" customFormat="1">
      <c r="A794" s="14"/>
      <c r="B794" s="235"/>
      <c r="C794" s="236"/>
      <c r="D794" s="218" t="s">
        <v>153</v>
      </c>
      <c r="E794" s="236"/>
      <c r="F794" s="238" t="s">
        <v>1642</v>
      </c>
      <c r="G794" s="236"/>
      <c r="H794" s="239">
        <v>16.32</v>
      </c>
      <c r="I794" s="240"/>
      <c r="J794" s="236"/>
      <c r="K794" s="236"/>
      <c r="L794" s="241"/>
      <c r="M794" s="242"/>
      <c r="N794" s="243"/>
      <c r="O794" s="243"/>
      <c r="P794" s="243"/>
      <c r="Q794" s="243"/>
      <c r="R794" s="243"/>
      <c r="S794" s="243"/>
      <c r="T794" s="24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45" t="s">
        <v>153</v>
      </c>
      <c r="AU794" s="245" t="s">
        <v>147</v>
      </c>
      <c r="AV794" s="14" t="s">
        <v>147</v>
      </c>
      <c r="AW794" s="14" t="s">
        <v>4</v>
      </c>
      <c r="AX794" s="14" t="s">
        <v>83</v>
      </c>
      <c r="AY794" s="245" t="s">
        <v>138</v>
      </c>
    </row>
    <row r="795" s="2" customFormat="1" ht="16.5" customHeight="1">
      <c r="A795" s="39"/>
      <c r="B795" s="40"/>
      <c r="C795" s="205" t="s">
        <v>1392</v>
      </c>
      <c r="D795" s="205" t="s">
        <v>141</v>
      </c>
      <c r="E795" s="206" t="s">
        <v>1352</v>
      </c>
      <c r="F795" s="207" t="s">
        <v>1353</v>
      </c>
      <c r="G795" s="208" t="s">
        <v>272</v>
      </c>
      <c r="H795" s="209">
        <v>2.2000000000000002</v>
      </c>
      <c r="I795" s="210"/>
      <c r="J795" s="211">
        <f>ROUND(I795*H795,2)</f>
        <v>0</v>
      </c>
      <c r="K795" s="207" t="s">
        <v>145</v>
      </c>
      <c r="L795" s="45"/>
      <c r="M795" s="212" t="s">
        <v>19</v>
      </c>
      <c r="N795" s="213" t="s">
        <v>47</v>
      </c>
      <c r="O795" s="85"/>
      <c r="P795" s="214">
        <f>O795*H795</f>
        <v>0</v>
      </c>
      <c r="Q795" s="214">
        <v>0</v>
      </c>
      <c r="R795" s="214">
        <f>Q795*H795</f>
        <v>0</v>
      </c>
      <c r="S795" s="214">
        <v>0</v>
      </c>
      <c r="T795" s="215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16" t="s">
        <v>269</v>
      </c>
      <c r="AT795" s="216" t="s">
        <v>141</v>
      </c>
      <c r="AU795" s="216" t="s">
        <v>147</v>
      </c>
      <c r="AY795" s="18" t="s">
        <v>138</v>
      </c>
      <c r="BE795" s="217">
        <f>IF(N795="základní",J795,0)</f>
        <v>0</v>
      </c>
      <c r="BF795" s="217">
        <f>IF(N795="snížená",J795,0)</f>
        <v>0</v>
      </c>
      <c r="BG795" s="217">
        <f>IF(N795="zákl. přenesená",J795,0)</f>
        <v>0</v>
      </c>
      <c r="BH795" s="217">
        <f>IF(N795="sníž. přenesená",J795,0)</f>
        <v>0</v>
      </c>
      <c r="BI795" s="217">
        <f>IF(N795="nulová",J795,0)</f>
        <v>0</v>
      </c>
      <c r="BJ795" s="18" t="s">
        <v>147</v>
      </c>
      <c r="BK795" s="217">
        <f>ROUND(I795*H795,2)</f>
        <v>0</v>
      </c>
      <c r="BL795" s="18" t="s">
        <v>269</v>
      </c>
      <c r="BM795" s="216" t="s">
        <v>1354</v>
      </c>
    </row>
    <row r="796" s="2" customFormat="1">
      <c r="A796" s="39"/>
      <c r="B796" s="40"/>
      <c r="C796" s="41"/>
      <c r="D796" s="218" t="s">
        <v>149</v>
      </c>
      <c r="E796" s="41"/>
      <c r="F796" s="219" t="s">
        <v>1355</v>
      </c>
      <c r="G796" s="41"/>
      <c r="H796" s="41"/>
      <c r="I796" s="220"/>
      <c r="J796" s="41"/>
      <c r="K796" s="41"/>
      <c r="L796" s="45"/>
      <c r="M796" s="221"/>
      <c r="N796" s="222"/>
      <c r="O796" s="85"/>
      <c r="P796" s="85"/>
      <c r="Q796" s="85"/>
      <c r="R796" s="85"/>
      <c r="S796" s="85"/>
      <c r="T796" s="86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149</v>
      </c>
      <c r="AU796" s="18" t="s">
        <v>147</v>
      </c>
    </row>
    <row r="797" s="2" customFormat="1">
      <c r="A797" s="39"/>
      <c r="B797" s="40"/>
      <c r="C797" s="41"/>
      <c r="D797" s="223" t="s">
        <v>151</v>
      </c>
      <c r="E797" s="41"/>
      <c r="F797" s="224" t="s">
        <v>1356</v>
      </c>
      <c r="G797" s="41"/>
      <c r="H797" s="41"/>
      <c r="I797" s="220"/>
      <c r="J797" s="41"/>
      <c r="K797" s="41"/>
      <c r="L797" s="45"/>
      <c r="M797" s="221"/>
      <c r="N797" s="222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151</v>
      </c>
      <c r="AU797" s="18" t="s">
        <v>147</v>
      </c>
    </row>
    <row r="798" s="12" customFormat="1" ht="22.8" customHeight="1">
      <c r="A798" s="12"/>
      <c r="B798" s="189"/>
      <c r="C798" s="190"/>
      <c r="D798" s="191" t="s">
        <v>74</v>
      </c>
      <c r="E798" s="203" t="s">
        <v>1357</v>
      </c>
      <c r="F798" s="203" t="s">
        <v>1358</v>
      </c>
      <c r="G798" s="190"/>
      <c r="H798" s="190"/>
      <c r="I798" s="193"/>
      <c r="J798" s="204">
        <f>BK798</f>
        <v>0</v>
      </c>
      <c r="K798" s="190"/>
      <c r="L798" s="195"/>
      <c r="M798" s="196"/>
      <c r="N798" s="197"/>
      <c r="O798" s="197"/>
      <c r="P798" s="198">
        <f>SUM(P799:P846)</f>
        <v>0</v>
      </c>
      <c r="Q798" s="197"/>
      <c r="R798" s="198">
        <f>SUM(R799:R846)</f>
        <v>3.3992129154000001</v>
      </c>
      <c r="S798" s="197"/>
      <c r="T798" s="199">
        <f>SUM(T799:T846)</f>
        <v>11.9377125</v>
      </c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R798" s="200" t="s">
        <v>147</v>
      </c>
      <c r="AT798" s="201" t="s">
        <v>74</v>
      </c>
      <c r="AU798" s="201" t="s">
        <v>83</v>
      </c>
      <c r="AY798" s="200" t="s">
        <v>138</v>
      </c>
      <c r="BK798" s="202">
        <f>SUM(BK799:BK846)</f>
        <v>0</v>
      </c>
    </row>
    <row r="799" s="2" customFormat="1" ht="16.5" customHeight="1">
      <c r="A799" s="39"/>
      <c r="B799" s="40"/>
      <c r="C799" s="205" t="s">
        <v>1399</v>
      </c>
      <c r="D799" s="205" t="s">
        <v>141</v>
      </c>
      <c r="E799" s="206" t="s">
        <v>1360</v>
      </c>
      <c r="F799" s="207" t="s">
        <v>1361</v>
      </c>
      <c r="G799" s="208" t="s">
        <v>144</v>
      </c>
      <c r="H799" s="209">
        <v>146.47499999999999</v>
      </c>
      <c r="I799" s="210"/>
      <c r="J799" s="211">
        <f>ROUND(I799*H799,2)</f>
        <v>0</v>
      </c>
      <c r="K799" s="207" t="s">
        <v>145</v>
      </c>
      <c r="L799" s="45"/>
      <c r="M799" s="212" t="s">
        <v>19</v>
      </c>
      <c r="N799" s="213" t="s">
        <v>47</v>
      </c>
      <c r="O799" s="85"/>
      <c r="P799" s="214">
        <f>O799*H799</f>
        <v>0</v>
      </c>
      <c r="Q799" s="214">
        <v>0</v>
      </c>
      <c r="R799" s="214">
        <f>Q799*H799</f>
        <v>0</v>
      </c>
      <c r="S799" s="214">
        <v>0.081500000000000003</v>
      </c>
      <c r="T799" s="215">
        <f>S799*H799</f>
        <v>11.9377125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16" t="s">
        <v>269</v>
      </c>
      <c r="AT799" s="216" t="s">
        <v>141</v>
      </c>
      <c r="AU799" s="216" t="s">
        <v>147</v>
      </c>
      <c r="AY799" s="18" t="s">
        <v>138</v>
      </c>
      <c r="BE799" s="217">
        <f>IF(N799="základní",J799,0)</f>
        <v>0</v>
      </c>
      <c r="BF799" s="217">
        <f>IF(N799="snížená",J799,0)</f>
        <v>0</v>
      </c>
      <c r="BG799" s="217">
        <f>IF(N799="zákl. přenesená",J799,0)</f>
        <v>0</v>
      </c>
      <c r="BH799" s="217">
        <f>IF(N799="sníž. přenesená",J799,0)</f>
        <v>0</v>
      </c>
      <c r="BI799" s="217">
        <f>IF(N799="nulová",J799,0)</f>
        <v>0</v>
      </c>
      <c r="BJ799" s="18" t="s">
        <v>147</v>
      </c>
      <c r="BK799" s="217">
        <f>ROUND(I799*H799,2)</f>
        <v>0</v>
      </c>
      <c r="BL799" s="18" t="s">
        <v>269</v>
      </c>
      <c r="BM799" s="216" t="s">
        <v>1362</v>
      </c>
    </row>
    <row r="800" s="2" customFormat="1">
      <c r="A800" s="39"/>
      <c r="B800" s="40"/>
      <c r="C800" s="41"/>
      <c r="D800" s="218" t="s">
        <v>149</v>
      </c>
      <c r="E800" s="41"/>
      <c r="F800" s="219" t="s">
        <v>1363</v>
      </c>
      <c r="G800" s="41"/>
      <c r="H800" s="41"/>
      <c r="I800" s="220"/>
      <c r="J800" s="41"/>
      <c r="K800" s="41"/>
      <c r="L800" s="45"/>
      <c r="M800" s="221"/>
      <c r="N800" s="222"/>
      <c r="O800" s="85"/>
      <c r="P800" s="85"/>
      <c r="Q800" s="85"/>
      <c r="R800" s="85"/>
      <c r="S800" s="85"/>
      <c r="T800" s="86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149</v>
      </c>
      <c r="AU800" s="18" t="s">
        <v>147</v>
      </c>
    </row>
    <row r="801" s="2" customFormat="1">
      <c r="A801" s="39"/>
      <c r="B801" s="40"/>
      <c r="C801" s="41"/>
      <c r="D801" s="223" t="s">
        <v>151</v>
      </c>
      <c r="E801" s="41"/>
      <c r="F801" s="224" t="s">
        <v>1364</v>
      </c>
      <c r="G801" s="41"/>
      <c r="H801" s="41"/>
      <c r="I801" s="220"/>
      <c r="J801" s="41"/>
      <c r="K801" s="41"/>
      <c r="L801" s="45"/>
      <c r="M801" s="221"/>
      <c r="N801" s="222"/>
      <c r="O801" s="85"/>
      <c r="P801" s="85"/>
      <c r="Q801" s="85"/>
      <c r="R801" s="85"/>
      <c r="S801" s="85"/>
      <c r="T801" s="86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151</v>
      </c>
      <c r="AU801" s="18" t="s">
        <v>147</v>
      </c>
    </row>
    <row r="802" s="14" customFormat="1">
      <c r="A802" s="14"/>
      <c r="B802" s="235"/>
      <c r="C802" s="236"/>
      <c r="D802" s="218" t="s">
        <v>153</v>
      </c>
      <c r="E802" s="237" t="s">
        <v>19</v>
      </c>
      <c r="F802" s="238" t="s">
        <v>1643</v>
      </c>
      <c r="G802" s="236"/>
      <c r="H802" s="239">
        <v>146.47499999999999</v>
      </c>
      <c r="I802" s="240"/>
      <c r="J802" s="236"/>
      <c r="K802" s="236"/>
      <c r="L802" s="241"/>
      <c r="M802" s="242"/>
      <c r="N802" s="243"/>
      <c r="O802" s="243"/>
      <c r="P802" s="243"/>
      <c r="Q802" s="243"/>
      <c r="R802" s="243"/>
      <c r="S802" s="243"/>
      <c r="T802" s="244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45" t="s">
        <v>153</v>
      </c>
      <c r="AU802" s="245" t="s">
        <v>147</v>
      </c>
      <c r="AV802" s="14" t="s">
        <v>147</v>
      </c>
      <c r="AW802" s="14" t="s">
        <v>36</v>
      </c>
      <c r="AX802" s="14" t="s">
        <v>83</v>
      </c>
      <c r="AY802" s="245" t="s">
        <v>138</v>
      </c>
    </row>
    <row r="803" s="2" customFormat="1" ht="21.75" customHeight="1">
      <c r="A803" s="39"/>
      <c r="B803" s="40"/>
      <c r="C803" s="205" t="s">
        <v>1406</v>
      </c>
      <c r="D803" s="205" t="s">
        <v>141</v>
      </c>
      <c r="E803" s="206" t="s">
        <v>1367</v>
      </c>
      <c r="F803" s="207" t="s">
        <v>1368</v>
      </c>
      <c r="G803" s="208" t="s">
        <v>144</v>
      </c>
      <c r="H803" s="209">
        <v>161.34999999999999</v>
      </c>
      <c r="I803" s="210"/>
      <c r="J803" s="211">
        <f>ROUND(I803*H803,2)</f>
        <v>0</v>
      </c>
      <c r="K803" s="207" t="s">
        <v>145</v>
      </c>
      <c r="L803" s="45"/>
      <c r="M803" s="212" t="s">
        <v>19</v>
      </c>
      <c r="N803" s="213" t="s">
        <v>47</v>
      </c>
      <c r="O803" s="85"/>
      <c r="P803" s="214">
        <f>O803*H803</f>
        <v>0</v>
      </c>
      <c r="Q803" s="214">
        <v>0.0060499999999999998</v>
      </c>
      <c r="R803" s="214">
        <f>Q803*H803</f>
        <v>0.97616749999999997</v>
      </c>
      <c r="S803" s="214">
        <v>0</v>
      </c>
      <c r="T803" s="215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16" t="s">
        <v>269</v>
      </c>
      <c r="AT803" s="216" t="s">
        <v>141</v>
      </c>
      <c r="AU803" s="216" t="s">
        <v>147</v>
      </c>
      <c r="AY803" s="18" t="s">
        <v>138</v>
      </c>
      <c r="BE803" s="217">
        <f>IF(N803="základní",J803,0)</f>
        <v>0</v>
      </c>
      <c r="BF803" s="217">
        <f>IF(N803="snížená",J803,0)</f>
        <v>0</v>
      </c>
      <c r="BG803" s="217">
        <f>IF(N803="zákl. přenesená",J803,0)</f>
        <v>0</v>
      </c>
      <c r="BH803" s="217">
        <f>IF(N803="sníž. přenesená",J803,0)</f>
        <v>0</v>
      </c>
      <c r="BI803" s="217">
        <f>IF(N803="nulová",J803,0)</f>
        <v>0</v>
      </c>
      <c r="BJ803" s="18" t="s">
        <v>147</v>
      </c>
      <c r="BK803" s="217">
        <f>ROUND(I803*H803,2)</f>
        <v>0</v>
      </c>
      <c r="BL803" s="18" t="s">
        <v>269</v>
      </c>
      <c r="BM803" s="216" t="s">
        <v>1369</v>
      </c>
    </row>
    <row r="804" s="2" customFormat="1">
      <c r="A804" s="39"/>
      <c r="B804" s="40"/>
      <c r="C804" s="41"/>
      <c r="D804" s="218" t="s">
        <v>149</v>
      </c>
      <c r="E804" s="41"/>
      <c r="F804" s="219" t="s">
        <v>1370</v>
      </c>
      <c r="G804" s="41"/>
      <c r="H804" s="41"/>
      <c r="I804" s="220"/>
      <c r="J804" s="41"/>
      <c r="K804" s="41"/>
      <c r="L804" s="45"/>
      <c r="M804" s="221"/>
      <c r="N804" s="222"/>
      <c r="O804" s="85"/>
      <c r="P804" s="85"/>
      <c r="Q804" s="85"/>
      <c r="R804" s="85"/>
      <c r="S804" s="85"/>
      <c r="T804" s="86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149</v>
      </c>
      <c r="AU804" s="18" t="s">
        <v>147</v>
      </c>
    </row>
    <row r="805" s="2" customFormat="1">
      <c r="A805" s="39"/>
      <c r="B805" s="40"/>
      <c r="C805" s="41"/>
      <c r="D805" s="223" t="s">
        <v>151</v>
      </c>
      <c r="E805" s="41"/>
      <c r="F805" s="224" t="s">
        <v>1371</v>
      </c>
      <c r="G805" s="41"/>
      <c r="H805" s="41"/>
      <c r="I805" s="220"/>
      <c r="J805" s="41"/>
      <c r="K805" s="41"/>
      <c r="L805" s="45"/>
      <c r="M805" s="221"/>
      <c r="N805" s="222"/>
      <c r="O805" s="85"/>
      <c r="P805" s="85"/>
      <c r="Q805" s="85"/>
      <c r="R805" s="85"/>
      <c r="S805" s="85"/>
      <c r="T805" s="86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151</v>
      </c>
      <c r="AU805" s="18" t="s">
        <v>147</v>
      </c>
    </row>
    <row r="806" s="14" customFormat="1">
      <c r="A806" s="14"/>
      <c r="B806" s="235"/>
      <c r="C806" s="236"/>
      <c r="D806" s="218" t="s">
        <v>153</v>
      </c>
      <c r="E806" s="237" t="s">
        <v>19</v>
      </c>
      <c r="F806" s="238" t="s">
        <v>1644</v>
      </c>
      <c r="G806" s="236"/>
      <c r="H806" s="239">
        <v>161.34999999999999</v>
      </c>
      <c r="I806" s="240"/>
      <c r="J806" s="236"/>
      <c r="K806" s="236"/>
      <c r="L806" s="241"/>
      <c r="M806" s="242"/>
      <c r="N806" s="243"/>
      <c r="O806" s="243"/>
      <c r="P806" s="243"/>
      <c r="Q806" s="243"/>
      <c r="R806" s="243"/>
      <c r="S806" s="243"/>
      <c r="T806" s="24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5" t="s">
        <v>153</v>
      </c>
      <c r="AU806" s="245" t="s">
        <v>147</v>
      </c>
      <c r="AV806" s="14" t="s">
        <v>147</v>
      </c>
      <c r="AW806" s="14" t="s">
        <v>36</v>
      </c>
      <c r="AX806" s="14" t="s">
        <v>83</v>
      </c>
      <c r="AY806" s="245" t="s">
        <v>138</v>
      </c>
    </row>
    <row r="807" s="2" customFormat="1" ht="16.5" customHeight="1">
      <c r="A807" s="39"/>
      <c r="B807" s="40"/>
      <c r="C807" s="257" t="s">
        <v>1416</v>
      </c>
      <c r="D807" s="257" t="s">
        <v>250</v>
      </c>
      <c r="E807" s="258" t="s">
        <v>1374</v>
      </c>
      <c r="F807" s="259" t="s">
        <v>1375</v>
      </c>
      <c r="G807" s="260" t="s">
        <v>144</v>
      </c>
      <c r="H807" s="261">
        <v>177.48500000000001</v>
      </c>
      <c r="I807" s="262"/>
      <c r="J807" s="263">
        <f>ROUND(I807*H807,2)</f>
        <v>0</v>
      </c>
      <c r="K807" s="259" t="s">
        <v>145</v>
      </c>
      <c r="L807" s="264"/>
      <c r="M807" s="265" t="s">
        <v>19</v>
      </c>
      <c r="N807" s="266" t="s">
        <v>47</v>
      </c>
      <c r="O807" s="85"/>
      <c r="P807" s="214">
        <f>O807*H807</f>
        <v>0</v>
      </c>
      <c r="Q807" s="214">
        <v>0.0129</v>
      </c>
      <c r="R807" s="214">
        <f>Q807*H807</f>
        <v>2.2895565000000002</v>
      </c>
      <c r="S807" s="214">
        <v>0</v>
      </c>
      <c r="T807" s="215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16" t="s">
        <v>381</v>
      </c>
      <c r="AT807" s="216" t="s">
        <v>250</v>
      </c>
      <c r="AU807" s="216" t="s">
        <v>147</v>
      </c>
      <c r="AY807" s="18" t="s">
        <v>138</v>
      </c>
      <c r="BE807" s="217">
        <f>IF(N807="základní",J807,0)</f>
        <v>0</v>
      </c>
      <c r="BF807" s="217">
        <f>IF(N807="snížená",J807,0)</f>
        <v>0</v>
      </c>
      <c r="BG807" s="217">
        <f>IF(N807="zákl. přenesená",J807,0)</f>
        <v>0</v>
      </c>
      <c r="BH807" s="217">
        <f>IF(N807="sníž. přenesená",J807,0)</f>
        <v>0</v>
      </c>
      <c r="BI807" s="217">
        <f>IF(N807="nulová",J807,0)</f>
        <v>0</v>
      </c>
      <c r="BJ807" s="18" t="s">
        <v>147</v>
      </c>
      <c r="BK807" s="217">
        <f>ROUND(I807*H807,2)</f>
        <v>0</v>
      </c>
      <c r="BL807" s="18" t="s">
        <v>269</v>
      </c>
      <c r="BM807" s="216" t="s">
        <v>1376</v>
      </c>
    </row>
    <row r="808" s="2" customFormat="1">
      <c r="A808" s="39"/>
      <c r="B808" s="40"/>
      <c r="C808" s="41"/>
      <c r="D808" s="218" t="s">
        <v>149</v>
      </c>
      <c r="E808" s="41"/>
      <c r="F808" s="219" t="s">
        <v>1375</v>
      </c>
      <c r="G808" s="41"/>
      <c r="H808" s="41"/>
      <c r="I808" s="220"/>
      <c r="J808" s="41"/>
      <c r="K808" s="41"/>
      <c r="L808" s="45"/>
      <c r="M808" s="221"/>
      <c r="N808" s="222"/>
      <c r="O808" s="85"/>
      <c r="P808" s="85"/>
      <c r="Q808" s="85"/>
      <c r="R808" s="85"/>
      <c r="S808" s="85"/>
      <c r="T808" s="86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149</v>
      </c>
      <c r="AU808" s="18" t="s">
        <v>147</v>
      </c>
    </row>
    <row r="809" s="2" customFormat="1">
      <c r="A809" s="39"/>
      <c r="B809" s="40"/>
      <c r="C809" s="41"/>
      <c r="D809" s="223" t="s">
        <v>151</v>
      </c>
      <c r="E809" s="41"/>
      <c r="F809" s="224" t="s">
        <v>1377</v>
      </c>
      <c r="G809" s="41"/>
      <c r="H809" s="41"/>
      <c r="I809" s="220"/>
      <c r="J809" s="41"/>
      <c r="K809" s="41"/>
      <c r="L809" s="45"/>
      <c r="M809" s="221"/>
      <c r="N809" s="222"/>
      <c r="O809" s="85"/>
      <c r="P809" s="85"/>
      <c r="Q809" s="85"/>
      <c r="R809" s="85"/>
      <c r="S809" s="85"/>
      <c r="T809" s="86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151</v>
      </c>
      <c r="AU809" s="18" t="s">
        <v>147</v>
      </c>
    </row>
    <row r="810" s="14" customFormat="1">
      <c r="A810" s="14"/>
      <c r="B810" s="235"/>
      <c r="C810" s="236"/>
      <c r="D810" s="218" t="s">
        <v>153</v>
      </c>
      <c r="E810" s="236"/>
      <c r="F810" s="238" t="s">
        <v>1645</v>
      </c>
      <c r="G810" s="236"/>
      <c r="H810" s="239">
        <v>177.48500000000001</v>
      </c>
      <c r="I810" s="240"/>
      <c r="J810" s="236"/>
      <c r="K810" s="236"/>
      <c r="L810" s="241"/>
      <c r="M810" s="242"/>
      <c r="N810" s="243"/>
      <c r="O810" s="243"/>
      <c r="P810" s="243"/>
      <c r="Q810" s="243"/>
      <c r="R810" s="243"/>
      <c r="S810" s="243"/>
      <c r="T810" s="244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45" t="s">
        <v>153</v>
      </c>
      <c r="AU810" s="245" t="s">
        <v>147</v>
      </c>
      <c r="AV810" s="14" t="s">
        <v>147</v>
      </c>
      <c r="AW810" s="14" t="s">
        <v>4</v>
      </c>
      <c r="AX810" s="14" t="s">
        <v>83</v>
      </c>
      <c r="AY810" s="245" t="s">
        <v>138</v>
      </c>
    </row>
    <row r="811" s="2" customFormat="1" ht="16.5" customHeight="1">
      <c r="A811" s="39"/>
      <c r="B811" s="40"/>
      <c r="C811" s="205" t="s">
        <v>1423</v>
      </c>
      <c r="D811" s="205" t="s">
        <v>141</v>
      </c>
      <c r="E811" s="206" t="s">
        <v>1380</v>
      </c>
      <c r="F811" s="207" t="s">
        <v>1381</v>
      </c>
      <c r="G811" s="208" t="s">
        <v>144</v>
      </c>
      <c r="H811" s="209">
        <v>6</v>
      </c>
      <c r="I811" s="210"/>
      <c r="J811" s="211">
        <f>ROUND(I811*H811,2)</f>
        <v>0</v>
      </c>
      <c r="K811" s="207" t="s">
        <v>145</v>
      </c>
      <c r="L811" s="45"/>
      <c r="M811" s="212" t="s">
        <v>19</v>
      </c>
      <c r="N811" s="213" t="s">
        <v>47</v>
      </c>
      <c r="O811" s="85"/>
      <c r="P811" s="214">
        <f>O811*H811</f>
        <v>0</v>
      </c>
      <c r="Q811" s="214">
        <v>0.00057898590000000005</v>
      </c>
      <c r="R811" s="214">
        <f>Q811*H811</f>
        <v>0.0034739154000000003</v>
      </c>
      <c r="S811" s="214">
        <v>0</v>
      </c>
      <c r="T811" s="215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16" t="s">
        <v>269</v>
      </c>
      <c r="AT811" s="216" t="s">
        <v>141</v>
      </c>
      <c r="AU811" s="216" t="s">
        <v>147</v>
      </c>
      <c r="AY811" s="18" t="s">
        <v>138</v>
      </c>
      <c r="BE811" s="217">
        <f>IF(N811="základní",J811,0)</f>
        <v>0</v>
      </c>
      <c r="BF811" s="217">
        <f>IF(N811="snížená",J811,0)</f>
        <v>0</v>
      </c>
      <c r="BG811" s="217">
        <f>IF(N811="zákl. přenesená",J811,0)</f>
        <v>0</v>
      </c>
      <c r="BH811" s="217">
        <f>IF(N811="sníž. přenesená",J811,0)</f>
        <v>0</v>
      </c>
      <c r="BI811" s="217">
        <f>IF(N811="nulová",J811,0)</f>
        <v>0</v>
      </c>
      <c r="BJ811" s="18" t="s">
        <v>147</v>
      </c>
      <c r="BK811" s="217">
        <f>ROUND(I811*H811,2)</f>
        <v>0</v>
      </c>
      <c r="BL811" s="18" t="s">
        <v>269</v>
      </c>
      <c r="BM811" s="216" t="s">
        <v>1382</v>
      </c>
    </row>
    <row r="812" s="2" customFormat="1">
      <c r="A812" s="39"/>
      <c r="B812" s="40"/>
      <c r="C812" s="41"/>
      <c r="D812" s="218" t="s">
        <v>149</v>
      </c>
      <c r="E812" s="41"/>
      <c r="F812" s="219" t="s">
        <v>1383</v>
      </c>
      <c r="G812" s="41"/>
      <c r="H812" s="41"/>
      <c r="I812" s="220"/>
      <c r="J812" s="41"/>
      <c r="K812" s="41"/>
      <c r="L812" s="45"/>
      <c r="M812" s="221"/>
      <c r="N812" s="222"/>
      <c r="O812" s="85"/>
      <c r="P812" s="85"/>
      <c r="Q812" s="85"/>
      <c r="R812" s="85"/>
      <c r="S812" s="85"/>
      <c r="T812" s="86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149</v>
      </c>
      <c r="AU812" s="18" t="s">
        <v>147</v>
      </c>
    </row>
    <row r="813" s="2" customFormat="1">
      <c r="A813" s="39"/>
      <c r="B813" s="40"/>
      <c r="C813" s="41"/>
      <c r="D813" s="223" t="s">
        <v>151</v>
      </c>
      <c r="E813" s="41"/>
      <c r="F813" s="224" t="s">
        <v>1384</v>
      </c>
      <c r="G813" s="41"/>
      <c r="H813" s="41"/>
      <c r="I813" s="220"/>
      <c r="J813" s="41"/>
      <c r="K813" s="41"/>
      <c r="L813" s="45"/>
      <c r="M813" s="221"/>
      <c r="N813" s="222"/>
      <c r="O813" s="85"/>
      <c r="P813" s="85"/>
      <c r="Q813" s="85"/>
      <c r="R813" s="85"/>
      <c r="S813" s="85"/>
      <c r="T813" s="86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151</v>
      </c>
      <c r="AU813" s="18" t="s">
        <v>147</v>
      </c>
    </row>
    <row r="814" s="14" customFormat="1">
      <c r="A814" s="14"/>
      <c r="B814" s="235"/>
      <c r="C814" s="236"/>
      <c r="D814" s="218" t="s">
        <v>153</v>
      </c>
      <c r="E814" s="237" t="s">
        <v>19</v>
      </c>
      <c r="F814" s="238" t="s">
        <v>1646</v>
      </c>
      <c r="G814" s="236"/>
      <c r="H814" s="239">
        <v>6</v>
      </c>
      <c r="I814" s="240"/>
      <c r="J814" s="236"/>
      <c r="K814" s="236"/>
      <c r="L814" s="241"/>
      <c r="M814" s="242"/>
      <c r="N814" s="243"/>
      <c r="O814" s="243"/>
      <c r="P814" s="243"/>
      <c r="Q814" s="243"/>
      <c r="R814" s="243"/>
      <c r="S814" s="243"/>
      <c r="T814" s="24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5" t="s">
        <v>153</v>
      </c>
      <c r="AU814" s="245" t="s">
        <v>147</v>
      </c>
      <c r="AV814" s="14" t="s">
        <v>147</v>
      </c>
      <c r="AW814" s="14" t="s">
        <v>36</v>
      </c>
      <c r="AX814" s="14" t="s">
        <v>83</v>
      </c>
      <c r="AY814" s="245" t="s">
        <v>138</v>
      </c>
    </row>
    <row r="815" s="2" customFormat="1" ht="16.5" customHeight="1">
      <c r="A815" s="39"/>
      <c r="B815" s="40"/>
      <c r="C815" s="257" t="s">
        <v>1429</v>
      </c>
      <c r="D815" s="257" t="s">
        <v>250</v>
      </c>
      <c r="E815" s="258" t="s">
        <v>1387</v>
      </c>
      <c r="F815" s="259" t="s">
        <v>1388</v>
      </c>
      <c r="G815" s="260" t="s">
        <v>144</v>
      </c>
      <c r="H815" s="261">
        <v>6.5999999999999996</v>
      </c>
      <c r="I815" s="262"/>
      <c r="J815" s="263">
        <f>ROUND(I815*H815,2)</f>
        <v>0</v>
      </c>
      <c r="K815" s="259" t="s">
        <v>145</v>
      </c>
      <c r="L815" s="264"/>
      <c r="M815" s="265" t="s">
        <v>19</v>
      </c>
      <c r="N815" s="266" t="s">
        <v>47</v>
      </c>
      <c r="O815" s="85"/>
      <c r="P815" s="214">
        <f>O815*H815</f>
        <v>0</v>
      </c>
      <c r="Q815" s="214">
        <v>0.01</v>
      </c>
      <c r="R815" s="214">
        <f>Q815*H815</f>
        <v>0.066000000000000003</v>
      </c>
      <c r="S815" s="214">
        <v>0</v>
      </c>
      <c r="T815" s="215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16" t="s">
        <v>381</v>
      </c>
      <c r="AT815" s="216" t="s">
        <v>250</v>
      </c>
      <c r="AU815" s="216" t="s">
        <v>147</v>
      </c>
      <c r="AY815" s="18" t="s">
        <v>138</v>
      </c>
      <c r="BE815" s="217">
        <f>IF(N815="základní",J815,0)</f>
        <v>0</v>
      </c>
      <c r="BF815" s="217">
        <f>IF(N815="snížená",J815,0)</f>
        <v>0</v>
      </c>
      <c r="BG815" s="217">
        <f>IF(N815="zákl. přenesená",J815,0)</f>
        <v>0</v>
      </c>
      <c r="BH815" s="217">
        <f>IF(N815="sníž. přenesená",J815,0)</f>
        <v>0</v>
      </c>
      <c r="BI815" s="217">
        <f>IF(N815="nulová",J815,0)</f>
        <v>0</v>
      </c>
      <c r="BJ815" s="18" t="s">
        <v>147</v>
      </c>
      <c r="BK815" s="217">
        <f>ROUND(I815*H815,2)</f>
        <v>0</v>
      </c>
      <c r="BL815" s="18" t="s">
        <v>269</v>
      </c>
      <c r="BM815" s="216" t="s">
        <v>1389</v>
      </c>
    </row>
    <row r="816" s="2" customFormat="1">
      <c r="A816" s="39"/>
      <c r="B816" s="40"/>
      <c r="C816" s="41"/>
      <c r="D816" s="218" t="s">
        <v>149</v>
      </c>
      <c r="E816" s="41"/>
      <c r="F816" s="219" t="s">
        <v>1388</v>
      </c>
      <c r="G816" s="41"/>
      <c r="H816" s="41"/>
      <c r="I816" s="220"/>
      <c r="J816" s="41"/>
      <c r="K816" s="41"/>
      <c r="L816" s="45"/>
      <c r="M816" s="221"/>
      <c r="N816" s="222"/>
      <c r="O816" s="85"/>
      <c r="P816" s="85"/>
      <c r="Q816" s="85"/>
      <c r="R816" s="85"/>
      <c r="S816" s="85"/>
      <c r="T816" s="86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149</v>
      </c>
      <c r="AU816" s="18" t="s">
        <v>147</v>
      </c>
    </row>
    <row r="817" s="2" customFormat="1">
      <c r="A817" s="39"/>
      <c r="B817" s="40"/>
      <c r="C817" s="41"/>
      <c r="D817" s="223" t="s">
        <v>151</v>
      </c>
      <c r="E817" s="41"/>
      <c r="F817" s="224" t="s">
        <v>1390</v>
      </c>
      <c r="G817" s="41"/>
      <c r="H817" s="41"/>
      <c r="I817" s="220"/>
      <c r="J817" s="41"/>
      <c r="K817" s="41"/>
      <c r="L817" s="45"/>
      <c r="M817" s="221"/>
      <c r="N817" s="222"/>
      <c r="O817" s="85"/>
      <c r="P817" s="85"/>
      <c r="Q817" s="85"/>
      <c r="R817" s="85"/>
      <c r="S817" s="85"/>
      <c r="T817" s="86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T817" s="18" t="s">
        <v>151</v>
      </c>
      <c r="AU817" s="18" t="s">
        <v>147</v>
      </c>
    </row>
    <row r="818" s="14" customFormat="1">
      <c r="A818" s="14"/>
      <c r="B818" s="235"/>
      <c r="C818" s="236"/>
      <c r="D818" s="218" t="s">
        <v>153</v>
      </c>
      <c r="E818" s="236"/>
      <c r="F818" s="238" t="s">
        <v>1647</v>
      </c>
      <c r="G818" s="236"/>
      <c r="H818" s="239">
        <v>6.5999999999999996</v>
      </c>
      <c r="I818" s="240"/>
      <c r="J818" s="236"/>
      <c r="K818" s="236"/>
      <c r="L818" s="241"/>
      <c r="M818" s="242"/>
      <c r="N818" s="243"/>
      <c r="O818" s="243"/>
      <c r="P818" s="243"/>
      <c r="Q818" s="243"/>
      <c r="R818" s="243"/>
      <c r="S818" s="243"/>
      <c r="T818" s="24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45" t="s">
        <v>153</v>
      </c>
      <c r="AU818" s="245" t="s">
        <v>147</v>
      </c>
      <c r="AV818" s="14" t="s">
        <v>147</v>
      </c>
      <c r="AW818" s="14" t="s">
        <v>4</v>
      </c>
      <c r="AX818" s="14" t="s">
        <v>83</v>
      </c>
      <c r="AY818" s="245" t="s">
        <v>138</v>
      </c>
    </row>
    <row r="819" s="2" customFormat="1" ht="16.5" customHeight="1">
      <c r="A819" s="39"/>
      <c r="B819" s="40"/>
      <c r="C819" s="205" t="s">
        <v>1437</v>
      </c>
      <c r="D819" s="205" t="s">
        <v>141</v>
      </c>
      <c r="E819" s="206" t="s">
        <v>1393</v>
      </c>
      <c r="F819" s="207" t="s">
        <v>1394</v>
      </c>
      <c r="G819" s="208" t="s">
        <v>189</v>
      </c>
      <c r="H819" s="209">
        <v>29</v>
      </c>
      <c r="I819" s="210"/>
      <c r="J819" s="211">
        <f>ROUND(I819*H819,2)</f>
        <v>0</v>
      </c>
      <c r="K819" s="207" t="s">
        <v>145</v>
      </c>
      <c r="L819" s="45"/>
      <c r="M819" s="212" t="s">
        <v>19</v>
      </c>
      <c r="N819" s="213" t="s">
        <v>47</v>
      </c>
      <c r="O819" s="85"/>
      <c r="P819" s="214">
        <f>O819*H819</f>
        <v>0</v>
      </c>
      <c r="Q819" s="214">
        <v>0.00055000000000000003</v>
      </c>
      <c r="R819" s="214">
        <f>Q819*H819</f>
        <v>0.015950000000000002</v>
      </c>
      <c r="S819" s="214">
        <v>0</v>
      </c>
      <c r="T819" s="215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16" t="s">
        <v>269</v>
      </c>
      <c r="AT819" s="216" t="s">
        <v>141</v>
      </c>
      <c r="AU819" s="216" t="s">
        <v>147</v>
      </c>
      <c r="AY819" s="18" t="s">
        <v>138</v>
      </c>
      <c r="BE819" s="217">
        <f>IF(N819="základní",J819,0)</f>
        <v>0</v>
      </c>
      <c r="BF819" s="217">
        <f>IF(N819="snížená",J819,0)</f>
        <v>0</v>
      </c>
      <c r="BG819" s="217">
        <f>IF(N819="zákl. přenesená",J819,0)</f>
        <v>0</v>
      </c>
      <c r="BH819" s="217">
        <f>IF(N819="sníž. přenesená",J819,0)</f>
        <v>0</v>
      </c>
      <c r="BI819" s="217">
        <f>IF(N819="nulová",J819,0)</f>
        <v>0</v>
      </c>
      <c r="BJ819" s="18" t="s">
        <v>147</v>
      </c>
      <c r="BK819" s="217">
        <f>ROUND(I819*H819,2)</f>
        <v>0</v>
      </c>
      <c r="BL819" s="18" t="s">
        <v>269</v>
      </c>
      <c r="BM819" s="216" t="s">
        <v>1395</v>
      </c>
    </row>
    <row r="820" s="2" customFormat="1">
      <c r="A820" s="39"/>
      <c r="B820" s="40"/>
      <c r="C820" s="41"/>
      <c r="D820" s="218" t="s">
        <v>149</v>
      </c>
      <c r="E820" s="41"/>
      <c r="F820" s="219" t="s">
        <v>1396</v>
      </c>
      <c r="G820" s="41"/>
      <c r="H820" s="41"/>
      <c r="I820" s="220"/>
      <c r="J820" s="41"/>
      <c r="K820" s="41"/>
      <c r="L820" s="45"/>
      <c r="M820" s="221"/>
      <c r="N820" s="222"/>
      <c r="O820" s="85"/>
      <c r="P820" s="85"/>
      <c r="Q820" s="85"/>
      <c r="R820" s="85"/>
      <c r="S820" s="85"/>
      <c r="T820" s="86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149</v>
      </c>
      <c r="AU820" s="18" t="s">
        <v>147</v>
      </c>
    </row>
    <row r="821" s="2" customFormat="1">
      <c r="A821" s="39"/>
      <c r="B821" s="40"/>
      <c r="C821" s="41"/>
      <c r="D821" s="223" t="s">
        <v>151</v>
      </c>
      <c r="E821" s="41"/>
      <c r="F821" s="224" t="s">
        <v>1397</v>
      </c>
      <c r="G821" s="41"/>
      <c r="H821" s="41"/>
      <c r="I821" s="220"/>
      <c r="J821" s="41"/>
      <c r="K821" s="41"/>
      <c r="L821" s="45"/>
      <c r="M821" s="221"/>
      <c r="N821" s="222"/>
      <c r="O821" s="85"/>
      <c r="P821" s="85"/>
      <c r="Q821" s="85"/>
      <c r="R821" s="85"/>
      <c r="S821" s="85"/>
      <c r="T821" s="86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151</v>
      </c>
      <c r="AU821" s="18" t="s">
        <v>147</v>
      </c>
    </row>
    <row r="822" s="14" customFormat="1">
      <c r="A822" s="14"/>
      <c r="B822" s="235"/>
      <c r="C822" s="236"/>
      <c r="D822" s="218" t="s">
        <v>153</v>
      </c>
      <c r="E822" s="237" t="s">
        <v>19</v>
      </c>
      <c r="F822" s="238" t="s">
        <v>1648</v>
      </c>
      <c r="G822" s="236"/>
      <c r="H822" s="239">
        <v>29</v>
      </c>
      <c r="I822" s="240"/>
      <c r="J822" s="236"/>
      <c r="K822" s="236"/>
      <c r="L822" s="241"/>
      <c r="M822" s="242"/>
      <c r="N822" s="243"/>
      <c r="O822" s="243"/>
      <c r="P822" s="243"/>
      <c r="Q822" s="243"/>
      <c r="R822" s="243"/>
      <c r="S822" s="243"/>
      <c r="T822" s="244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45" t="s">
        <v>153</v>
      </c>
      <c r="AU822" s="245" t="s">
        <v>147</v>
      </c>
      <c r="AV822" s="14" t="s">
        <v>147</v>
      </c>
      <c r="AW822" s="14" t="s">
        <v>36</v>
      </c>
      <c r="AX822" s="14" t="s">
        <v>83</v>
      </c>
      <c r="AY822" s="245" t="s">
        <v>138</v>
      </c>
    </row>
    <row r="823" s="2" customFormat="1" ht="16.5" customHeight="1">
      <c r="A823" s="39"/>
      <c r="B823" s="40"/>
      <c r="C823" s="205" t="s">
        <v>1447</v>
      </c>
      <c r="D823" s="205" t="s">
        <v>141</v>
      </c>
      <c r="E823" s="206" t="s">
        <v>1400</v>
      </c>
      <c r="F823" s="207" t="s">
        <v>1401</v>
      </c>
      <c r="G823" s="208" t="s">
        <v>189</v>
      </c>
      <c r="H823" s="209">
        <v>83.5</v>
      </c>
      <c r="I823" s="210"/>
      <c r="J823" s="211">
        <f>ROUND(I823*H823,2)</f>
        <v>0</v>
      </c>
      <c r="K823" s="207" t="s">
        <v>145</v>
      </c>
      <c r="L823" s="45"/>
      <c r="M823" s="212" t="s">
        <v>19</v>
      </c>
      <c r="N823" s="213" t="s">
        <v>47</v>
      </c>
      <c r="O823" s="85"/>
      <c r="P823" s="214">
        <f>O823*H823</f>
        <v>0</v>
      </c>
      <c r="Q823" s="214">
        <v>0.00050000000000000001</v>
      </c>
      <c r="R823" s="214">
        <f>Q823*H823</f>
        <v>0.041750000000000002</v>
      </c>
      <c r="S823" s="214">
        <v>0</v>
      </c>
      <c r="T823" s="215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16" t="s">
        <v>269</v>
      </c>
      <c r="AT823" s="216" t="s">
        <v>141</v>
      </c>
      <c r="AU823" s="216" t="s">
        <v>147</v>
      </c>
      <c r="AY823" s="18" t="s">
        <v>138</v>
      </c>
      <c r="BE823" s="217">
        <f>IF(N823="základní",J823,0)</f>
        <v>0</v>
      </c>
      <c r="BF823" s="217">
        <f>IF(N823="snížená",J823,0)</f>
        <v>0</v>
      </c>
      <c r="BG823" s="217">
        <f>IF(N823="zákl. přenesená",J823,0)</f>
        <v>0</v>
      </c>
      <c r="BH823" s="217">
        <f>IF(N823="sníž. přenesená",J823,0)</f>
        <v>0</v>
      </c>
      <c r="BI823" s="217">
        <f>IF(N823="nulová",J823,0)</f>
        <v>0</v>
      </c>
      <c r="BJ823" s="18" t="s">
        <v>147</v>
      </c>
      <c r="BK823" s="217">
        <f>ROUND(I823*H823,2)</f>
        <v>0</v>
      </c>
      <c r="BL823" s="18" t="s">
        <v>269</v>
      </c>
      <c r="BM823" s="216" t="s">
        <v>1402</v>
      </c>
    </row>
    <row r="824" s="2" customFormat="1">
      <c r="A824" s="39"/>
      <c r="B824" s="40"/>
      <c r="C824" s="41"/>
      <c r="D824" s="218" t="s">
        <v>149</v>
      </c>
      <c r="E824" s="41"/>
      <c r="F824" s="219" t="s">
        <v>1403</v>
      </c>
      <c r="G824" s="41"/>
      <c r="H824" s="41"/>
      <c r="I824" s="220"/>
      <c r="J824" s="41"/>
      <c r="K824" s="41"/>
      <c r="L824" s="45"/>
      <c r="M824" s="221"/>
      <c r="N824" s="222"/>
      <c r="O824" s="85"/>
      <c r="P824" s="85"/>
      <c r="Q824" s="85"/>
      <c r="R824" s="85"/>
      <c r="S824" s="85"/>
      <c r="T824" s="86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149</v>
      </c>
      <c r="AU824" s="18" t="s">
        <v>147</v>
      </c>
    </row>
    <row r="825" s="2" customFormat="1">
      <c r="A825" s="39"/>
      <c r="B825" s="40"/>
      <c r="C825" s="41"/>
      <c r="D825" s="223" t="s">
        <v>151</v>
      </c>
      <c r="E825" s="41"/>
      <c r="F825" s="224" t="s">
        <v>1404</v>
      </c>
      <c r="G825" s="41"/>
      <c r="H825" s="41"/>
      <c r="I825" s="220"/>
      <c r="J825" s="41"/>
      <c r="K825" s="41"/>
      <c r="L825" s="45"/>
      <c r="M825" s="221"/>
      <c r="N825" s="222"/>
      <c r="O825" s="85"/>
      <c r="P825" s="85"/>
      <c r="Q825" s="85"/>
      <c r="R825" s="85"/>
      <c r="S825" s="85"/>
      <c r="T825" s="86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T825" s="18" t="s">
        <v>151</v>
      </c>
      <c r="AU825" s="18" t="s">
        <v>147</v>
      </c>
    </row>
    <row r="826" s="13" customFormat="1">
      <c r="A826" s="13"/>
      <c r="B826" s="225"/>
      <c r="C826" s="226"/>
      <c r="D826" s="218" t="s">
        <v>153</v>
      </c>
      <c r="E826" s="227" t="s">
        <v>19</v>
      </c>
      <c r="F826" s="228" t="s">
        <v>1405</v>
      </c>
      <c r="G826" s="226"/>
      <c r="H826" s="227" t="s">
        <v>19</v>
      </c>
      <c r="I826" s="229"/>
      <c r="J826" s="226"/>
      <c r="K826" s="226"/>
      <c r="L826" s="230"/>
      <c r="M826" s="231"/>
      <c r="N826" s="232"/>
      <c r="O826" s="232"/>
      <c r="P826" s="232"/>
      <c r="Q826" s="232"/>
      <c r="R826" s="232"/>
      <c r="S826" s="232"/>
      <c r="T826" s="23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4" t="s">
        <v>153</v>
      </c>
      <c r="AU826" s="234" t="s">
        <v>147</v>
      </c>
      <c r="AV826" s="13" t="s">
        <v>83</v>
      </c>
      <c r="AW826" s="13" t="s">
        <v>36</v>
      </c>
      <c r="AX826" s="13" t="s">
        <v>75</v>
      </c>
      <c r="AY826" s="234" t="s">
        <v>138</v>
      </c>
    </row>
    <row r="827" s="14" customFormat="1">
      <c r="A827" s="14"/>
      <c r="B827" s="235"/>
      <c r="C827" s="236"/>
      <c r="D827" s="218" t="s">
        <v>153</v>
      </c>
      <c r="E827" s="237" t="s">
        <v>19</v>
      </c>
      <c r="F827" s="238" t="s">
        <v>1591</v>
      </c>
      <c r="G827" s="236"/>
      <c r="H827" s="239">
        <v>83.5</v>
      </c>
      <c r="I827" s="240"/>
      <c r="J827" s="236"/>
      <c r="K827" s="236"/>
      <c r="L827" s="241"/>
      <c r="M827" s="242"/>
      <c r="N827" s="243"/>
      <c r="O827" s="243"/>
      <c r="P827" s="243"/>
      <c r="Q827" s="243"/>
      <c r="R827" s="243"/>
      <c r="S827" s="243"/>
      <c r="T827" s="24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5" t="s">
        <v>153</v>
      </c>
      <c r="AU827" s="245" t="s">
        <v>147</v>
      </c>
      <c r="AV827" s="14" t="s">
        <v>147</v>
      </c>
      <c r="AW827" s="14" t="s">
        <v>36</v>
      </c>
      <c r="AX827" s="14" t="s">
        <v>83</v>
      </c>
      <c r="AY827" s="245" t="s">
        <v>138</v>
      </c>
    </row>
    <row r="828" s="2" customFormat="1" ht="16.5" customHeight="1">
      <c r="A828" s="39"/>
      <c r="B828" s="40"/>
      <c r="C828" s="205" t="s">
        <v>1454</v>
      </c>
      <c r="D828" s="205" t="s">
        <v>141</v>
      </c>
      <c r="E828" s="206" t="s">
        <v>1407</v>
      </c>
      <c r="F828" s="207" t="s">
        <v>1408</v>
      </c>
      <c r="G828" s="208" t="s">
        <v>189</v>
      </c>
      <c r="H828" s="209">
        <v>210.5</v>
      </c>
      <c r="I828" s="210"/>
      <c r="J828" s="211">
        <f>ROUND(I828*H828,2)</f>
        <v>0</v>
      </c>
      <c r="K828" s="207" t="s">
        <v>145</v>
      </c>
      <c r="L828" s="45"/>
      <c r="M828" s="212" t="s">
        <v>19</v>
      </c>
      <c r="N828" s="213" t="s">
        <v>47</v>
      </c>
      <c r="O828" s="85"/>
      <c r="P828" s="214">
        <f>O828*H828</f>
        <v>0</v>
      </c>
      <c r="Q828" s="214">
        <v>3.0000000000000001E-05</v>
      </c>
      <c r="R828" s="214">
        <f>Q828*H828</f>
        <v>0.0063150000000000003</v>
      </c>
      <c r="S828" s="214">
        <v>0</v>
      </c>
      <c r="T828" s="215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16" t="s">
        <v>269</v>
      </c>
      <c r="AT828" s="216" t="s">
        <v>141</v>
      </c>
      <c r="AU828" s="216" t="s">
        <v>147</v>
      </c>
      <c r="AY828" s="18" t="s">
        <v>138</v>
      </c>
      <c r="BE828" s="217">
        <f>IF(N828="základní",J828,0)</f>
        <v>0</v>
      </c>
      <c r="BF828" s="217">
        <f>IF(N828="snížená",J828,0)</f>
        <v>0</v>
      </c>
      <c r="BG828" s="217">
        <f>IF(N828="zákl. přenesená",J828,0)</f>
        <v>0</v>
      </c>
      <c r="BH828" s="217">
        <f>IF(N828="sníž. přenesená",J828,0)</f>
        <v>0</v>
      </c>
      <c r="BI828" s="217">
        <f>IF(N828="nulová",J828,0)</f>
        <v>0</v>
      </c>
      <c r="BJ828" s="18" t="s">
        <v>147</v>
      </c>
      <c r="BK828" s="217">
        <f>ROUND(I828*H828,2)</f>
        <v>0</v>
      </c>
      <c r="BL828" s="18" t="s">
        <v>269</v>
      </c>
      <c r="BM828" s="216" t="s">
        <v>1409</v>
      </c>
    </row>
    <row r="829" s="2" customFormat="1">
      <c r="A829" s="39"/>
      <c r="B829" s="40"/>
      <c r="C829" s="41"/>
      <c r="D829" s="218" t="s">
        <v>149</v>
      </c>
      <c r="E829" s="41"/>
      <c r="F829" s="219" t="s">
        <v>1410</v>
      </c>
      <c r="G829" s="41"/>
      <c r="H829" s="41"/>
      <c r="I829" s="220"/>
      <c r="J829" s="41"/>
      <c r="K829" s="41"/>
      <c r="L829" s="45"/>
      <c r="M829" s="221"/>
      <c r="N829" s="222"/>
      <c r="O829" s="85"/>
      <c r="P829" s="85"/>
      <c r="Q829" s="85"/>
      <c r="R829" s="85"/>
      <c r="S829" s="85"/>
      <c r="T829" s="86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149</v>
      </c>
      <c r="AU829" s="18" t="s">
        <v>147</v>
      </c>
    </row>
    <row r="830" s="2" customFormat="1">
      <c r="A830" s="39"/>
      <c r="B830" s="40"/>
      <c r="C830" s="41"/>
      <c r="D830" s="223" t="s">
        <v>151</v>
      </c>
      <c r="E830" s="41"/>
      <c r="F830" s="224" t="s">
        <v>1411</v>
      </c>
      <c r="G830" s="41"/>
      <c r="H830" s="41"/>
      <c r="I830" s="220"/>
      <c r="J830" s="41"/>
      <c r="K830" s="41"/>
      <c r="L830" s="45"/>
      <c r="M830" s="221"/>
      <c r="N830" s="222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151</v>
      </c>
      <c r="AU830" s="18" t="s">
        <v>147</v>
      </c>
    </row>
    <row r="831" s="13" customFormat="1">
      <c r="A831" s="13"/>
      <c r="B831" s="225"/>
      <c r="C831" s="226"/>
      <c r="D831" s="218" t="s">
        <v>153</v>
      </c>
      <c r="E831" s="227" t="s">
        <v>19</v>
      </c>
      <c r="F831" s="228" t="s">
        <v>1412</v>
      </c>
      <c r="G831" s="226"/>
      <c r="H831" s="227" t="s">
        <v>19</v>
      </c>
      <c r="I831" s="229"/>
      <c r="J831" s="226"/>
      <c r="K831" s="226"/>
      <c r="L831" s="230"/>
      <c r="M831" s="231"/>
      <c r="N831" s="232"/>
      <c r="O831" s="232"/>
      <c r="P831" s="232"/>
      <c r="Q831" s="232"/>
      <c r="R831" s="232"/>
      <c r="S831" s="232"/>
      <c r="T831" s="23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4" t="s">
        <v>153</v>
      </c>
      <c r="AU831" s="234" t="s">
        <v>147</v>
      </c>
      <c r="AV831" s="13" t="s">
        <v>83</v>
      </c>
      <c r="AW831" s="13" t="s">
        <v>36</v>
      </c>
      <c r="AX831" s="13" t="s">
        <v>75</v>
      </c>
      <c r="AY831" s="234" t="s">
        <v>138</v>
      </c>
    </row>
    <row r="832" s="14" customFormat="1">
      <c r="A832" s="14"/>
      <c r="B832" s="235"/>
      <c r="C832" s="236"/>
      <c r="D832" s="218" t="s">
        <v>153</v>
      </c>
      <c r="E832" s="237" t="s">
        <v>19</v>
      </c>
      <c r="F832" s="238" t="s">
        <v>1649</v>
      </c>
      <c r="G832" s="236"/>
      <c r="H832" s="239">
        <v>126</v>
      </c>
      <c r="I832" s="240"/>
      <c r="J832" s="236"/>
      <c r="K832" s="236"/>
      <c r="L832" s="241"/>
      <c r="M832" s="242"/>
      <c r="N832" s="243"/>
      <c r="O832" s="243"/>
      <c r="P832" s="243"/>
      <c r="Q832" s="243"/>
      <c r="R832" s="243"/>
      <c r="S832" s="243"/>
      <c r="T832" s="244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5" t="s">
        <v>153</v>
      </c>
      <c r="AU832" s="245" t="s">
        <v>147</v>
      </c>
      <c r="AV832" s="14" t="s">
        <v>147</v>
      </c>
      <c r="AW832" s="14" t="s">
        <v>36</v>
      </c>
      <c r="AX832" s="14" t="s">
        <v>75</v>
      </c>
      <c r="AY832" s="245" t="s">
        <v>138</v>
      </c>
    </row>
    <row r="833" s="13" customFormat="1">
      <c r="A833" s="13"/>
      <c r="B833" s="225"/>
      <c r="C833" s="226"/>
      <c r="D833" s="218" t="s">
        <v>153</v>
      </c>
      <c r="E833" s="227" t="s">
        <v>19</v>
      </c>
      <c r="F833" s="228" t="s">
        <v>1414</v>
      </c>
      <c r="G833" s="226"/>
      <c r="H833" s="227" t="s">
        <v>19</v>
      </c>
      <c r="I833" s="229"/>
      <c r="J833" s="226"/>
      <c r="K833" s="226"/>
      <c r="L833" s="230"/>
      <c r="M833" s="231"/>
      <c r="N833" s="232"/>
      <c r="O833" s="232"/>
      <c r="P833" s="232"/>
      <c r="Q833" s="232"/>
      <c r="R833" s="232"/>
      <c r="S833" s="232"/>
      <c r="T833" s="23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4" t="s">
        <v>153</v>
      </c>
      <c r="AU833" s="234" t="s">
        <v>147</v>
      </c>
      <c r="AV833" s="13" t="s">
        <v>83</v>
      </c>
      <c r="AW833" s="13" t="s">
        <v>36</v>
      </c>
      <c r="AX833" s="13" t="s">
        <v>75</v>
      </c>
      <c r="AY833" s="234" t="s">
        <v>138</v>
      </c>
    </row>
    <row r="834" s="14" customFormat="1">
      <c r="A834" s="14"/>
      <c r="B834" s="235"/>
      <c r="C834" s="236"/>
      <c r="D834" s="218" t="s">
        <v>153</v>
      </c>
      <c r="E834" s="237" t="s">
        <v>19</v>
      </c>
      <c r="F834" s="238" t="s">
        <v>1650</v>
      </c>
      <c r="G834" s="236"/>
      <c r="H834" s="239">
        <v>84.5</v>
      </c>
      <c r="I834" s="240"/>
      <c r="J834" s="236"/>
      <c r="K834" s="236"/>
      <c r="L834" s="241"/>
      <c r="M834" s="242"/>
      <c r="N834" s="243"/>
      <c r="O834" s="243"/>
      <c r="P834" s="243"/>
      <c r="Q834" s="243"/>
      <c r="R834" s="243"/>
      <c r="S834" s="243"/>
      <c r="T834" s="244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45" t="s">
        <v>153</v>
      </c>
      <c r="AU834" s="245" t="s">
        <v>147</v>
      </c>
      <c r="AV834" s="14" t="s">
        <v>147</v>
      </c>
      <c r="AW834" s="14" t="s">
        <v>36</v>
      </c>
      <c r="AX834" s="14" t="s">
        <v>75</v>
      </c>
      <c r="AY834" s="245" t="s">
        <v>138</v>
      </c>
    </row>
    <row r="835" s="15" customFormat="1">
      <c r="A835" s="15"/>
      <c r="B835" s="246"/>
      <c r="C835" s="247"/>
      <c r="D835" s="218" t="s">
        <v>153</v>
      </c>
      <c r="E835" s="248" t="s">
        <v>19</v>
      </c>
      <c r="F835" s="249" t="s">
        <v>158</v>
      </c>
      <c r="G835" s="247"/>
      <c r="H835" s="250">
        <v>210.5</v>
      </c>
      <c r="I835" s="251"/>
      <c r="J835" s="247"/>
      <c r="K835" s="247"/>
      <c r="L835" s="252"/>
      <c r="M835" s="253"/>
      <c r="N835" s="254"/>
      <c r="O835" s="254"/>
      <c r="P835" s="254"/>
      <c r="Q835" s="254"/>
      <c r="R835" s="254"/>
      <c r="S835" s="254"/>
      <c r="T835" s="25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T835" s="256" t="s">
        <v>153</v>
      </c>
      <c r="AU835" s="256" t="s">
        <v>147</v>
      </c>
      <c r="AV835" s="15" t="s">
        <v>146</v>
      </c>
      <c r="AW835" s="15" t="s">
        <v>36</v>
      </c>
      <c r="AX835" s="15" t="s">
        <v>83</v>
      </c>
      <c r="AY835" s="256" t="s">
        <v>138</v>
      </c>
    </row>
    <row r="836" s="2" customFormat="1" ht="16.5" customHeight="1">
      <c r="A836" s="39"/>
      <c r="B836" s="40"/>
      <c r="C836" s="205" t="s">
        <v>1467</v>
      </c>
      <c r="D836" s="205" t="s">
        <v>141</v>
      </c>
      <c r="E836" s="206" t="s">
        <v>1417</v>
      </c>
      <c r="F836" s="207" t="s">
        <v>1418</v>
      </c>
      <c r="G836" s="208" t="s">
        <v>197</v>
      </c>
      <c r="H836" s="209">
        <v>70</v>
      </c>
      <c r="I836" s="210"/>
      <c r="J836" s="211">
        <f>ROUND(I836*H836,2)</f>
        <v>0</v>
      </c>
      <c r="K836" s="207" t="s">
        <v>145</v>
      </c>
      <c r="L836" s="45"/>
      <c r="M836" s="212" t="s">
        <v>19</v>
      </c>
      <c r="N836" s="213" t="s">
        <v>47</v>
      </c>
      <c r="O836" s="85"/>
      <c r="P836" s="214">
        <f>O836*H836</f>
        <v>0</v>
      </c>
      <c r="Q836" s="214">
        <v>0</v>
      </c>
      <c r="R836" s="214">
        <f>Q836*H836</f>
        <v>0</v>
      </c>
      <c r="S836" s="214">
        <v>0</v>
      </c>
      <c r="T836" s="215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16" t="s">
        <v>269</v>
      </c>
      <c r="AT836" s="216" t="s">
        <v>141</v>
      </c>
      <c r="AU836" s="216" t="s">
        <v>147</v>
      </c>
      <c r="AY836" s="18" t="s">
        <v>138</v>
      </c>
      <c r="BE836" s="217">
        <f>IF(N836="základní",J836,0)</f>
        <v>0</v>
      </c>
      <c r="BF836" s="217">
        <f>IF(N836="snížená",J836,0)</f>
        <v>0</v>
      </c>
      <c r="BG836" s="217">
        <f>IF(N836="zákl. přenesená",J836,0)</f>
        <v>0</v>
      </c>
      <c r="BH836" s="217">
        <f>IF(N836="sníž. přenesená",J836,0)</f>
        <v>0</v>
      </c>
      <c r="BI836" s="217">
        <f>IF(N836="nulová",J836,0)</f>
        <v>0</v>
      </c>
      <c r="BJ836" s="18" t="s">
        <v>147</v>
      </c>
      <c r="BK836" s="217">
        <f>ROUND(I836*H836,2)</f>
        <v>0</v>
      </c>
      <c r="BL836" s="18" t="s">
        <v>269</v>
      </c>
      <c r="BM836" s="216" t="s">
        <v>1419</v>
      </c>
    </row>
    <row r="837" s="2" customFormat="1">
      <c r="A837" s="39"/>
      <c r="B837" s="40"/>
      <c r="C837" s="41"/>
      <c r="D837" s="218" t="s">
        <v>149</v>
      </c>
      <c r="E837" s="41"/>
      <c r="F837" s="219" t="s">
        <v>1420</v>
      </c>
      <c r="G837" s="41"/>
      <c r="H837" s="41"/>
      <c r="I837" s="220"/>
      <c r="J837" s="41"/>
      <c r="K837" s="41"/>
      <c r="L837" s="45"/>
      <c r="M837" s="221"/>
      <c r="N837" s="222"/>
      <c r="O837" s="85"/>
      <c r="P837" s="85"/>
      <c r="Q837" s="85"/>
      <c r="R837" s="85"/>
      <c r="S837" s="85"/>
      <c r="T837" s="86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149</v>
      </c>
      <c r="AU837" s="18" t="s">
        <v>147</v>
      </c>
    </row>
    <row r="838" s="2" customFormat="1">
      <c r="A838" s="39"/>
      <c r="B838" s="40"/>
      <c r="C838" s="41"/>
      <c r="D838" s="223" t="s">
        <v>151</v>
      </c>
      <c r="E838" s="41"/>
      <c r="F838" s="224" t="s">
        <v>1421</v>
      </c>
      <c r="G838" s="41"/>
      <c r="H838" s="41"/>
      <c r="I838" s="220"/>
      <c r="J838" s="41"/>
      <c r="K838" s="41"/>
      <c r="L838" s="45"/>
      <c r="M838" s="221"/>
      <c r="N838" s="222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151</v>
      </c>
      <c r="AU838" s="18" t="s">
        <v>147</v>
      </c>
    </row>
    <row r="839" s="14" customFormat="1">
      <c r="A839" s="14"/>
      <c r="B839" s="235"/>
      <c r="C839" s="236"/>
      <c r="D839" s="218" t="s">
        <v>153</v>
      </c>
      <c r="E839" s="237" t="s">
        <v>19</v>
      </c>
      <c r="F839" s="238" t="s">
        <v>1651</v>
      </c>
      <c r="G839" s="236"/>
      <c r="H839" s="239">
        <v>70</v>
      </c>
      <c r="I839" s="240"/>
      <c r="J839" s="236"/>
      <c r="K839" s="236"/>
      <c r="L839" s="241"/>
      <c r="M839" s="242"/>
      <c r="N839" s="243"/>
      <c r="O839" s="243"/>
      <c r="P839" s="243"/>
      <c r="Q839" s="243"/>
      <c r="R839" s="243"/>
      <c r="S839" s="243"/>
      <c r="T839" s="24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5" t="s">
        <v>153</v>
      </c>
      <c r="AU839" s="245" t="s">
        <v>147</v>
      </c>
      <c r="AV839" s="14" t="s">
        <v>147</v>
      </c>
      <c r="AW839" s="14" t="s">
        <v>36</v>
      </c>
      <c r="AX839" s="14" t="s">
        <v>83</v>
      </c>
      <c r="AY839" s="245" t="s">
        <v>138</v>
      </c>
    </row>
    <row r="840" s="2" customFormat="1" ht="16.5" customHeight="1">
      <c r="A840" s="39"/>
      <c r="B840" s="40"/>
      <c r="C840" s="205" t="s">
        <v>1473</v>
      </c>
      <c r="D840" s="205" t="s">
        <v>141</v>
      </c>
      <c r="E840" s="206" t="s">
        <v>1424</v>
      </c>
      <c r="F840" s="207" t="s">
        <v>1425</v>
      </c>
      <c r="G840" s="208" t="s">
        <v>197</v>
      </c>
      <c r="H840" s="209">
        <v>10</v>
      </c>
      <c r="I840" s="210"/>
      <c r="J840" s="211">
        <f>ROUND(I840*H840,2)</f>
        <v>0</v>
      </c>
      <c r="K840" s="207" t="s">
        <v>145</v>
      </c>
      <c r="L840" s="45"/>
      <c r="M840" s="212" t="s">
        <v>19</v>
      </c>
      <c r="N840" s="213" t="s">
        <v>47</v>
      </c>
      <c r="O840" s="85"/>
      <c r="P840" s="214">
        <f>O840*H840</f>
        <v>0</v>
      </c>
      <c r="Q840" s="214">
        <v>0</v>
      </c>
      <c r="R840" s="214">
        <f>Q840*H840</f>
        <v>0</v>
      </c>
      <c r="S840" s="214">
        <v>0</v>
      </c>
      <c r="T840" s="215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16" t="s">
        <v>269</v>
      </c>
      <c r="AT840" s="216" t="s">
        <v>141</v>
      </c>
      <c r="AU840" s="216" t="s">
        <v>147</v>
      </c>
      <c r="AY840" s="18" t="s">
        <v>138</v>
      </c>
      <c r="BE840" s="217">
        <f>IF(N840="základní",J840,0)</f>
        <v>0</v>
      </c>
      <c r="BF840" s="217">
        <f>IF(N840="snížená",J840,0)</f>
        <v>0</v>
      </c>
      <c r="BG840" s="217">
        <f>IF(N840="zákl. přenesená",J840,0)</f>
        <v>0</v>
      </c>
      <c r="BH840" s="217">
        <f>IF(N840="sníž. přenesená",J840,0)</f>
        <v>0</v>
      </c>
      <c r="BI840" s="217">
        <f>IF(N840="nulová",J840,0)</f>
        <v>0</v>
      </c>
      <c r="BJ840" s="18" t="s">
        <v>147</v>
      </c>
      <c r="BK840" s="217">
        <f>ROUND(I840*H840,2)</f>
        <v>0</v>
      </c>
      <c r="BL840" s="18" t="s">
        <v>269</v>
      </c>
      <c r="BM840" s="216" t="s">
        <v>1426</v>
      </c>
    </row>
    <row r="841" s="2" customFormat="1">
      <c r="A841" s="39"/>
      <c r="B841" s="40"/>
      <c r="C841" s="41"/>
      <c r="D841" s="218" t="s">
        <v>149</v>
      </c>
      <c r="E841" s="41"/>
      <c r="F841" s="219" t="s">
        <v>1427</v>
      </c>
      <c r="G841" s="41"/>
      <c r="H841" s="41"/>
      <c r="I841" s="220"/>
      <c r="J841" s="41"/>
      <c r="K841" s="41"/>
      <c r="L841" s="45"/>
      <c r="M841" s="221"/>
      <c r="N841" s="222"/>
      <c r="O841" s="85"/>
      <c r="P841" s="85"/>
      <c r="Q841" s="85"/>
      <c r="R841" s="85"/>
      <c r="S841" s="85"/>
      <c r="T841" s="86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149</v>
      </c>
      <c r="AU841" s="18" t="s">
        <v>147</v>
      </c>
    </row>
    <row r="842" s="2" customFormat="1">
      <c r="A842" s="39"/>
      <c r="B842" s="40"/>
      <c r="C842" s="41"/>
      <c r="D842" s="223" t="s">
        <v>151</v>
      </c>
      <c r="E842" s="41"/>
      <c r="F842" s="224" t="s">
        <v>1428</v>
      </c>
      <c r="G842" s="41"/>
      <c r="H842" s="41"/>
      <c r="I842" s="220"/>
      <c r="J842" s="41"/>
      <c r="K842" s="41"/>
      <c r="L842" s="45"/>
      <c r="M842" s="221"/>
      <c r="N842" s="222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151</v>
      </c>
      <c r="AU842" s="18" t="s">
        <v>147</v>
      </c>
    </row>
    <row r="843" s="14" customFormat="1">
      <c r="A843" s="14"/>
      <c r="B843" s="235"/>
      <c r="C843" s="236"/>
      <c r="D843" s="218" t="s">
        <v>153</v>
      </c>
      <c r="E843" s="237" t="s">
        <v>19</v>
      </c>
      <c r="F843" s="238" t="s">
        <v>1270</v>
      </c>
      <c r="G843" s="236"/>
      <c r="H843" s="239">
        <v>10</v>
      </c>
      <c r="I843" s="240"/>
      <c r="J843" s="236"/>
      <c r="K843" s="236"/>
      <c r="L843" s="241"/>
      <c r="M843" s="242"/>
      <c r="N843" s="243"/>
      <c r="O843" s="243"/>
      <c r="P843" s="243"/>
      <c r="Q843" s="243"/>
      <c r="R843" s="243"/>
      <c r="S843" s="243"/>
      <c r="T843" s="244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5" t="s">
        <v>153</v>
      </c>
      <c r="AU843" s="245" t="s">
        <v>147</v>
      </c>
      <c r="AV843" s="14" t="s">
        <v>147</v>
      </c>
      <c r="AW843" s="14" t="s">
        <v>36</v>
      </c>
      <c r="AX843" s="14" t="s">
        <v>83</v>
      </c>
      <c r="AY843" s="245" t="s">
        <v>138</v>
      </c>
    </row>
    <row r="844" s="2" customFormat="1" ht="16.5" customHeight="1">
      <c r="A844" s="39"/>
      <c r="B844" s="40"/>
      <c r="C844" s="205" t="s">
        <v>1483</v>
      </c>
      <c r="D844" s="205" t="s">
        <v>141</v>
      </c>
      <c r="E844" s="206" t="s">
        <v>1430</v>
      </c>
      <c r="F844" s="207" t="s">
        <v>1431</v>
      </c>
      <c r="G844" s="208" t="s">
        <v>272</v>
      </c>
      <c r="H844" s="209">
        <v>3.399</v>
      </c>
      <c r="I844" s="210"/>
      <c r="J844" s="211">
        <f>ROUND(I844*H844,2)</f>
        <v>0</v>
      </c>
      <c r="K844" s="207" t="s">
        <v>145</v>
      </c>
      <c r="L844" s="45"/>
      <c r="M844" s="212" t="s">
        <v>19</v>
      </c>
      <c r="N844" s="213" t="s">
        <v>47</v>
      </c>
      <c r="O844" s="85"/>
      <c r="P844" s="214">
        <f>O844*H844</f>
        <v>0</v>
      </c>
      <c r="Q844" s="214">
        <v>0</v>
      </c>
      <c r="R844" s="214">
        <f>Q844*H844</f>
        <v>0</v>
      </c>
      <c r="S844" s="214">
        <v>0</v>
      </c>
      <c r="T844" s="215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16" t="s">
        <v>269</v>
      </c>
      <c r="AT844" s="216" t="s">
        <v>141</v>
      </c>
      <c r="AU844" s="216" t="s">
        <v>147</v>
      </c>
      <c r="AY844" s="18" t="s">
        <v>138</v>
      </c>
      <c r="BE844" s="217">
        <f>IF(N844="základní",J844,0)</f>
        <v>0</v>
      </c>
      <c r="BF844" s="217">
        <f>IF(N844="snížená",J844,0)</f>
        <v>0</v>
      </c>
      <c r="BG844" s="217">
        <f>IF(N844="zákl. přenesená",J844,0)</f>
        <v>0</v>
      </c>
      <c r="BH844" s="217">
        <f>IF(N844="sníž. přenesená",J844,0)</f>
        <v>0</v>
      </c>
      <c r="BI844" s="217">
        <f>IF(N844="nulová",J844,0)</f>
        <v>0</v>
      </c>
      <c r="BJ844" s="18" t="s">
        <v>147</v>
      </c>
      <c r="BK844" s="217">
        <f>ROUND(I844*H844,2)</f>
        <v>0</v>
      </c>
      <c r="BL844" s="18" t="s">
        <v>269</v>
      </c>
      <c r="BM844" s="216" t="s">
        <v>1432</v>
      </c>
    </row>
    <row r="845" s="2" customFormat="1">
      <c r="A845" s="39"/>
      <c r="B845" s="40"/>
      <c r="C845" s="41"/>
      <c r="D845" s="218" t="s">
        <v>149</v>
      </c>
      <c r="E845" s="41"/>
      <c r="F845" s="219" t="s">
        <v>1433</v>
      </c>
      <c r="G845" s="41"/>
      <c r="H845" s="41"/>
      <c r="I845" s="220"/>
      <c r="J845" s="41"/>
      <c r="K845" s="41"/>
      <c r="L845" s="45"/>
      <c r="M845" s="221"/>
      <c r="N845" s="222"/>
      <c r="O845" s="85"/>
      <c r="P845" s="85"/>
      <c r="Q845" s="85"/>
      <c r="R845" s="85"/>
      <c r="S845" s="85"/>
      <c r="T845" s="86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149</v>
      </c>
      <c r="AU845" s="18" t="s">
        <v>147</v>
      </c>
    </row>
    <row r="846" s="2" customFormat="1">
      <c r="A846" s="39"/>
      <c r="B846" s="40"/>
      <c r="C846" s="41"/>
      <c r="D846" s="223" t="s">
        <v>151</v>
      </c>
      <c r="E846" s="41"/>
      <c r="F846" s="224" t="s">
        <v>1434</v>
      </c>
      <c r="G846" s="41"/>
      <c r="H846" s="41"/>
      <c r="I846" s="220"/>
      <c r="J846" s="41"/>
      <c r="K846" s="41"/>
      <c r="L846" s="45"/>
      <c r="M846" s="221"/>
      <c r="N846" s="222"/>
      <c r="O846" s="85"/>
      <c r="P846" s="85"/>
      <c r="Q846" s="85"/>
      <c r="R846" s="85"/>
      <c r="S846" s="85"/>
      <c r="T846" s="86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151</v>
      </c>
      <c r="AU846" s="18" t="s">
        <v>147</v>
      </c>
    </row>
    <row r="847" s="12" customFormat="1" ht="22.8" customHeight="1">
      <c r="A847" s="12"/>
      <c r="B847" s="189"/>
      <c r="C847" s="190"/>
      <c r="D847" s="191" t="s">
        <v>74</v>
      </c>
      <c r="E847" s="203" t="s">
        <v>1435</v>
      </c>
      <c r="F847" s="203" t="s">
        <v>1436</v>
      </c>
      <c r="G847" s="190"/>
      <c r="H847" s="190"/>
      <c r="I847" s="193"/>
      <c r="J847" s="204">
        <f>BK847</f>
        <v>0</v>
      </c>
      <c r="K847" s="190"/>
      <c r="L847" s="195"/>
      <c r="M847" s="196"/>
      <c r="N847" s="197"/>
      <c r="O847" s="197"/>
      <c r="P847" s="198">
        <f>SUM(P848:P852)</f>
        <v>0</v>
      </c>
      <c r="Q847" s="197"/>
      <c r="R847" s="198">
        <f>SUM(R848:R852)</f>
        <v>0.0027000000000000001</v>
      </c>
      <c r="S847" s="197"/>
      <c r="T847" s="199">
        <f>SUM(T848:T852)</f>
        <v>0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200" t="s">
        <v>147</v>
      </c>
      <c r="AT847" s="201" t="s">
        <v>74</v>
      </c>
      <c r="AU847" s="201" t="s">
        <v>83</v>
      </c>
      <c r="AY847" s="200" t="s">
        <v>138</v>
      </c>
      <c r="BK847" s="202">
        <f>SUM(BK848:BK852)</f>
        <v>0</v>
      </c>
    </row>
    <row r="848" s="2" customFormat="1" ht="16.5" customHeight="1">
      <c r="A848" s="39"/>
      <c r="B848" s="40"/>
      <c r="C848" s="205" t="s">
        <v>1652</v>
      </c>
      <c r="D848" s="205" t="s">
        <v>141</v>
      </c>
      <c r="E848" s="206" t="s">
        <v>1438</v>
      </c>
      <c r="F848" s="207" t="s">
        <v>1439</v>
      </c>
      <c r="G848" s="208" t="s">
        <v>144</v>
      </c>
      <c r="H848" s="209">
        <v>20</v>
      </c>
      <c r="I848" s="210"/>
      <c r="J848" s="211">
        <f>ROUND(I848*H848,2)</f>
        <v>0</v>
      </c>
      <c r="K848" s="207" t="s">
        <v>145</v>
      </c>
      <c r="L848" s="45"/>
      <c r="M848" s="212" t="s">
        <v>19</v>
      </c>
      <c r="N848" s="213" t="s">
        <v>47</v>
      </c>
      <c r="O848" s="85"/>
      <c r="P848" s="214">
        <f>O848*H848</f>
        <v>0</v>
      </c>
      <c r="Q848" s="214">
        <v>0.000135</v>
      </c>
      <c r="R848" s="214">
        <f>Q848*H848</f>
        <v>0.0027000000000000001</v>
      </c>
      <c r="S848" s="214">
        <v>0</v>
      </c>
      <c r="T848" s="215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16" t="s">
        <v>269</v>
      </c>
      <c r="AT848" s="216" t="s">
        <v>141</v>
      </c>
      <c r="AU848" s="216" t="s">
        <v>147</v>
      </c>
      <c r="AY848" s="18" t="s">
        <v>138</v>
      </c>
      <c r="BE848" s="217">
        <f>IF(N848="základní",J848,0)</f>
        <v>0</v>
      </c>
      <c r="BF848" s="217">
        <f>IF(N848="snížená",J848,0)</f>
        <v>0</v>
      </c>
      <c r="BG848" s="217">
        <f>IF(N848="zákl. přenesená",J848,0)</f>
        <v>0</v>
      </c>
      <c r="BH848" s="217">
        <f>IF(N848="sníž. přenesená",J848,0)</f>
        <v>0</v>
      </c>
      <c r="BI848" s="217">
        <f>IF(N848="nulová",J848,0)</f>
        <v>0</v>
      </c>
      <c r="BJ848" s="18" t="s">
        <v>147</v>
      </c>
      <c r="BK848" s="217">
        <f>ROUND(I848*H848,2)</f>
        <v>0</v>
      </c>
      <c r="BL848" s="18" t="s">
        <v>269</v>
      </c>
      <c r="BM848" s="216" t="s">
        <v>1440</v>
      </c>
    </row>
    <row r="849" s="2" customFormat="1">
      <c r="A849" s="39"/>
      <c r="B849" s="40"/>
      <c r="C849" s="41"/>
      <c r="D849" s="218" t="s">
        <v>149</v>
      </c>
      <c r="E849" s="41"/>
      <c r="F849" s="219" t="s">
        <v>1441</v>
      </c>
      <c r="G849" s="41"/>
      <c r="H849" s="41"/>
      <c r="I849" s="220"/>
      <c r="J849" s="41"/>
      <c r="K849" s="41"/>
      <c r="L849" s="45"/>
      <c r="M849" s="221"/>
      <c r="N849" s="222"/>
      <c r="O849" s="85"/>
      <c r="P849" s="85"/>
      <c r="Q849" s="85"/>
      <c r="R849" s="85"/>
      <c r="S849" s="85"/>
      <c r="T849" s="86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149</v>
      </c>
      <c r="AU849" s="18" t="s">
        <v>147</v>
      </c>
    </row>
    <row r="850" s="2" customFormat="1">
      <c r="A850" s="39"/>
      <c r="B850" s="40"/>
      <c r="C850" s="41"/>
      <c r="D850" s="223" t="s">
        <v>151</v>
      </c>
      <c r="E850" s="41"/>
      <c r="F850" s="224" t="s">
        <v>1442</v>
      </c>
      <c r="G850" s="41"/>
      <c r="H850" s="41"/>
      <c r="I850" s="220"/>
      <c r="J850" s="41"/>
      <c r="K850" s="41"/>
      <c r="L850" s="45"/>
      <c r="M850" s="221"/>
      <c r="N850" s="222"/>
      <c r="O850" s="85"/>
      <c r="P850" s="85"/>
      <c r="Q850" s="85"/>
      <c r="R850" s="85"/>
      <c r="S850" s="85"/>
      <c r="T850" s="86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151</v>
      </c>
      <c r="AU850" s="18" t="s">
        <v>147</v>
      </c>
    </row>
    <row r="851" s="13" customFormat="1">
      <c r="A851" s="13"/>
      <c r="B851" s="225"/>
      <c r="C851" s="226"/>
      <c r="D851" s="218" t="s">
        <v>153</v>
      </c>
      <c r="E851" s="227" t="s">
        <v>19</v>
      </c>
      <c r="F851" s="228" t="s">
        <v>1443</v>
      </c>
      <c r="G851" s="226"/>
      <c r="H851" s="227" t="s">
        <v>19</v>
      </c>
      <c r="I851" s="229"/>
      <c r="J851" s="226"/>
      <c r="K851" s="226"/>
      <c r="L851" s="230"/>
      <c r="M851" s="231"/>
      <c r="N851" s="232"/>
      <c r="O851" s="232"/>
      <c r="P851" s="232"/>
      <c r="Q851" s="232"/>
      <c r="R851" s="232"/>
      <c r="S851" s="232"/>
      <c r="T851" s="23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4" t="s">
        <v>153</v>
      </c>
      <c r="AU851" s="234" t="s">
        <v>147</v>
      </c>
      <c r="AV851" s="13" t="s">
        <v>83</v>
      </c>
      <c r="AW851" s="13" t="s">
        <v>36</v>
      </c>
      <c r="AX851" s="13" t="s">
        <v>75</v>
      </c>
      <c r="AY851" s="234" t="s">
        <v>138</v>
      </c>
    </row>
    <row r="852" s="14" customFormat="1">
      <c r="A852" s="14"/>
      <c r="B852" s="235"/>
      <c r="C852" s="236"/>
      <c r="D852" s="218" t="s">
        <v>153</v>
      </c>
      <c r="E852" s="237" t="s">
        <v>19</v>
      </c>
      <c r="F852" s="238" t="s">
        <v>1653</v>
      </c>
      <c r="G852" s="236"/>
      <c r="H852" s="239">
        <v>20</v>
      </c>
      <c r="I852" s="240"/>
      <c r="J852" s="236"/>
      <c r="K852" s="236"/>
      <c r="L852" s="241"/>
      <c r="M852" s="242"/>
      <c r="N852" s="243"/>
      <c r="O852" s="243"/>
      <c r="P852" s="243"/>
      <c r="Q852" s="243"/>
      <c r="R852" s="243"/>
      <c r="S852" s="243"/>
      <c r="T852" s="24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5" t="s">
        <v>153</v>
      </c>
      <c r="AU852" s="245" t="s">
        <v>147</v>
      </c>
      <c r="AV852" s="14" t="s">
        <v>147</v>
      </c>
      <c r="AW852" s="14" t="s">
        <v>36</v>
      </c>
      <c r="AX852" s="14" t="s">
        <v>83</v>
      </c>
      <c r="AY852" s="245" t="s">
        <v>138</v>
      </c>
    </row>
    <row r="853" s="12" customFormat="1" ht="22.8" customHeight="1">
      <c r="A853" s="12"/>
      <c r="B853" s="189"/>
      <c r="C853" s="190"/>
      <c r="D853" s="191" t="s">
        <v>74</v>
      </c>
      <c r="E853" s="203" t="s">
        <v>1445</v>
      </c>
      <c r="F853" s="203" t="s">
        <v>1446</v>
      </c>
      <c r="G853" s="190"/>
      <c r="H853" s="190"/>
      <c r="I853" s="193"/>
      <c r="J853" s="204">
        <f>BK853</f>
        <v>0</v>
      </c>
      <c r="K853" s="190"/>
      <c r="L853" s="195"/>
      <c r="M853" s="196"/>
      <c r="N853" s="197"/>
      <c r="O853" s="197"/>
      <c r="P853" s="198">
        <f>SUM(P854:P878)</f>
        <v>0</v>
      </c>
      <c r="Q853" s="197"/>
      <c r="R853" s="198">
        <f>SUM(R854:R878)</f>
        <v>0.99251862720000006</v>
      </c>
      <c r="S853" s="197"/>
      <c r="T853" s="199">
        <f>SUM(T854:T878)</f>
        <v>0.15111136</v>
      </c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R853" s="200" t="s">
        <v>147</v>
      </c>
      <c r="AT853" s="201" t="s">
        <v>74</v>
      </c>
      <c r="AU853" s="201" t="s">
        <v>83</v>
      </c>
      <c r="AY853" s="200" t="s">
        <v>138</v>
      </c>
      <c r="BK853" s="202">
        <f>SUM(BK854:BK878)</f>
        <v>0</v>
      </c>
    </row>
    <row r="854" s="2" customFormat="1" ht="16.5" customHeight="1">
      <c r="A854" s="39"/>
      <c r="B854" s="40"/>
      <c r="C854" s="205" t="s">
        <v>1654</v>
      </c>
      <c r="D854" s="205" t="s">
        <v>141</v>
      </c>
      <c r="E854" s="206" t="s">
        <v>1448</v>
      </c>
      <c r="F854" s="207" t="s">
        <v>1449</v>
      </c>
      <c r="G854" s="208" t="s">
        <v>144</v>
      </c>
      <c r="H854" s="209">
        <v>487.45600000000002</v>
      </c>
      <c r="I854" s="210"/>
      <c r="J854" s="211">
        <f>ROUND(I854*H854,2)</f>
        <v>0</v>
      </c>
      <c r="K854" s="207" t="s">
        <v>145</v>
      </c>
      <c r="L854" s="45"/>
      <c r="M854" s="212" t="s">
        <v>19</v>
      </c>
      <c r="N854" s="213" t="s">
        <v>47</v>
      </c>
      <c r="O854" s="85"/>
      <c r="P854" s="214">
        <f>O854*H854</f>
        <v>0</v>
      </c>
      <c r="Q854" s="214">
        <v>0.001</v>
      </c>
      <c r="R854" s="214">
        <f>Q854*H854</f>
        <v>0.487456</v>
      </c>
      <c r="S854" s="214">
        <v>0.00031</v>
      </c>
      <c r="T854" s="215">
        <f>S854*H854</f>
        <v>0.15111136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16" t="s">
        <v>269</v>
      </c>
      <c r="AT854" s="216" t="s">
        <v>141</v>
      </c>
      <c r="AU854" s="216" t="s">
        <v>147</v>
      </c>
      <c r="AY854" s="18" t="s">
        <v>138</v>
      </c>
      <c r="BE854" s="217">
        <f>IF(N854="základní",J854,0)</f>
        <v>0</v>
      </c>
      <c r="BF854" s="217">
        <f>IF(N854="snížená",J854,0)</f>
        <v>0</v>
      </c>
      <c r="BG854" s="217">
        <f>IF(N854="zákl. přenesená",J854,0)</f>
        <v>0</v>
      </c>
      <c r="BH854" s="217">
        <f>IF(N854="sníž. přenesená",J854,0)</f>
        <v>0</v>
      </c>
      <c r="BI854" s="217">
        <f>IF(N854="nulová",J854,0)</f>
        <v>0</v>
      </c>
      <c r="BJ854" s="18" t="s">
        <v>147</v>
      </c>
      <c r="BK854" s="217">
        <f>ROUND(I854*H854,2)</f>
        <v>0</v>
      </c>
      <c r="BL854" s="18" t="s">
        <v>269</v>
      </c>
      <c r="BM854" s="216" t="s">
        <v>1450</v>
      </c>
    </row>
    <row r="855" s="2" customFormat="1">
      <c r="A855" s="39"/>
      <c r="B855" s="40"/>
      <c r="C855" s="41"/>
      <c r="D855" s="218" t="s">
        <v>149</v>
      </c>
      <c r="E855" s="41"/>
      <c r="F855" s="219" t="s">
        <v>1451</v>
      </c>
      <c r="G855" s="41"/>
      <c r="H855" s="41"/>
      <c r="I855" s="220"/>
      <c r="J855" s="41"/>
      <c r="K855" s="41"/>
      <c r="L855" s="45"/>
      <c r="M855" s="221"/>
      <c r="N855" s="222"/>
      <c r="O855" s="85"/>
      <c r="P855" s="85"/>
      <c r="Q855" s="85"/>
      <c r="R855" s="85"/>
      <c r="S855" s="85"/>
      <c r="T855" s="86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149</v>
      </c>
      <c r="AU855" s="18" t="s">
        <v>147</v>
      </c>
    </row>
    <row r="856" s="2" customFormat="1">
      <c r="A856" s="39"/>
      <c r="B856" s="40"/>
      <c r="C856" s="41"/>
      <c r="D856" s="223" t="s">
        <v>151</v>
      </c>
      <c r="E856" s="41"/>
      <c r="F856" s="224" t="s">
        <v>1452</v>
      </c>
      <c r="G856" s="41"/>
      <c r="H856" s="41"/>
      <c r="I856" s="220"/>
      <c r="J856" s="41"/>
      <c r="K856" s="41"/>
      <c r="L856" s="45"/>
      <c r="M856" s="221"/>
      <c r="N856" s="222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151</v>
      </c>
      <c r="AU856" s="18" t="s">
        <v>147</v>
      </c>
    </row>
    <row r="857" s="14" customFormat="1">
      <c r="A857" s="14"/>
      <c r="B857" s="235"/>
      <c r="C857" s="236"/>
      <c r="D857" s="218" t="s">
        <v>153</v>
      </c>
      <c r="E857" s="237" t="s">
        <v>19</v>
      </c>
      <c r="F857" s="238" t="s">
        <v>1655</v>
      </c>
      <c r="G857" s="236"/>
      <c r="H857" s="239">
        <v>487.45600000000002</v>
      </c>
      <c r="I857" s="240"/>
      <c r="J857" s="236"/>
      <c r="K857" s="236"/>
      <c r="L857" s="241"/>
      <c r="M857" s="242"/>
      <c r="N857" s="243"/>
      <c r="O857" s="243"/>
      <c r="P857" s="243"/>
      <c r="Q857" s="243"/>
      <c r="R857" s="243"/>
      <c r="S857" s="243"/>
      <c r="T857" s="24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5" t="s">
        <v>153</v>
      </c>
      <c r="AU857" s="245" t="s">
        <v>147</v>
      </c>
      <c r="AV857" s="14" t="s">
        <v>147</v>
      </c>
      <c r="AW857" s="14" t="s">
        <v>36</v>
      </c>
      <c r="AX857" s="14" t="s">
        <v>83</v>
      </c>
      <c r="AY857" s="245" t="s">
        <v>138</v>
      </c>
    </row>
    <row r="858" s="2" customFormat="1" ht="16.5" customHeight="1">
      <c r="A858" s="39"/>
      <c r="B858" s="40"/>
      <c r="C858" s="205" t="s">
        <v>1656</v>
      </c>
      <c r="D858" s="205" t="s">
        <v>141</v>
      </c>
      <c r="E858" s="206" t="s">
        <v>1455</v>
      </c>
      <c r="F858" s="207" t="s">
        <v>1456</v>
      </c>
      <c r="G858" s="208" t="s">
        <v>144</v>
      </c>
      <c r="H858" s="209">
        <v>1024.3399999999999</v>
      </c>
      <c r="I858" s="210"/>
      <c r="J858" s="211">
        <f>ROUND(I858*H858,2)</f>
        <v>0</v>
      </c>
      <c r="K858" s="207" t="s">
        <v>145</v>
      </c>
      <c r="L858" s="45"/>
      <c r="M858" s="212" t="s">
        <v>19</v>
      </c>
      <c r="N858" s="213" t="s">
        <v>47</v>
      </c>
      <c r="O858" s="85"/>
      <c r="P858" s="214">
        <f>O858*H858</f>
        <v>0</v>
      </c>
      <c r="Q858" s="214">
        <v>0.00020000000000000001</v>
      </c>
      <c r="R858" s="214">
        <f>Q858*H858</f>
        <v>0.204868</v>
      </c>
      <c r="S858" s="214">
        <v>0</v>
      </c>
      <c r="T858" s="215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16" t="s">
        <v>269</v>
      </c>
      <c r="AT858" s="216" t="s">
        <v>141</v>
      </c>
      <c r="AU858" s="216" t="s">
        <v>147</v>
      </c>
      <c r="AY858" s="18" t="s">
        <v>138</v>
      </c>
      <c r="BE858" s="217">
        <f>IF(N858="základní",J858,0)</f>
        <v>0</v>
      </c>
      <c r="BF858" s="217">
        <f>IF(N858="snížená",J858,0)</f>
        <v>0</v>
      </c>
      <c r="BG858" s="217">
        <f>IF(N858="zákl. přenesená",J858,0)</f>
        <v>0</v>
      </c>
      <c r="BH858" s="217">
        <f>IF(N858="sníž. přenesená",J858,0)</f>
        <v>0</v>
      </c>
      <c r="BI858" s="217">
        <f>IF(N858="nulová",J858,0)</f>
        <v>0</v>
      </c>
      <c r="BJ858" s="18" t="s">
        <v>147</v>
      </c>
      <c r="BK858" s="217">
        <f>ROUND(I858*H858,2)</f>
        <v>0</v>
      </c>
      <c r="BL858" s="18" t="s">
        <v>269</v>
      </c>
      <c r="BM858" s="216" t="s">
        <v>1457</v>
      </c>
    </row>
    <row r="859" s="2" customFormat="1">
      <c r="A859" s="39"/>
      <c r="B859" s="40"/>
      <c r="C859" s="41"/>
      <c r="D859" s="218" t="s">
        <v>149</v>
      </c>
      <c r="E859" s="41"/>
      <c r="F859" s="219" t="s">
        <v>1458</v>
      </c>
      <c r="G859" s="41"/>
      <c r="H859" s="41"/>
      <c r="I859" s="220"/>
      <c r="J859" s="41"/>
      <c r="K859" s="41"/>
      <c r="L859" s="45"/>
      <c r="M859" s="221"/>
      <c r="N859" s="222"/>
      <c r="O859" s="85"/>
      <c r="P859" s="85"/>
      <c r="Q859" s="85"/>
      <c r="R859" s="85"/>
      <c r="S859" s="85"/>
      <c r="T859" s="86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149</v>
      </c>
      <c r="AU859" s="18" t="s">
        <v>147</v>
      </c>
    </row>
    <row r="860" s="2" customFormat="1">
      <c r="A860" s="39"/>
      <c r="B860" s="40"/>
      <c r="C860" s="41"/>
      <c r="D860" s="223" t="s">
        <v>151</v>
      </c>
      <c r="E860" s="41"/>
      <c r="F860" s="224" t="s">
        <v>1459</v>
      </c>
      <c r="G860" s="41"/>
      <c r="H860" s="41"/>
      <c r="I860" s="220"/>
      <c r="J860" s="41"/>
      <c r="K860" s="41"/>
      <c r="L860" s="45"/>
      <c r="M860" s="221"/>
      <c r="N860" s="222"/>
      <c r="O860" s="85"/>
      <c r="P860" s="85"/>
      <c r="Q860" s="85"/>
      <c r="R860" s="85"/>
      <c r="S860" s="85"/>
      <c r="T860" s="86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151</v>
      </c>
      <c r="AU860" s="18" t="s">
        <v>147</v>
      </c>
    </row>
    <row r="861" s="13" customFormat="1">
      <c r="A861" s="13"/>
      <c r="B861" s="225"/>
      <c r="C861" s="226"/>
      <c r="D861" s="218" t="s">
        <v>153</v>
      </c>
      <c r="E861" s="227" t="s">
        <v>19</v>
      </c>
      <c r="F861" s="228" t="s">
        <v>1460</v>
      </c>
      <c r="G861" s="226"/>
      <c r="H861" s="227" t="s">
        <v>19</v>
      </c>
      <c r="I861" s="229"/>
      <c r="J861" s="226"/>
      <c r="K861" s="226"/>
      <c r="L861" s="230"/>
      <c r="M861" s="231"/>
      <c r="N861" s="232"/>
      <c r="O861" s="232"/>
      <c r="P861" s="232"/>
      <c r="Q861" s="232"/>
      <c r="R861" s="232"/>
      <c r="S861" s="232"/>
      <c r="T861" s="23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4" t="s">
        <v>153</v>
      </c>
      <c r="AU861" s="234" t="s">
        <v>147</v>
      </c>
      <c r="AV861" s="13" t="s">
        <v>83</v>
      </c>
      <c r="AW861" s="13" t="s">
        <v>36</v>
      </c>
      <c r="AX861" s="13" t="s">
        <v>75</v>
      </c>
      <c r="AY861" s="234" t="s">
        <v>138</v>
      </c>
    </row>
    <row r="862" s="14" customFormat="1">
      <c r="A862" s="14"/>
      <c r="B862" s="235"/>
      <c r="C862" s="236"/>
      <c r="D862" s="218" t="s">
        <v>153</v>
      </c>
      <c r="E862" s="237" t="s">
        <v>19</v>
      </c>
      <c r="F862" s="238" t="s">
        <v>1657</v>
      </c>
      <c r="G862" s="236"/>
      <c r="H862" s="239">
        <v>253.672</v>
      </c>
      <c r="I862" s="240"/>
      <c r="J862" s="236"/>
      <c r="K862" s="236"/>
      <c r="L862" s="241"/>
      <c r="M862" s="242"/>
      <c r="N862" s="243"/>
      <c r="O862" s="243"/>
      <c r="P862" s="243"/>
      <c r="Q862" s="243"/>
      <c r="R862" s="243"/>
      <c r="S862" s="243"/>
      <c r="T862" s="244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5" t="s">
        <v>153</v>
      </c>
      <c r="AU862" s="245" t="s">
        <v>147</v>
      </c>
      <c r="AV862" s="14" t="s">
        <v>147</v>
      </c>
      <c r="AW862" s="14" t="s">
        <v>36</v>
      </c>
      <c r="AX862" s="14" t="s">
        <v>75</v>
      </c>
      <c r="AY862" s="245" t="s">
        <v>138</v>
      </c>
    </row>
    <row r="863" s="13" customFormat="1">
      <c r="A863" s="13"/>
      <c r="B863" s="225"/>
      <c r="C863" s="226"/>
      <c r="D863" s="218" t="s">
        <v>153</v>
      </c>
      <c r="E863" s="227" t="s">
        <v>19</v>
      </c>
      <c r="F863" s="228" t="s">
        <v>1462</v>
      </c>
      <c r="G863" s="226"/>
      <c r="H863" s="227" t="s">
        <v>19</v>
      </c>
      <c r="I863" s="229"/>
      <c r="J863" s="226"/>
      <c r="K863" s="226"/>
      <c r="L863" s="230"/>
      <c r="M863" s="231"/>
      <c r="N863" s="232"/>
      <c r="O863" s="232"/>
      <c r="P863" s="232"/>
      <c r="Q863" s="232"/>
      <c r="R863" s="232"/>
      <c r="S863" s="232"/>
      <c r="T863" s="23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4" t="s">
        <v>153</v>
      </c>
      <c r="AU863" s="234" t="s">
        <v>147</v>
      </c>
      <c r="AV863" s="13" t="s">
        <v>83</v>
      </c>
      <c r="AW863" s="13" t="s">
        <v>36</v>
      </c>
      <c r="AX863" s="13" t="s">
        <v>75</v>
      </c>
      <c r="AY863" s="234" t="s">
        <v>138</v>
      </c>
    </row>
    <row r="864" s="14" customFormat="1">
      <c r="A864" s="14"/>
      <c r="B864" s="235"/>
      <c r="C864" s="236"/>
      <c r="D864" s="218" t="s">
        <v>153</v>
      </c>
      <c r="E864" s="237" t="s">
        <v>19</v>
      </c>
      <c r="F864" s="238" t="s">
        <v>1658</v>
      </c>
      <c r="G864" s="236"/>
      <c r="H864" s="239">
        <v>813.51800000000003</v>
      </c>
      <c r="I864" s="240"/>
      <c r="J864" s="236"/>
      <c r="K864" s="236"/>
      <c r="L864" s="241"/>
      <c r="M864" s="242"/>
      <c r="N864" s="243"/>
      <c r="O864" s="243"/>
      <c r="P864" s="243"/>
      <c r="Q864" s="243"/>
      <c r="R864" s="243"/>
      <c r="S864" s="243"/>
      <c r="T864" s="244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5" t="s">
        <v>153</v>
      </c>
      <c r="AU864" s="245" t="s">
        <v>147</v>
      </c>
      <c r="AV864" s="14" t="s">
        <v>147</v>
      </c>
      <c r="AW864" s="14" t="s">
        <v>36</v>
      </c>
      <c r="AX864" s="14" t="s">
        <v>75</v>
      </c>
      <c r="AY864" s="245" t="s">
        <v>138</v>
      </c>
    </row>
    <row r="865" s="14" customFormat="1">
      <c r="A865" s="14"/>
      <c r="B865" s="235"/>
      <c r="C865" s="236"/>
      <c r="D865" s="218" t="s">
        <v>153</v>
      </c>
      <c r="E865" s="237" t="s">
        <v>19</v>
      </c>
      <c r="F865" s="238" t="s">
        <v>1659</v>
      </c>
      <c r="G865" s="236"/>
      <c r="H865" s="239">
        <v>-118</v>
      </c>
      <c r="I865" s="240"/>
      <c r="J865" s="236"/>
      <c r="K865" s="236"/>
      <c r="L865" s="241"/>
      <c r="M865" s="242"/>
      <c r="N865" s="243"/>
      <c r="O865" s="243"/>
      <c r="P865" s="243"/>
      <c r="Q865" s="243"/>
      <c r="R865" s="243"/>
      <c r="S865" s="243"/>
      <c r="T865" s="244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5" t="s">
        <v>153</v>
      </c>
      <c r="AU865" s="245" t="s">
        <v>147</v>
      </c>
      <c r="AV865" s="14" t="s">
        <v>147</v>
      </c>
      <c r="AW865" s="14" t="s">
        <v>36</v>
      </c>
      <c r="AX865" s="14" t="s">
        <v>75</v>
      </c>
      <c r="AY865" s="245" t="s">
        <v>138</v>
      </c>
    </row>
    <row r="866" s="13" customFormat="1">
      <c r="A866" s="13"/>
      <c r="B866" s="225"/>
      <c r="C866" s="226"/>
      <c r="D866" s="218" t="s">
        <v>153</v>
      </c>
      <c r="E866" s="227" t="s">
        <v>19</v>
      </c>
      <c r="F866" s="228" t="s">
        <v>1465</v>
      </c>
      <c r="G866" s="226"/>
      <c r="H866" s="227" t="s">
        <v>19</v>
      </c>
      <c r="I866" s="229"/>
      <c r="J866" s="226"/>
      <c r="K866" s="226"/>
      <c r="L866" s="230"/>
      <c r="M866" s="231"/>
      <c r="N866" s="232"/>
      <c r="O866" s="232"/>
      <c r="P866" s="232"/>
      <c r="Q866" s="232"/>
      <c r="R866" s="232"/>
      <c r="S866" s="232"/>
      <c r="T866" s="23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4" t="s">
        <v>153</v>
      </c>
      <c r="AU866" s="234" t="s">
        <v>147</v>
      </c>
      <c r="AV866" s="13" t="s">
        <v>83</v>
      </c>
      <c r="AW866" s="13" t="s">
        <v>36</v>
      </c>
      <c r="AX866" s="13" t="s">
        <v>75</v>
      </c>
      <c r="AY866" s="234" t="s">
        <v>138</v>
      </c>
    </row>
    <row r="867" s="14" customFormat="1">
      <c r="A867" s="14"/>
      <c r="B867" s="235"/>
      <c r="C867" s="236"/>
      <c r="D867" s="218" t="s">
        <v>153</v>
      </c>
      <c r="E867" s="237" t="s">
        <v>19</v>
      </c>
      <c r="F867" s="238" t="s">
        <v>1660</v>
      </c>
      <c r="G867" s="236"/>
      <c r="H867" s="239">
        <v>75.150000000000006</v>
      </c>
      <c r="I867" s="240"/>
      <c r="J867" s="236"/>
      <c r="K867" s="236"/>
      <c r="L867" s="241"/>
      <c r="M867" s="242"/>
      <c r="N867" s="243"/>
      <c r="O867" s="243"/>
      <c r="P867" s="243"/>
      <c r="Q867" s="243"/>
      <c r="R867" s="243"/>
      <c r="S867" s="243"/>
      <c r="T867" s="24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5" t="s">
        <v>153</v>
      </c>
      <c r="AU867" s="245" t="s">
        <v>147</v>
      </c>
      <c r="AV867" s="14" t="s">
        <v>147</v>
      </c>
      <c r="AW867" s="14" t="s">
        <v>36</v>
      </c>
      <c r="AX867" s="14" t="s">
        <v>75</v>
      </c>
      <c r="AY867" s="245" t="s">
        <v>138</v>
      </c>
    </row>
    <row r="868" s="15" customFormat="1">
      <c r="A868" s="15"/>
      <c r="B868" s="246"/>
      <c r="C868" s="247"/>
      <c r="D868" s="218" t="s">
        <v>153</v>
      </c>
      <c r="E868" s="248" t="s">
        <v>19</v>
      </c>
      <c r="F868" s="249" t="s">
        <v>158</v>
      </c>
      <c r="G868" s="247"/>
      <c r="H868" s="250">
        <v>1024.3399999999999</v>
      </c>
      <c r="I868" s="251"/>
      <c r="J868" s="247"/>
      <c r="K868" s="247"/>
      <c r="L868" s="252"/>
      <c r="M868" s="253"/>
      <c r="N868" s="254"/>
      <c r="O868" s="254"/>
      <c r="P868" s="254"/>
      <c r="Q868" s="254"/>
      <c r="R868" s="254"/>
      <c r="S868" s="254"/>
      <c r="T868" s="25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56" t="s">
        <v>153</v>
      </c>
      <c r="AU868" s="256" t="s">
        <v>147</v>
      </c>
      <c r="AV868" s="15" t="s">
        <v>146</v>
      </c>
      <c r="AW868" s="15" t="s">
        <v>36</v>
      </c>
      <c r="AX868" s="15" t="s">
        <v>83</v>
      </c>
      <c r="AY868" s="256" t="s">
        <v>138</v>
      </c>
    </row>
    <row r="869" s="2" customFormat="1" ht="16.5" customHeight="1">
      <c r="A869" s="39"/>
      <c r="B869" s="40"/>
      <c r="C869" s="205" t="s">
        <v>1661</v>
      </c>
      <c r="D869" s="205" t="s">
        <v>141</v>
      </c>
      <c r="E869" s="206" t="s">
        <v>1468</v>
      </c>
      <c r="F869" s="207" t="s">
        <v>1469</v>
      </c>
      <c r="G869" s="208" t="s">
        <v>144</v>
      </c>
      <c r="H869" s="209">
        <v>1024.3399999999999</v>
      </c>
      <c r="I869" s="210"/>
      <c r="J869" s="211">
        <f>ROUND(I869*H869,2)</f>
        <v>0</v>
      </c>
      <c r="K869" s="207" t="s">
        <v>145</v>
      </c>
      <c r="L869" s="45"/>
      <c r="M869" s="212" t="s">
        <v>19</v>
      </c>
      <c r="N869" s="213" t="s">
        <v>47</v>
      </c>
      <c r="O869" s="85"/>
      <c r="P869" s="214">
        <f>O869*H869</f>
        <v>0</v>
      </c>
      <c r="Q869" s="214">
        <v>0.00028600000000000001</v>
      </c>
      <c r="R869" s="214">
        <f>Q869*H869</f>
        <v>0.29296124000000001</v>
      </c>
      <c r="S869" s="214">
        <v>0</v>
      </c>
      <c r="T869" s="215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16" t="s">
        <v>269</v>
      </c>
      <c r="AT869" s="216" t="s">
        <v>141</v>
      </c>
      <c r="AU869" s="216" t="s">
        <v>147</v>
      </c>
      <c r="AY869" s="18" t="s">
        <v>138</v>
      </c>
      <c r="BE869" s="217">
        <f>IF(N869="základní",J869,0)</f>
        <v>0</v>
      </c>
      <c r="BF869" s="217">
        <f>IF(N869="snížená",J869,0)</f>
        <v>0</v>
      </c>
      <c r="BG869" s="217">
        <f>IF(N869="zákl. přenesená",J869,0)</f>
        <v>0</v>
      </c>
      <c r="BH869" s="217">
        <f>IF(N869="sníž. přenesená",J869,0)</f>
        <v>0</v>
      </c>
      <c r="BI869" s="217">
        <f>IF(N869="nulová",J869,0)</f>
        <v>0</v>
      </c>
      <c r="BJ869" s="18" t="s">
        <v>147</v>
      </c>
      <c r="BK869" s="217">
        <f>ROUND(I869*H869,2)</f>
        <v>0</v>
      </c>
      <c r="BL869" s="18" t="s">
        <v>269</v>
      </c>
      <c r="BM869" s="216" t="s">
        <v>1470</v>
      </c>
    </row>
    <row r="870" s="2" customFormat="1">
      <c r="A870" s="39"/>
      <c r="B870" s="40"/>
      <c r="C870" s="41"/>
      <c r="D870" s="218" t="s">
        <v>149</v>
      </c>
      <c r="E870" s="41"/>
      <c r="F870" s="219" t="s">
        <v>1471</v>
      </c>
      <c r="G870" s="41"/>
      <c r="H870" s="41"/>
      <c r="I870" s="220"/>
      <c r="J870" s="41"/>
      <c r="K870" s="41"/>
      <c r="L870" s="45"/>
      <c r="M870" s="221"/>
      <c r="N870" s="222"/>
      <c r="O870" s="85"/>
      <c r="P870" s="85"/>
      <c r="Q870" s="85"/>
      <c r="R870" s="85"/>
      <c r="S870" s="85"/>
      <c r="T870" s="86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149</v>
      </c>
      <c r="AU870" s="18" t="s">
        <v>147</v>
      </c>
    </row>
    <row r="871" s="2" customFormat="1">
      <c r="A871" s="39"/>
      <c r="B871" s="40"/>
      <c r="C871" s="41"/>
      <c r="D871" s="223" t="s">
        <v>151</v>
      </c>
      <c r="E871" s="41"/>
      <c r="F871" s="224" t="s">
        <v>1472</v>
      </c>
      <c r="G871" s="41"/>
      <c r="H871" s="41"/>
      <c r="I871" s="220"/>
      <c r="J871" s="41"/>
      <c r="K871" s="41"/>
      <c r="L871" s="45"/>
      <c r="M871" s="221"/>
      <c r="N871" s="222"/>
      <c r="O871" s="85"/>
      <c r="P871" s="85"/>
      <c r="Q871" s="85"/>
      <c r="R871" s="85"/>
      <c r="S871" s="85"/>
      <c r="T871" s="86"/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T871" s="18" t="s">
        <v>151</v>
      </c>
      <c r="AU871" s="18" t="s">
        <v>147</v>
      </c>
    </row>
    <row r="872" s="2" customFormat="1" ht="21.75" customHeight="1">
      <c r="A872" s="39"/>
      <c r="B872" s="40"/>
      <c r="C872" s="205" t="s">
        <v>1662</v>
      </c>
      <c r="D872" s="205" t="s">
        <v>141</v>
      </c>
      <c r="E872" s="206" t="s">
        <v>1474</v>
      </c>
      <c r="F872" s="207" t="s">
        <v>1475</v>
      </c>
      <c r="G872" s="208" t="s">
        <v>144</v>
      </c>
      <c r="H872" s="209">
        <v>695.51800000000003</v>
      </c>
      <c r="I872" s="210"/>
      <c r="J872" s="211">
        <f>ROUND(I872*H872,2)</f>
        <v>0</v>
      </c>
      <c r="K872" s="207" t="s">
        <v>145</v>
      </c>
      <c r="L872" s="45"/>
      <c r="M872" s="212" t="s">
        <v>19</v>
      </c>
      <c r="N872" s="213" t="s">
        <v>47</v>
      </c>
      <c r="O872" s="85"/>
      <c r="P872" s="214">
        <f>O872*H872</f>
        <v>0</v>
      </c>
      <c r="Q872" s="214">
        <v>1.04E-05</v>
      </c>
      <c r="R872" s="214">
        <f>Q872*H872</f>
        <v>0.0072333872000000009</v>
      </c>
      <c r="S872" s="214">
        <v>0</v>
      </c>
      <c r="T872" s="215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16" t="s">
        <v>269</v>
      </c>
      <c r="AT872" s="216" t="s">
        <v>141</v>
      </c>
      <c r="AU872" s="216" t="s">
        <v>147</v>
      </c>
      <c r="AY872" s="18" t="s">
        <v>138</v>
      </c>
      <c r="BE872" s="217">
        <f>IF(N872="základní",J872,0)</f>
        <v>0</v>
      </c>
      <c r="BF872" s="217">
        <f>IF(N872="snížená",J872,0)</f>
        <v>0</v>
      </c>
      <c r="BG872" s="217">
        <f>IF(N872="zákl. přenesená",J872,0)</f>
        <v>0</v>
      </c>
      <c r="BH872" s="217">
        <f>IF(N872="sníž. přenesená",J872,0)</f>
        <v>0</v>
      </c>
      <c r="BI872" s="217">
        <f>IF(N872="nulová",J872,0)</f>
        <v>0</v>
      </c>
      <c r="BJ872" s="18" t="s">
        <v>147</v>
      </c>
      <c r="BK872" s="217">
        <f>ROUND(I872*H872,2)</f>
        <v>0</v>
      </c>
      <c r="BL872" s="18" t="s">
        <v>269</v>
      </c>
      <c r="BM872" s="216" t="s">
        <v>1476</v>
      </c>
    </row>
    <row r="873" s="2" customFormat="1">
      <c r="A873" s="39"/>
      <c r="B873" s="40"/>
      <c r="C873" s="41"/>
      <c r="D873" s="218" t="s">
        <v>149</v>
      </c>
      <c r="E873" s="41"/>
      <c r="F873" s="219" t="s">
        <v>1477</v>
      </c>
      <c r="G873" s="41"/>
      <c r="H873" s="41"/>
      <c r="I873" s="220"/>
      <c r="J873" s="41"/>
      <c r="K873" s="41"/>
      <c r="L873" s="45"/>
      <c r="M873" s="221"/>
      <c r="N873" s="222"/>
      <c r="O873" s="85"/>
      <c r="P873" s="85"/>
      <c r="Q873" s="85"/>
      <c r="R873" s="85"/>
      <c r="S873" s="85"/>
      <c r="T873" s="86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149</v>
      </c>
      <c r="AU873" s="18" t="s">
        <v>147</v>
      </c>
    </row>
    <row r="874" s="2" customFormat="1">
      <c r="A874" s="39"/>
      <c r="B874" s="40"/>
      <c r="C874" s="41"/>
      <c r="D874" s="223" t="s">
        <v>151</v>
      </c>
      <c r="E874" s="41"/>
      <c r="F874" s="224" t="s">
        <v>1478</v>
      </c>
      <c r="G874" s="41"/>
      <c r="H874" s="41"/>
      <c r="I874" s="220"/>
      <c r="J874" s="41"/>
      <c r="K874" s="41"/>
      <c r="L874" s="45"/>
      <c r="M874" s="221"/>
      <c r="N874" s="222"/>
      <c r="O874" s="85"/>
      <c r="P874" s="85"/>
      <c r="Q874" s="85"/>
      <c r="R874" s="85"/>
      <c r="S874" s="85"/>
      <c r="T874" s="86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151</v>
      </c>
      <c r="AU874" s="18" t="s">
        <v>147</v>
      </c>
    </row>
    <row r="875" s="13" customFormat="1">
      <c r="A875" s="13"/>
      <c r="B875" s="225"/>
      <c r="C875" s="226"/>
      <c r="D875" s="218" t="s">
        <v>153</v>
      </c>
      <c r="E875" s="227" t="s">
        <v>19</v>
      </c>
      <c r="F875" s="228" t="s">
        <v>1462</v>
      </c>
      <c r="G875" s="226"/>
      <c r="H875" s="227" t="s">
        <v>19</v>
      </c>
      <c r="I875" s="229"/>
      <c r="J875" s="226"/>
      <c r="K875" s="226"/>
      <c r="L875" s="230"/>
      <c r="M875" s="231"/>
      <c r="N875" s="232"/>
      <c r="O875" s="232"/>
      <c r="P875" s="232"/>
      <c r="Q875" s="232"/>
      <c r="R875" s="232"/>
      <c r="S875" s="232"/>
      <c r="T875" s="23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4" t="s">
        <v>153</v>
      </c>
      <c r="AU875" s="234" t="s">
        <v>147</v>
      </c>
      <c r="AV875" s="13" t="s">
        <v>83</v>
      </c>
      <c r="AW875" s="13" t="s">
        <v>36</v>
      </c>
      <c r="AX875" s="13" t="s">
        <v>75</v>
      </c>
      <c r="AY875" s="234" t="s">
        <v>138</v>
      </c>
    </row>
    <row r="876" s="14" customFormat="1">
      <c r="A876" s="14"/>
      <c r="B876" s="235"/>
      <c r="C876" s="236"/>
      <c r="D876" s="218" t="s">
        <v>153</v>
      </c>
      <c r="E876" s="237" t="s">
        <v>19</v>
      </c>
      <c r="F876" s="238" t="s">
        <v>1658</v>
      </c>
      <c r="G876" s="236"/>
      <c r="H876" s="239">
        <v>813.51800000000003</v>
      </c>
      <c r="I876" s="240"/>
      <c r="J876" s="236"/>
      <c r="K876" s="236"/>
      <c r="L876" s="241"/>
      <c r="M876" s="242"/>
      <c r="N876" s="243"/>
      <c r="O876" s="243"/>
      <c r="P876" s="243"/>
      <c r="Q876" s="243"/>
      <c r="R876" s="243"/>
      <c r="S876" s="243"/>
      <c r="T876" s="244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45" t="s">
        <v>153</v>
      </c>
      <c r="AU876" s="245" t="s">
        <v>147</v>
      </c>
      <c r="AV876" s="14" t="s">
        <v>147</v>
      </c>
      <c r="AW876" s="14" t="s">
        <v>36</v>
      </c>
      <c r="AX876" s="14" t="s">
        <v>75</v>
      </c>
      <c r="AY876" s="245" t="s">
        <v>138</v>
      </c>
    </row>
    <row r="877" s="14" customFormat="1">
      <c r="A877" s="14"/>
      <c r="B877" s="235"/>
      <c r="C877" s="236"/>
      <c r="D877" s="218" t="s">
        <v>153</v>
      </c>
      <c r="E877" s="237" t="s">
        <v>19</v>
      </c>
      <c r="F877" s="238" t="s">
        <v>1659</v>
      </c>
      <c r="G877" s="236"/>
      <c r="H877" s="239">
        <v>-118</v>
      </c>
      <c r="I877" s="240"/>
      <c r="J877" s="236"/>
      <c r="K877" s="236"/>
      <c r="L877" s="241"/>
      <c r="M877" s="242"/>
      <c r="N877" s="243"/>
      <c r="O877" s="243"/>
      <c r="P877" s="243"/>
      <c r="Q877" s="243"/>
      <c r="R877" s="243"/>
      <c r="S877" s="243"/>
      <c r="T877" s="24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45" t="s">
        <v>153</v>
      </c>
      <c r="AU877" s="245" t="s">
        <v>147</v>
      </c>
      <c r="AV877" s="14" t="s">
        <v>147</v>
      </c>
      <c r="AW877" s="14" t="s">
        <v>36</v>
      </c>
      <c r="AX877" s="14" t="s">
        <v>75</v>
      </c>
      <c r="AY877" s="245" t="s">
        <v>138</v>
      </c>
    </row>
    <row r="878" s="15" customFormat="1">
      <c r="A878" s="15"/>
      <c r="B878" s="246"/>
      <c r="C878" s="247"/>
      <c r="D878" s="218" t="s">
        <v>153</v>
      </c>
      <c r="E878" s="248" t="s">
        <v>19</v>
      </c>
      <c r="F878" s="249" t="s">
        <v>158</v>
      </c>
      <c r="G878" s="247"/>
      <c r="H878" s="250">
        <v>695.51800000000003</v>
      </c>
      <c r="I878" s="251"/>
      <c r="J878" s="247"/>
      <c r="K878" s="247"/>
      <c r="L878" s="252"/>
      <c r="M878" s="253"/>
      <c r="N878" s="254"/>
      <c r="O878" s="254"/>
      <c r="P878" s="254"/>
      <c r="Q878" s="254"/>
      <c r="R878" s="254"/>
      <c r="S878" s="254"/>
      <c r="T878" s="25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56" t="s">
        <v>153</v>
      </c>
      <c r="AU878" s="256" t="s">
        <v>147</v>
      </c>
      <c r="AV878" s="15" t="s">
        <v>146</v>
      </c>
      <c r="AW878" s="15" t="s">
        <v>36</v>
      </c>
      <c r="AX878" s="15" t="s">
        <v>83</v>
      </c>
      <c r="AY878" s="256" t="s">
        <v>138</v>
      </c>
    </row>
    <row r="879" s="12" customFormat="1" ht="25.92" customHeight="1">
      <c r="A879" s="12"/>
      <c r="B879" s="189"/>
      <c r="C879" s="190"/>
      <c r="D879" s="191" t="s">
        <v>74</v>
      </c>
      <c r="E879" s="192" t="s">
        <v>1479</v>
      </c>
      <c r="F879" s="192" t="s">
        <v>1480</v>
      </c>
      <c r="G879" s="190"/>
      <c r="H879" s="190"/>
      <c r="I879" s="193"/>
      <c r="J879" s="194">
        <f>BK879</f>
        <v>0</v>
      </c>
      <c r="K879" s="190"/>
      <c r="L879" s="195"/>
      <c r="M879" s="196"/>
      <c r="N879" s="197"/>
      <c r="O879" s="197"/>
      <c r="P879" s="198">
        <f>P880</f>
        <v>0</v>
      </c>
      <c r="Q879" s="197"/>
      <c r="R879" s="198">
        <f>R880</f>
        <v>0</v>
      </c>
      <c r="S879" s="197"/>
      <c r="T879" s="199">
        <f>T880</f>
        <v>0</v>
      </c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R879" s="200" t="s">
        <v>186</v>
      </c>
      <c r="AT879" s="201" t="s">
        <v>74</v>
      </c>
      <c r="AU879" s="201" t="s">
        <v>75</v>
      </c>
      <c r="AY879" s="200" t="s">
        <v>138</v>
      </c>
      <c r="BK879" s="202">
        <f>BK880</f>
        <v>0</v>
      </c>
    </row>
    <row r="880" s="12" customFormat="1" ht="22.8" customHeight="1">
      <c r="A880" s="12"/>
      <c r="B880" s="189"/>
      <c r="C880" s="190"/>
      <c r="D880" s="191" t="s">
        <v>74</v>
      </c>
      <c r="E880" s="203" t="s">
        <v>1481</v>
      </c>
      <c r="F880" s="203" t="s">
        <v>1482</v>
      </c>
      <c r="G880" s="190"/>
      <c r="H880" s="190"/>
      <c r="I880" s="193"/>
      <c r="J880" s="204">
        <f>BK880</f>
        <v>0</v>
      </c>
      <c r="K880" s="190"/>
      <c r="L880" s="195"/>
      <c r="M880" s="196"/>
      <c r="N880" s="197"/>
      <c r="O880" s="197"/>
      <c r="P880" s="198">
        <f>SUM(P881:P883)</f>
        <v>0</v>
      </c>
      <c r="Q880" s="197"/>
      <c r="R880" s="198">
        <f>SUM(R881:R883)</f>
        <v>0</v>
      </c>
      <c r="S880" s="197"/>
      <c r="T880" s="199">
        <f>SUM(T881:T883)</f>
        <v>0</v>
      </c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R880" s="200" t="s">
        <v>186</v>
      </c>
      <c r="AT880" s="201" t="s">
        <v>74</v>
      </c>
      <c r="AU880" s="201" t="s">
        <v>83</v>
      </c>
      <c r="AY880" s="200" t="s">
        <v>138</v>
      </c>
      <c r="BK880" s="202">
        <f>SUM(BK881:BK883)</f>
        <v>0</v>
      </c>
    </row>
    <row r="881" s="2" customFormat="1" ht="16.5" customHeight="1">
      <c r="A881" s="39"/>
      <c r="B881" s="40"/>
      <c r="C881" s="205" t="s">
        <v>1663</v>
      </c>
      <c r="D881" s="205" t="s">
        <v>141</v>
      </c>
      <c r="E881" s="206" t="s">
        <v>1484</v>
      </c>
      <c r="F881" s="207" t="s">
        <v>1485</v>
      </c>
      <c r="G881" s="208" t="s">
        <v>1486</v>
      </c>
      <c r="H881" s="209">
        <v>1</v>
      </c>
      <c r="I881" s="210"/>
      <c r="J881" s="211">
        <f>ROUND(I881*H881,2)</f>
        <v>0</v>
      </c>
      <c r="K881" s="207" t="s">
        <v>145</v>
      </c>
      <c r="L881" s="45"/>
      <c r="M881" s="212" t="s">
        <v>19</v>
      </c>
      <c r="N881" s="213" t="s">
        <v>47</v>
      </c>
      <c r="O881" s="85"/>
      <c r="P881" s="214">
        <f>O881*H881</f>
        <v>0</v>
      </c>
      <c r="Q881" s="214">
        <v>0</v>
      </c>
      <c r="R881" s="214">
        <f>Q881*H881</f>
        <v>0</v>
      </c>
      <c r="S881" s="214">
        <v>0</v>
      </c>
      <c r="T881" s="215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16" t="s">
        <v>1487</v>
      </c>
      <c r="AT881" s="216" t="s">
        <v>141</v>
      </c>
      <c r="AU881" s="216" t="s">
        <v>147</v>
      </c>
      <c r="AY881" s="18" t="s">
        <v>138</v>
      </c>
      <c r="BE881" s="217">
        <f>IF(N881="základní",J881,0)</f>
        <v>0</v>
      </c>
      <c r="BF881" s="217">
        <f>IF(N881="snížená",J881,0)</f>
        <v>0</v>
      </c>
      <c r="BG881" s="217">
        <f>IF(N881="zákl. přenesená",J881,0)</f>
        <v>0</v>
      </c>
      <c r="BH881" s="217">
        <f>IF(N881="sníž. přenesená",J881,0)</f>
        <v>0</v>
      </c>
      <c r="BI881" s="217">
        <f>IF(N881="nulová",J881,0)</f>
        <v>0</v>
      </c>
      <c r="BJ881" s="18" t="s">
        <v>147</v>
      </c>
      <c r="BK881" s="217">
        <f>ROUND(I881*H881,2)</f>
        <v>0</v>
      </c>
      <c r="BL881" s="18" t="s">
        <v>1487</v>
      </c>
      <c r="BM881" s="216" t="s">
        <v>1488</v>
      </c>
    </row>
    <row r="882" s="2" customFormat="1">
      <c r="A882" s="39"/>
      <c r="B882" s="40"/>
      <c r="C882" s="41"/>
      <c r="D882" s="218" t="s">
        <v>149</v>
      </c>
      <c r="E882" s="41"/>
      <c r="F882" s="219" t="s">
        <v>1485</v>
      </c>
      <c r="G882" s="41"/>
      <c r="H882" s="41"/>
      <c r="I882" s="220"/>
      <c r="J882" s="41"/>
      <c r="K882" s="41"/>
      <c r="L882" s="45"/>
      <c r="M882" s="221"/>
      <c r="N882" s="222"/>
      <c r="O882" s="85"/>
      <c r="P882" s="85"/>
      <c r="Q882" s="85"/>
      <c r="R882" s="85"/>
      <c r="S882" s="85"/>
      <c r="T882" s="86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149</v>
      </c>
      <c r="AU882" s="18" t="s">
        <v>147</v>
      </c>
    </row>
    <row r="883" s="2" customFormat="1">
      <c r="A883" s="39"/>
      <c r="B883" s="40"/>
      <c r="C883" s="41"/>
      <c r="D883" s="223" t="s">
        <v>151</v>
      </c>
      <c r="E883" s="41"/>
      <c r="F883" s="224" t="s">
        <v>1489</v>
      </c>
      <c r="G883" s="41"/>
      <c r="H883" s="41"/>
      <c r="I883" s="220"/>
      <c r="J883" s="41"/>
      <c r="K883" s="41"/>
      <c r="L883" s="45"/>
      <c r="M883" s="267"/>
      <c r="N883" s="268"/>
      <c r="O883" s="269"/>
      <c r="P883" s="269"/>
      <c r="Q883" s="269"/>
      <c r="R883" s="269"/>
      <c r="S883" s="269"/>
      <c r="T883" s="270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151</v>
      </c>
      <c r="AU883" s="18" t="s">
        <v>147</v>
      </c>
    </row>
    <row r="884" s="2" customFormat="1" ht="6.96" customHeight="1">
      <c r="A884" s="39"/>
      <c r="B884" s="60"/>
      <c r="C884" s="61"/>
      <c r="D884" s="61"/>
      <c r="E884" s="61"/>
      <c r="F884" s="61"/>
      <c r="G884" s="61"/>
      <c r="H884" s="61"/>
      <c r="I884" s="61"/>
      <c r="J884" s="61"/>
      <c r="K884" s="61"/>
      <c r="L884" s="45"/>
      <c r="M884" s="39"/>
      <c r="O884" s="39"/>
      <c r="P884" s="39"/>
      <c r="Q884" s="39"/>
      <c r="R884" s="39"/>
      <c r="S884" s="39"/>
      <c r="T884" s="39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</row>
  </sheetData>
  <sheetProtection sheet="1" autoFilter="0" formatColumns="0" formatRows="0" objects="1" scenarios="1" spinCount="100000" saltValue="TOloKVYwlHhQ5XBKppO95x+1Z7WM1oKQz6tHxa9ZWwWG5Ew1rWiCYUfMV7PCY0bbYO3tyMcmUuOCCfXk36MdjQ==" hashValue="2DAjuhzFGDLtOu9DPWuqd6Evf5AZS8jHxgJz8CqAl8b7lNPtuaO+cww+phwq3r/qfFtZiAKyzUrdBI5kuoignw==" algorithmName="SHA-512" password="CC35"/>
  <autoFilter ref="C106:K883"/>
  <mergeCells count="9">
    <mergeCell ref="E7:H7"/>
    <mergeCell ref="E9:H9"/>
    <mergeCell ref="E18:H18"/>
    <mergeCell ref="E27:H27"/>
    <mergeCell ref="E48:H48"/>
    <mergeCell ref="E50:H50"/>
    <mergeCell ref="E97:H97"/>
    <mergeCell ref="E99:H99"/>
    <mergeCell ref="L2:V2"/>
  </mergeCells>
  <hyperlinks>
    <hyperlink ref="F112" r:id="rId1" display="https://podminky.urs.cz/item/CS_URS_2021_02/317168013"/>
    <hyperlink ref="F116" r:id="rId2" display="https://podminky.urs.cz/item/CS_URS_2021_02/317168014"/>
    <hyperlink ref="F120" r:id="rId3" display="https://podminky.urs.cz/item/CS_URS_2021_02/340239212"/>
    <hyperlink ref="F128" r:id="rId4" display="https://podminky.urs.cz/item/CS_URS_2021_02/342272225"/>
    <hyperlink ref="F136" r:id="rId5" display="https://podminky.urs.cz/item/CS_URS_2021_02/342272235"/>
    <hyperlink ref="F140" r:id="rId6" display="https://podminky.urs.cz/item/CS_URS_2021_02/342291121"/>
    <hyperlink ref="F148" r:id="rId7" display="https://podminky.urs.cz/item/CS_URS_2021_02/611135011"/>
    <hyperlink ref="F152" r:id="rId8" display="https://podminky.urs.cz/item/CS_URS_2021_02/611311131"/>
    <hyperlink ref="F156" r:id="rId9" display="https://podminky.urs.cz/item/CS_URS_2021_02/612135011"/>
    <hyperlink ref="F160" r:id="rId10" display="https://podminky.urs.cz/item/CS_URS_2021_02/612311131"/>
    <hyperlink ref="F170" r:id="rId11" display="https://podminky.urs.cz/item/CS_URS_2021_02/612331121"/>
    <hyperlink ref="F175" r:id="rId12" display="https://podminky.urs.cz/item/CS_URS_2021_02/612331191"/>
    <hyperlink ref="F180" r:id="rId13" display="https://podminky.urs.cz/item/CS_URS_2021_02/612341121"/>
    <hyperlink ref="F184" r:id="rId14" display="https://podminky.urs.cz/item/CS_URS_2021_02/619991011"/>
    <hyperlink ref="F189" r:id="rId15" display="https://podminky.urs.cz/item/CS_URS_2021_02/622143003"/>
    <hyperlink ref="F193" r:id="rId16" display="https://podminky.urs.cz/item/CS_URS_2021_02/59051486"/>
    <hyperlink ref="F197" r:id="rId17" display="https://podminky.urs.cz/item/CS_URS_2021_02/631311114"/>
    <hyperlink ref="F201" r:id="rId18" display="https://podminky.urs.cz/item/CS_URS_2021_02/631319011"/>
    <hyperlink ref="F204" r:id="rId19" display="https://podminky.urs.cz/item/CS_URS_2021_02/631362021"/>
    <hyperlink ref="F208" r:id="rId20" display="https://podminky.urs.cz/item/CS_URS_2021_02/642945111"/>
    <hyperlink ref="F215" r:id="rId21" display="https://podminky.urs.cz/item/CS_URS_2021_02/642946111"/>
    <hyperlink ref="F219" r:id="rId22" display="https://podminky.urs.cz/item/CS_URS_2021_02/55331611"/>
    <hyperlink ref="F223" r:id="rId23" display="https://podminky.urs.cz/item/CS_URS_2021_02/919735122"/>
    <hyperlink ref="F227" r:id="rId24" display="https://podminky.urs.cz/item/CS_URS_2021_02/952901111"/>
    <hyperlink ref="F231" r:id="rId25" display="https://podminky.urs.cz/item/CS_URS_2021_02/953731311"/>
    <hyperlink ref="F236" r:id="rId26" display="https://podminky.urs.cz/item/CS_URS_2021_02/962031133"/>
    <hyperlink ref="F240" r:id="rId27" display="https://podminky.urs.cz/item/CS_URS_2021_02/965042141"/>
    <hyperlink ref="F245" r:id="rId28" display="https://podminky.urs.cz/item/CS_URS_2021_02/965045113"/>
    <hyperlink ref="F250" r:id="rId29" display="https://podminky.urs.cz/item/CS_URS_2021_02/968072455"/>
    <hyperlink ref="F255" r:id="rId30" display="https://podminky.urs.cz/item/CS_URS_2021_02/977151116"/>
    <hyperlink ref="F260" r:id="rId31" display="https://podminky.urs.cz/item/CS_URS_2021_02/997013214"/>
    <hyperlink ref="F263" r:id="rId32" display="https://podminky.urs.cz/item/CS_URS_2021_02/997013219"/>
    <hyperlink ref="F267" r:id="rId33" display="https://podminky.urs.cz/item/CS_URS_2021_02/997013501"/>
    <hyperlink ref="F270" r:id="rId34" display="https://podminky.urs.cz/item/CS_URS_2021_02/997013509"/>
    <hyperlink ref="F277" r:id="rId35" display="https://podminky.urs.cz/item/CS_URS_2021_02/998012023"/>
    <hyperlink ref="F282" r:id="rId36" display="https://podminky.urs.cz/item/CS_URS_2021_02/711111002"/>
    <hyperlink ref="F287" r:id="rId37" display="https://podminky.urs.cz/item/CS_URS_2021_02/11163152"/>
    <hyperlink ref="F291" r:id="rId38" display="https://podminky.urs.cz/item/CS_URS_2021_02/711141559"/>
    <hyperlink ref="F296" r:id="rId39" display="https://podminky.urs.cz/item/CS_URS_2021_02/62832001"/>
    <hyperlink ref="F300" r:id="rId40" display="https://podminky.urs.cz/item/CS_URS_2021_02/711493112"/>
    <hyperlink ref="F304" r:id="rId41" display="https://podminky.urs.cz/item/CS_URS_2021_02/711493122"/>
    <hyperlink ref="F308" r:id="rId42" display="https://podminky.urs.cz/item/CS_URS_2021_02/998711103"/>
    <hyperlink ref="F312" r:id="rId43" display="https://podminky.urs.cz/item/CS_URS_2021_02/713120821"/>
    <hyperlink ref="F317" r:id="rId44" display="https://podminky.urs.cz/item/CS_URS_2021_02/713121111"/>
    <hyperlink ref="F322" r:id="rId45" display="https://podminky.urs.cz/item/CS_URS_2021_02/28376351"/>
    <hyperlink ref="F326" r:id="rId46" display="https://podminky.urs.cz/item/CS_URS_2021_02/998713103"/>
    <hyperlink ref="F330" r:id="rId47" display="https://podminky.urs.cz/item/CS_URS_2021_02/721171808"/>
    <hyperlink ref="F335" r:id="rId48" display="https://podminky.urs.cz/item/CS_URS_2021_02/721174025"/>
    <hyperlink ref="F338" r:id="rId49" display="https://podminky.urs.cz/item/CS_URS_2021_02/721174042"/>
    <hyperlink ref="F341" r:id="rId50" display="https://podminky.urs.cz/item/CS_URS_2021_02/721174043"/>
    <hyperlink ref="F344" r:id="rId51" display="https://podminky.urs.cz/item/CS_URS_2021_02/721174045"/>
    <hyperlink ref="F347" r:id="rId52" display="https://podminky.urs.cz/item/CS_URS_2021_02/721174063"/>
    <hyperlink ref="F352" r:id="rId53" display="https://podminky.urs.cz/item/CS_URS_2021_02/721290111"/>
    <hyperlink ref="F359" r:id="rId54" display="https://podminky.urs.cz/item/CS_URS_2021_02/998721103"/>
    <hyperlink ref="F363" r:id="rId55" display="https://podminky.urs.cz/item/CS_URS_2021_02/722130801"/>
    <hyperlink ref="F366" r:id="rId56" display="https://podminky.urs.cz/item/CS_URS_2021_02/722170801"/>
    <hyperlink ref="F369" r:id="rId57" display="https://podminky.urs.cz/item/CS_URS_2021_02/722174002"/>
    <hyperlink ref="F372" r:id="rId58" display="https://podminky.urs.cz/item/CS_URS_2021_02/722174002"/>
    <hyperlink ref="F375" r:id="rId59" display="https://podminky.urs.cz/item/CS_URS_2021_02/722174003"/>
    <hyperlink ref="F378" r:id="rId60" display="https://podminky.urs.cz/item/CS_URS_2021_02/722181222"/>
    <hyperlink ref="F381" r:id="rId61" display="https://podminky.urs.cz/item/CS_URS_2021_02/722181242"/>
    <hyperlink ref="F384" r:id="rId62" display="https://podminky.urs.cz/item/CS_URS_2021_02/722220111"/>
    <hyperlink ref="F391" r:id="rId63" display="https://podminky.urs.cz/item/CS_URS_2021_02/722290234"/>
    <hyperlink ref="F398" r:id="rId64" display="https://podminky.urs.cz/item/CS_URS_2021_02/998722103"/>
    <hyperlink ref="F402" r:id="rId65" display="https://podminky.urs.cz/item/CS_URS_2021_02/725110811"/>
    <hyperlink ref="F405" r:id="rId66" display="https://podminky.urs.cz/item/CS_URS_2021_02/725112022"/>
    <hyperlink ref="F410" r:id="rId67" display="https://podminky.urs.cz/item/CS_URS_2021_02/725210821"/>
    <hyperlink ref="F413" r:id="rId68" display="https://podminky.urs.cz/item/CS_URS_2021_02/725211681"/>
    <hyperlink ref="F416" r:id="rId69" display="https://podminky.urs.cz/item/CS_URS_2021_02/725291621"/>
    <hyperlink ref="F419" r:id="rId70" display="https://podminky.urs.cz/item/CS_URS_2021_02/725291642"/>
    <hyperlink ref="F430" r:id="rId71" display="https://podminky.urs.cz/item/CS_URS_2021_02/725822613"/>
    <hyperlink ref="F433" r:id="rId72" display="https://podminky.urs.cz/item/CS_URS_2021_02/725840850"/>
    <hyperlink ref="F436" r:id="rId73" display="https://podminky.urs.cz/item/CS_URS_2021_02/725841312"/>
    <hyperlink ref="F441" r:id="rId74" display="https://podminky.urs.cz/item/CS_URS_2021_02/998725103"/>
    <hyperlink ref="F445" r:id="rId75" display="https://podminky.urs.cz/item/CS_URS_2021_02/726111031"/>
    <hyperlink ref="F448" r:id="rId76" display="https://podminky.urs.cz/item/CS_URS_2021_02/998726113"/>
    <hyperlink ref="F452" r:id="rId77" display="https://podminky.urs.cz/item/CS_URS_2021_02/733120819"/>
    <hyperlink ref="F455" r:id="rId78" display="https://podminky.urs.cz/item/CS_URS_2021_02/733223302"/>
    <hyperlink ref="F466" r:id="rId79" display="https://podminky.urs.cz/item/CS_URS_2021_02/733291101"/>
    <hyperlink ref="F475" r:id="rId80" display="https://podminky.urs.cz/item/CS_URS_2021_02/998733103"/>
    <hyperlink ref="F479" r:id="rId81" display="https://podminky.urs.cz/item/CS_URS_2021_02/735121810"/>
    <hyperlink ref="F482" r:id="rId82" display="https://podminky.urs.cz/item/CS_URS_2021_02/735164221"/>
    <hyperlink ref="F485" r:id="rId83" display="https://podminky.urs.cz/item/CS_URS_2021_02/998735103"/>
    <hyperlink ref="F489" r:id="rId84" display="https://podminky.urs.cz/item/CS_URS_2021_02/741110061"/>
    <hyperlink ref="F492" r:id="rId85" display="https://podminky.urs.cz/item/CS_URS_2021_02/34571063"/>
    <hyperlink ref="F497" r:id="rId86" display="https://podminky.urs.cz/item/CS_URS_2021_02/741112001"/>
    <hyperlink ref="F502" r:id="rId87" display="https://podminky.urs.cz/item/CS_URS_2021_02/741112061"/>
    <hyperlink ref="F507" r:id="rId88" display="https://podminky.urs.cz/item/CS_URS_2021_02/741120003"/>
    <hyperlink ref="F523" r:id="rId89" display="https://podminky.urs.cz/item/CS_URS_2021_02/741310001"/>
    <hyperlink ref="F528" r:id="rId90" display="https://podminky.urs.cz/item/CS_URS_2021_02/741310022"/>
    <hyperlink ref="F533" r:id="rId91" display="https://podminky.urs.cz/item/CS_URS_2021_02/741310025"/>
    <hyperlink ref="F538" r:id="rId92" display="https://podminky.urs.cz/item/CS_URS_2021_02/741313041"/>
    <hyperlink ref="F543" r:id="rId93" display="https://podminky.urs.cz/item/CS_URS_2021_02/741330731"/>
    <hyperlink ref="F548" r:id="rId94" display="https://podminky.urs.cz/item/CS_URS_2021_02/741372062"/>
    <hyperlink ref="F553" r:id="rId95" display="https://podminky.urs.cz/item/CS_URS_2021_02/741372062"/>
    <hyperlink ref="F562" r:id="rId96" display="https://podminky.urs.cz/item/CS_URS_2021_02/998741103"/>
    <hyperlink ref="F591" r:id="rId97" display="https://podminky.urs.cz/item/CS_URS_2021_02/751111811"/>
    <hyperlink ref="F594" r:id="rId98" display="https://podminky.urs.cz/item/CS_URS_2021_02/751133012"/>
    <hyperlink ref="F613" r:id="rId99" display="https://podminky.urs.cz/item/CS_URS_2021_02/751510041"/>
    <hyperlink ref="F616" r:id="rId100" display="https://podminky.urs.cz/item/CS_URS_2021_02/751510042"/>
    <hyperlink ref="F621" r:id="rId101" display="https://podminky.urs.cz/item/CS_URS_2021_02/751537011"/>
    <hyperlink ref="F628" r:id="rId102" display="https://podminky.urs.cz/item/CS_URS_2021_02/998751102"/>
    <hyperlink ref="F632" r:id="rId103" display="https://podminky.urs.cz/item/CS_URS_2021_02/763131451"/>
    <hyperlink ref="F639" r:id="rId104" display="https://podminky.urs.cz/item/CS_URS_2021_02/763131714"/>
    <hyperlink ref="F642" r:id="rId105" display="https://podminky.urs.cz/item/CS_URS_2021_02/763131821"/>
    <hyperlink ref="F647" r:id="rId106" display="https://podminky.urs.cz/item/CS_URS_2021_02/998763102"/>
    <hyperlink ref="F651" r:id="rId107" display="https://podminky.urs.cz/item/CS_URS_2021_02/766421821"/>
    <hyperlink ref="F656" r:id="rId108" display="https://podminky.urs.cz/item/CS_URS_2021_02/766421822"/>
    <hyperlink ref="F659" r:id="rId109" display="https://podminky.urs.cz/item/CS_URS_2021_02/766660022"/>
    <hyperlink ref="F663" r:id="rId110" display="https://podminky.urs.cz/item/CS_URS_2021_02/61165314"/>
    <hyperlink ref="F668" r:id="rId111" display="https://podminky.urs.cz/item/CS_URS_2021_02/766660172"/>
    <hyperlink ref="F681" r:id="rId112" display="https://podminky.urs.cz/item/CS_URS_2021_02/766682111"/>
    <hyperlink ref="F685" r:id="rId113" display="https://podminky.urs.cz/item/CS_URS_2021_02/61182258"/>
    <hyperlink ref="F694" r:id="rId114" display="https://podminky.urs.cz/item/CS_URS_2021_02/766821112"/>
    <hyperlink ref="F698" r:id="rId115" display="https://podminky.urs.cz/item/CS_URS_2021_02/61510103"/>
    <hyperlink ref="F701" r:id="rId116" display="https://podminky.urs.cz/item/CS_URS_2021_02/766825821"/>
    <hyperlink ref="F705" r:id="rId117" display="https://podminky.urs.cz/item/CS_URS_2021_02/998766103"/>
    <hyperlink ref="F709" r:id="rId118" display="https://podminky.urs.cz/item/CS_URS_2021_02/767646401"/>
    <hyperlink ref="F718" r:id="rId119" display="https://podminky.urs.cz/item/CS_URS_2021_02/998767103"/>
    <hyperlink ref="F722" r:id="rId120" display="https://podminky.urs.cz/item/CS_URS_2021_02/771121011"/>
    <hyperlink ref="F726" r:id="rId121" display="https://podminky.urs.cz/item/CS_URS_2021_02/771574273"/>
    <hyperlink ref="F731" r:id="rId122" display="https://podminky.urs.cz/item/CS_URS_2021_02/59761428"/>
    <hyperlink ref="F735" r:id="rId123" display="https://podminky.urs.cz/item/CS_URS_2021_02/771577112"/>
    <hyperlink ref="F738" r:id="rId124" display="https://podminky.urs.cz/item/CS_URS_2021_02/771577114"/>
    <hyperlink ref="F741" r:id="rId125" display="https://podminky.urs.cz/item/CS_URS_2021_02/771591241"/>
    <hyperlink ref="F745" r:id="rId126" display="https://podminky.urs.cz/item/CS_URS_2021_02/771591242"/>
    <hyperlink ref="F749" r:id="rId127" display="https://podminky.urs.cz/item/CS_URS_2021_02/771591264"/>
    <hyperlink ref="F753" r:id="rId128" display="https://podminky.urs.cz/item/CS_URS_2021_02/998771103"/>
    <hyperlink ref="F757" r:id="rId129" display="https://podminky.urs.cz/item/CS_URS_2021_02/776111311"/>
    <hyperlink ref="F761" r:id="rId130" display="https://podminky.urs.cz/item/CS_URS_2021_02/776121111"/>
    <hyperlink ref="F764" r:id="rId131" display="https://podminky.urs.cz/item/CS_URS_2021_02/776141112"/>
    <hyperlink ref="F767" r:id="rId132" display="https://podminky.urs.cz/item/CS_URS_2021_02/776201811"/>
    <hyperlink ref="F772" r:id="rId133" display="https://podminky.urs.cz/item/CS_URS_2021_02/776221111"/>
    <hyperlink ref="F778" r:id="rId134" display="https://podminky.urs.cz/item/CS_URS_2021_02/776411111"/>
    <hyperlink ref="F785" r:id="rId135" display="https://podminky.urs.cz/item/CS_URS_2021_02/28411004"/>
    <hyperlink ref="F789" r:id="rId136" display="https://podminky.urs.cz/item/CS_URS_2021_02/776421311"/>
    <hyperlink ref="F793" r:id="rId137" display="https://podminky.urs.cz/item/CS_URS_2021_02/553431-R"/>
    <hyperlink ref="F797" r:id="rId138" display="https://podminky.urs.cz/item/CS_URS_2021_02/998776103"/>
    <hyperlink ref="F801" r:id="rId139" display="https://podminky.urs.cz/item/CS_URS_2021_02/781471810"/>
    <hyperlink ref="F805" r:id="rId140" display="https://podminky.urs.cz/item/CS_URS_2021_02/781474113"/>
    <hyperlink ref="F809" r:id="rId141" display="https://podminky.urs.cz/item/CS_URS_2021_02/59761071"/>
    <hyperlink ref="F813" r:id="rId142" display="https://podminky.urs.cz/item/CS_URS_2021_02/781491011"/>
    <hyperlink ref="F817" r:id="rId143" display="https://podminky.urs.cz/item/CS_URS_2021_02/63465124"/>
    <hyperlink ref="F821" r:id="rId144" display="https://podminky.urs.cz/item/CS_URS_2021_02/781494111"/>
    <hyperlink ref="F825" r:id="rId145" display="https://podminky.urs.cz/item/CS_URS_2021_02/781494511"/>
    <hyperlink ref="F830" r:id="rId146" display="https://podminky.urs.cz/item/CS_URS_2021_02/781495115"/>
    <hyperlink ref="F838" r:id="rId147" display="https://podminky.urs.cz/item/CS_URS_2021_02/781495142"/>
    <hyperlink ref="F842" r:id="rId148" display="https://podminky.urs.cz/item/CS_URS_2021_02/781495143"/>
    <hyperlink ref="F846" r:id="rId149" display="https://podminky.urs.cz/item/CS_URS_2021_02/998781103"/>
    <hyperlink ref="F850" r:id="rId150" display="https://podminky.urs.cz/item/CS_URS_2021_02/783317105"/>
    <hyperlink ref="F856" r:id="rId151" display="https://podminky.urs.cz/item/CS_URS_2021_02/784121001"/>
    <hyperlink ref="F860" r:id="rId152" display="https://podminky.urs.cz/item/CS_URS_2021_02/784181121"/>
    <hyperlink ref="F871" r:id="rId153" display="https://podminky.urs.cz/item/CS_URS_2021_02/784221101"/>
    <hyperlink ref="F874" r:id="rId154" display="https://podminky.urs.cz/item/CS_URS_2021_02/784221153"/>
    <hyperlink ref="F883" r:id="rId155" display="https://podminky.urs.cz/item/CS_URS_2021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6" customFormat="1" ht="45" customHeight="1">
      <c r="B3" s="275"/>
      <c r="C3" s="276" t="s">
        <v>1664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1665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1666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1667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1668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1669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1670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1671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1672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1673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1674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82</v>
      </c>
      <c r="F18" s="282" t="s">
        <v>1675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1676</v>
      </c>
      <c r="F19" s="282" t="s">
        <v>1677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1678</v>
      </c>
      <c r="F20" s="282" t="s">
        <v>1679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1680</v>
      </c>
      <c r="F21" s="282" t="s">
        <v>1681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1682</v>
      </c>
      <c r="F22" s="282" t="s">
        <v>1683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1684</v>
      </c>
      <c r="F23" s="282" t="s">
        <v>1685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1686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1687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1688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1689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1690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1691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1692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1693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1694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124</v>
      </c>
      <c r="F36" s="282"/>
      <c r="G36" s="282" t="s">
        <v>1695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1696</v>
      </c>
      <c r="F37" s="282"/>
      <c r="G37" s="282" t="s">
        <v>1697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56</v>
      </c>
      <c r="F38" s="282"/>
      <c r="G38" s="282" t="s">
        <v>1698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57</v>
      </c>
      <c r="F39" s="282"/>
      <c r="G39" s="282" t="s">
        <v>1699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125</v>
      </c>
      <c r="F40" s="282"/>
      <c r="G40" s="282" t="s">
        <v>1700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126</v>
      </c>
      <c r="F41" s="282"/>
      <c r="G41" s="282" t="s">
        <v>1701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1702</v>
      </c>
      <c r="F42" s="282"/>
      <c r="G42" s="282" t="s">
        <v>1703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1704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1705</v>
      </c>
      <c r="F44" s="282"/>
      <c r="G44" s="282" t="s">
        <v>1706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128</v>
      </c>
      <c r="F45" s="282"/>
      <c r="G45" s="282" t="s">
        <v>1707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1708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1709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1710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1711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1712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1713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1714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1715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1716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1717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1718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1719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1720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1721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1722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1723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1724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1725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1726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1727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1728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1729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1730</v>
      </c>
      <c r="D76" s="300"/>
      <c r="E76" s="300"/>
      <c r="F76" s="300" t="s">
        <v>1731</v>
      </c>
      <c r="G76" s="301"/>
      <c r="H76" s="300" t="s">
        <v>57</v>
      </c>
      <c r="I76" s="300" t="s">
        <v>60</v>
      </c>
      <c r="J76" s="300" t="s">
        <v>1732</v>
      </c>
      <c r="K76" s="299"/>
    </row>
    <row r="77" s="1" customFormat="1" ht="17.25" customHeight="1">
      <c r="B77" s="297"/>
      <c r="C77" s="302" t="s">
        <v>1733</v>
      </c>
      <c r="D77" s="302"/>
      <c r="E77" s="302"/>
      <c r="F77" s="303" t="s">
        <v>1734</v>
      </c>
      <c r="G77" s="304"/>
      <c r="H77" s="302"/>
      <c r="I77" s="302"/>
      <c r="J77" s="302" t="s">
        <v>1735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56</v>
      </c>
      <c r="D79" s="307"/>
      <c r="E79" s="307"/>
      <c r="F79" s="308" t="s">
        <v>1736</v>
      </c>
      <c r="G79" s="309"/>
      <c r="H79" s="285" t="s">
        <v>1737</v>
      </c>
      <c r="I79" s="285" t="s">
        <v>1738</v>
      </c>
      <c r="J79" s="285">
        <v>20</v>
      </c>
      <c r="K79" s="299"/>
    </row>
    <row r="80" s="1" customFormat="1" ht="15" customHeight="1">
      <c r="B80" s="297"/>
      <c r="C80" s="285" t="s">
        <v>1739</v>
      </c>
      <c r="D80" s="285"/>
      <c r="E80" s="285"/>
      <c r="F80" s="308" t="s">
        <v>1736</v>
      </c>
      <c r="G80" s="309"/>
      <c r="H80" s="285" t="s">
        <v>1740</v>
      </c>
      <c r="I80" s="285" t="s">
        <v>1738</v>
      </c>
      <c r="J80" s="285">
        <v>120</v>
      </c>
      <c r="K80" s="299"/>
    </row>
    <row r="81" s="1" customFormat="1" ht="15" customHeight="1">
      <c r="B81" s="310"/>
      <c r="C81" s="285" t="s">
        <v>1741</v>
      </c>
      <c r="D81" s="285"/>
      <c r="E81" s="285"/>
      <c r="F81" s="308" t="s">
        <v>1742</v>
      </c>
      <c r="G81" s="309"/>
      <c r="H81" s="285" t="s">
        <v>1743</v>
      </c>
      <c r="I81" s="285" t="s">
        <v>1738</v>
      </c>
      <c r="J81" s="285">
        <v>50</v>
      </c>
      <c r="K81" s="299"/>
    </row>
    <row r="82" s="1" customFormat="1" ht="15" customHeight="1">
      <c r="B82" s="310"/>
      <c r="C82" s="285" t="s">
        <v>1744</v>
      </c>
      <c r="D82" s="285"/>
      <c r="E82" s="285"/>
      <c r="F82" s="308" t="s">
        <v>1736</v>
      </c>
      <c r="G82" s="309"/>
      <c r="H82" s="285" t="s">
        <v>1745</v>
      </c>
      <c r="I82" s="285" t="s">
        <v>1746</v>
      </c>
      <c r="J82" s="285"/>
      <c r="K82" s="299"/>
    </row>
    <row r="83" s="1" customFormat="1" ht="15" customHeight="1">
      <c r="B83" s="310"/>
      <c r="C83" s="311" t="s">
        <v>1747</v>
      </c>
      <c r="D83" s="311"/>
      <c r="E83" s="311"/>
      <c r="F83" s="312" t="s">
        <v>1742</v>
      </c>
      <c r="G83" s="311"/>
      <c r="H83" s="311" t="s">
        <v>1748</v>
      </c>
      <c r="I83" s="311" t="s">
        <v>1738</v>
      </c>
      <c r="J83" s="311">
        <v>15</v>
      </c>
      <c r="K83" s="299"/>
    </row>
    <row r="84" s="1" customFormat="1" ht="15" customHeight="1">
      <c r="B84" s="310"/>
      <c r="C84" s="311" t="s">
        <v>1749</v>
      </c>
      <c r="D84" s="311"/>
      <c r="E84" s="311"/>
      <c r="F84" s="312" t="s">
        <v>1742</v>
      </c>
      <c r="G84" s="311"/>
      <c r="H84" s="311" t="s">
        <v>1750</v>
      </c>
      <c r="I84" s="311" t="s">
        <v>1738</v>
      </c>
      <c r="J84" s="311">
        <v>15</v>
      </c>
      <c r="K84" s="299"/>
    </row>
    <row r="85" s="1" customFormat="1" ht="15" customHeight="1">
      <c r="B85" s="310"/>
      <c r="C85" s="311" t="s">
        <v>1751</v>
      </c>
      <c r="D85" s="311"/>
      <c r="E85" s="311"/>
      <c r="F85" s="312" t="s">
        <v>1742</v>
      </c>
      <c r="G85" s="311"/>
      <c r="H85" s="311" t="s">
        <v>1752</v>
      </c>
      <c r="I85" s="311" t="s">
        <v>1738</v>
      </c>
      <c r="J85" s="311">
        <v>20</v>
      </c>
      <c r="K85" s="299"/>
    </row>
    <row r="86" s="1" customFormat="1" ht="15" customHeight="1">
      <c r="B86" s="310"/>
      <c r="C86" s="311" t="s">
        <v>1753</v>
      </c>
      <c r="D86" s="311"/>
      <c r="E86" s="311"/>
      <c r="F86" s="312" t="s">
        <v>1742</v>
      </c>
      <c r="G86" s="311"/>
      <c r="H86" s="311" t="s">
        <v>1754</v>
      </c>
      <c r="I86" s="311" t="s">
        <v>1738</v>
      </c>
      <c r="J86" s="311">
        <v>20</v>
      </c>
      <c r="K86" s="299"/>
    </row>
    <row r="87" s="1" customFormat="1" ht="15" customHeight="1">
      <c r="B87" s="310"/>
      <c r="C87" s="285" t="s">
        <v>1755</v>
      </c>
      <c r="D87" s="285"/>
      <c r="E87" s="285"/>
      <c r="F87" s="308" t="s">
        <v>1742</v>
      </c>
      <c r="G87" s="309"/>
      <c r="H87" s="285" t="s">
        <v>1756</v>
      </c>
      <c r="I87" s="285" t="s">
        <v>1738</v>
      </c>
      <c r="J87" s="285">
        <v>50</v>
      </c>
      <c r="K87" s="299"/>
    </row>
    <row r="88" s="1" customFormat="1" ht="15" customHeight="1">
      <c r="B88" s="310"/>
      <c r="C88" s="285" t="s">
        <v>1757</v>
      </c>
      <c r="D88" s="285"/>
      <c r="E88" s="285"/>
      <c r="F88" s="308" t="s">
        <v>1742</v>
      </c>
      <c r="G88" s="309"/>
      <c r="H88" s="285" t="s">
        <v>1758</v>
      </c>
      <c r="I88" s="285" t="s">
        <v>1738</v>
      </c>
      <c r="J88" s="285">
        <v>20</v>
      </c>
      <c r="K88" s="299"/>
    </row>
    <row r="89" s="1" customFormat="1" ht="15" customHeight="1">
      <c r="B89" s="310"/>
      <c r="C89" s="285" t="s">
        <v>1759</v>
      </c>
      <c r="D89" s="285"/>
      <c r="E89" s="285"/>
      <c r="F89" s="308" t="s">
        <v>1742</v>
      </c>
      <c r="G89" s="309"/>
      <c r="H89" s="285" t="s">
        <v>1760</v>
      </c>
      <c r="I89" s="285" t="s">
        <v>1738</v>
      </c>
      <c r="J89" s="285">
        <v>20</v>
      </c>
      <c r="K89" s="299"/>
    </row>
    <row r="90" s="1" customFormat="1" ht="15" customHeight="1">
      <c r="B90" s="310"/>
      <c r="C90" s="285" t="s">
        <v>1761</v>
      </c>
      <c r="D90" s="285"/>
      <c r="E90" s="285"/>
      <c r="F90" s="308" t="s">
        <v>1742</v>
      </c>
      <c r="G90" s="309"/>
      <c r="H90" s="285" t="s">
        <v>1762</v>
      </c>
      <c r="I90" s="285" t="s">
        <v>1738</v>
      </c>
      <c r="J90" s="285">
        <v>50</v>
      </c>
      <c r="K90" s="299"/>
    </row>
    <row r="91" s="1" customFormat="1" ht="15" customHeight="1">
      <c r="B91" s="310"/>
      <c r="C91" s="285" t="s">
        <v>1763</v>
      </c>
      <c r="D91" s="285"/>
      <c r="E91" s="285"/>
      <c r="F91" s="308" t="s">
        <v>1742</v>
      </c>
      <c r="G91" s="309"/>
      <c r="H91" s="285" t="s">
        <v>1763</v>
      </c>
      <c r="I91" s="285" t="s">
        <v>1738</v>
      </c>
      <c r="J91" s="285">
        <v>50</v>
      </c>
      <c r="K91" s="299"/>
    </row>
    <row r="92" s="1" customFormat="1" ht="15" customHeight="1">
      <c r="B92" s="310"/>
      <c r="C92" s="285" t="s">
        <v>1764</v>
      </c>
      <c r="D92" s="285"/>
      <c r="E92" s="285"/>
      <c r="F92" s="308" t="s">
        <v>1742</v>
      </c>
      <c r="G92" s="309"/>
      <c r="H92" s="285" t="s">
        <v>1765</v>
      </c>
      <c r="I92" s="285" t="s">
        <v>1738</v>
      </c>
      <c r="J92" s="285">
        <v>255</v>
      </c>
      <c r="K92" s="299"/>
    </row>
    <row r="93" s="1" customFormat="1" ht="15" customHeight="1">
      <c r="B93" s="310"/>
      <c r="C93" s="285" t="s">
        <v>1766</v>
      </c>
      <c r="D93" s="285"/>
      <c r="E93" s="285"/>
      <c r="F93" s="308" t="s">
        <v>1736</v>
      </c>
      <c r="G93" s="309"/>
      <c r="H93" s="285" t="s">
        <v>1767</v>
      </c>
      <c r="I93" s="285" t="s">
        <v>1768</v>
      </c>
      <c r="J93" s="285"/>
      <c r="K93" s="299"/>
    </row>
    <row r="94" s="1" customFormat="1" ht="15" customHeight="1">
      <c r="B94" s="310"/>
      <c r="C94" s="285" t="s">
        <v>1769</v>
      </c>
      <c r="D94" s="285"/>
      <c r="E94" s="285"/>
      <c r="F94" s="308" t="s">
        <v>1736</v>
      </c>
      <c r="G94" s="309"/>
      <c r="H94" s="285" t="s">
        <v>1770</v>
      </c>
      <c r="I94" s="285" t="s">
        <v>1771</v>
      </c>
      <c r="J94" s="285"/>
      <c r="K94" s="299"/>
    </row>
    <row r="95" s="1" customFormat="1" ht="15" customHeight="1">
      <c r="B95" s="310"/>
      <c r="C95" s="285" t="s">
        <v>1772</v>
      </c>
      <c r="D95" s="285"/>
      <c r="E95" s="285"/>
      <c r="F95" s="308" t="s">
        <v>1736</v>
      </c>
      <c r="G95" s="309"/>
      <c r="H95" s="285" t="s">
        <v>1772</v>
      </c>
      <c r="I95" s="285" t="s">
        <v>1771</v>
      </c>
      <c r="J95" s="285"/>
      <c r="K95" s="299"/>
    </row>
    <row r="96" s="1" customFormat="1" ht="15" customHeight="1">
      <c r="B96" s="310"/>
      <c r="C96" s="285" t="s">
        <v>41</v>
      </c>
      <c r="D96" s="285"/>
      <c r="E96" s="285"/>
      <c r="F96" s="308" t="s">
        <v>1736</v>
      </c>
      <c r="G96" s="309"/>
      <c r="H96" s="285" t="s">
        <v>1773</v>
      </c>
      <c r="I96" s="285" t="s">
        <v>1771</v>
      </c>
      <c r="J96" s="285"/>
      <c r="K96" s="299"/>
    </row>
    <row r="97" s="1" customFormat="1" ht="15" customHeight="1">
      <c r="B97" s="310"/>
      <c r="C97" s="285" t="s">
        <v>51</v>
      </c>
      <c r="D97" s="285"/>
      <c r="E97" s="285"/>
      <c r="F97" s="308" t="s">
        <v>1736</v>
      </c>
      <c r="G97" s="309"/>
      <c r="H97" s="285" t="s">
        <v>1774</v>
      </c>
      <c r="I97" s="285" t="s">
        <v>1771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1775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1730</v>
      </c>
      <c r="D103" s="300"/>
      <c r="E103" s="300"/>
      <c r="F103" s="300" t="s">
        <v>1731</v>
      </c>
      <c r="G103" s="301"/>
      <c r="H103" s="300" t="s">
        <v>57</v>
      </c>
      <c r="I103" s="300" t="s">
        <v>60</v>
      </c>
      <c r="J103" s="300" t="s">
        <v>1732</v>
      </c>
      <c r="K103" s="299"/>
    </row>
    <row r="104" s="1" customFormat="1" ht="17.25" customHeight="1">
      <c r="B104" s="297"/>
      <c r="C104" s="302" t="s">
        <v>1733</v>
      </c>
      <c r="D104" s="302"/>
      <c r="E104" s="302"/>
      <c r="F104" s="303" t="s">
        <v>1734</v>
      </c>
      <c r="G104" s="304"/>
      <c r="H104" s="302"/>
      <c r="I104" s="302"/>
      <c r="J104" s="302" t="s">
        <v>1735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56</v>
      </c>
      <c r="D106" s="307"/>
      <c r="E106" s="307"/>
      <c r="F106" s="308" t="s">
        <v>1736</v>
      </c>
      <c r="G106" s="285"/>
      <c r="H106" s="285" t="s">
        <v>1776</v>
      </c>
      <c r="I106" s="285" t="s">
        <v>1738</v>
      </c>
      <c r="J106" s="285">
        <v>20</v>
      </c>
      <c r="K106" s="299"/>
    </row>
    <row r="107" s="1" customFormat="1" ht="15" customHeight="1">
      <c r="B107" s="297"/>
      <c r="C107" s="285" t="s">
        <v>1739</v>
      </c>
      <c r="D107" s="285"/>
      <c r="E107" s="285"/>
      <c r="F107" s="308" t="s">
        <v>1736</v>
      </c>
      <c r="G107" s="285"/>
      <c r="H107" s="285" t="s">
        <v>1776</v>
      </c>
      <c r="I107" s="285" t="s">
        <v>1738</v>
      </c>
      <c r="J107" s="285">
        <v>120</v>
      </c>
      <c r="K107" s="299"/>
    </row>
    <row r="108" s="1" customFormat="1" ht="15" customHeight="1">
      <c r="B108" s="310"/>
      <c r="C108" s="285" t="s">
        <v>1741</v>
      </c>
      <c r="D108" s="285"/>
      <c r="E108" s="285"/>
      <c r="F108" s="308" t="s">
        <v>1742</v>
      </c>
      <c r="G108" s="285"/>
      <c r="H108" s="285" t="s">
        <v>1776</v>
      </c>
      <c r="I108" s="285" t="s">
        <v>1738</v>
      </c>
      <c r="J108" s="285">
        <v>50</v>
      </c>
      <c r="K108" s="299"/>
    </row>
    <row r="109" s="1" customFormat="1" ht="15" customHeight="1">
      <c r="B109" s="310"/>
      <c r="C109" s="285" t="s">
        <v>1744</v>
      </c>
      <c r="D109" s="285"/>
      <c r="E109" s="285"/>
      <c r="F109" s="308" t="s">
        <v>1736</v>
      </c>
      <c r="G109" s="285"/>
      <c r="H109" s="285" t="s">
        <v>1776</v>
      </c>
      <c r="I109" s="285" t="s">
        <v>1746</v>
      </c>
      <c r="J109" s="285"/>
      <c r="K109" s="299"/>
    </row>
    <row r="110" s="1" customFormat="1" ht="15" customHeight="1">
      <c r="B110" s="310"/>
      <c r="C110" s="285" t="s">
        <v>1755</v>
      </c>
      <c r="D110" s="285"/>
      <c r="E110" s="285"/>
      <c r="F110" s="308" t="s">
        <v>1742</v>
      </c>
      <c r="G110" s="285"/>
      <c r="H110" s="285" t="s">
        <v>1776</v>
      </c>
      <c r="I110" s="285" t="s">
        <v>1738</v>
      </c>
      <c r="J110" s="285">
        <v>50</v>
      </c>
      <c r="K110" s="299"/>
    </row>
    <row r="111" s="1" customFormat="1" ht="15" customHeight="1">
      <c r="B111" s="310"/>
      <c r="C111" s="285" t="s">
        <v>1763</v>
      </c>
      <c r="D111" s="285"/>
      <c r="E111" s="285"/>
      <c r="F111" s="308" t="s">
        <v>1742</v>
      </c>
      <c r="G111" s="285"/>
      <c r="H111" s="285" t="s">
        <v>1776</v>
      </c>
      <c r="I111" s="285" t="s">
        <v>1738</v>
      </c>
      <c r="J111" s="285">
        <v>50</v>
      </c>
      <c r="K111" s="299"/>
    </row>
    <row r="112" s="1" customFormat="1" ht="15" customHeight="1">
      <c r="B112" s="310"/>
      <c r="C112" s="285" t="s">
        <v>1761</v>
      </c>
      <c r="D112" s="285"/>
      <c r="E112" s="285"/>
      <c r="F112" s="308" t="s">
        <v>1742</v>
      </c>
      <c r="G112" s="285"/>
      <c r="H112" s="285" t="s">
        <v>1776</v>
      </c>
      <c r="I112" s="285" t="s">
        <v>1738</v>
      </c>
      <c r="J112" s="285">
        <v>50</v>
      </c>
      <c r="K112" s="299"/>
    </row>
    <row r="113" s="1" customFormat="1" ht="15" customHeight="1">
      <c r="B113" s="310"/>
      <c r="C113" s="285" t="s">
        <v>56</v>
      </c>
      <c r="D113" s="285"/>
      <c r="E113" s="285"/>
      <c r="F113" s="308" t="s">
        <v>1736</v>
      </c>
      <c r="G113" s="285"/>
      <c r="H113" s="285" t="s">
        <v>1777</v>
      </c>
      <c r="I113" s="285" t="s">
        <v>1738</v>
      </c>
      <c r="J113" s="285">
        <v>20</v>
      </c>
      <c r="K113" s="299"/>
    </row>
    <row r="114" s="1" customFormat="1" ht="15" customHeight="1">
      <c r="B114" s="310"/>
      <c r="C114" s="285" t="s">
        <v>1778</v>
      </c>
      <c r="D114" s="285"/>
      <c r="E114" s="285"/>
      <c r="F114" s="308" t="s">
        <v>1736</v>
      </c>
      <c r="G114" s="285"/>
      <c r="H114" s="285" t="s">
        <v>1779</v>
      </c>
      <c r="I114" s="285" t="s">
        <v>1738</v>
      </c>
      <c r="J114" s="285">
        <v>120</v>
      </c>
      <c r="K114" s="299"/>
    </row>
    <row r="115" s="1" customFormat="1" ht="15" customHeight="1">
      <c r="B115" s="310"/>
      <c r="C115" s="285" t="s">
        <v>41</v>
      </c>
      <c r="D115" s="285"/>
      <c r="E115" s="285"/>
      <c r="F115" s="308" t="s">
        <v>1736</v>
      </c>
      <c r="G115" s="285"/>
      <c r="H115" s="285" t="s">
        <v>1780</v>
      </c>
      <c r="I115" s="285" t="s">
        <v>1771</v>
      </c>
      <c r="J115" s="285"/>
      <c r="K115" s="299"/>
    </row>
    <row r="116" s="1" customFormat="1" ht="15" customHeight="1">
      <c r="B116" s="310"/>
      <c r="C116" s="285" t="s">
        <v>51</v>
      </c>
      <c r="D116" s="285"/>
      <c r="E116" s="285"/>
      <c r="F116" s="308" t="s">
        <v>1736</v>
      </c>
      <c r="G116" s="285"/>
      <c r="H116" s="285" t="s">
        <v>1781</v>
      </c>
      <c r="I116" s="285" t="s">
        <v>1771</v>
      </c>
      <c r="J116" s="285"/>
      <c r="K116" s="299"/>
    </row>
    <row r="117" s="1" customFormat="1" ht="15" customHeight="1">
      <c r="B117" s="310"/>
      <c r="C117" s="285" t="s">
        <v>60</v>
      </c>
      <c r="D117" s="285"/>
      <c r="E117" s="285"/>
      <c r="F117" s="308" t="s">
        <v>1736</v>
      </c>
      <c r="G117" s="285"/>
      <c r="H117" s="285" t="s">
        <v>1782</v>
      </c>
      <c r="I117" s="285" t="s">
        <v>1783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1784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1730</v>
      </c>
      <c r="D123" s="300"/>
      <c r="E123" s="300"/>
      <c r="F123" s="300" t="s">
        <v>1731</v>
      </c>
      <c r="G123" s="301"/>
      <c r="H123" s="300" t="s">
        <v>57</v>
      </c>
      <c r="I123" s="300" t="s">
        <v>60</v>
      </c>
      <c r="J123" s="300" t="s">
        <v>1732</v>
      </c>
      <c r="K123" s="329"/>
    </row>
    <row r="124" s="1" customFormat="1" ht="17.25" customHeight="1">
      <c r="B124" s="328"/>
      <c r="C124" s="302" t="s">
        <v>1733</v>
      </c>
      <c r="D124" s="302"/>
      <c r="E124" s="302"/>
      <c r="F124" s="303" t="s">
        <v>1734</v>
      </c>
      <c r="G124" s="304"/>
      <c r="H124" s="302"/>
      <c r="I124" s="302"/>
      <c r="J124" s="302" t="s">
        <v>1735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1739</v>
      </c>
      <c r="D126" s="307"/>
      <c r="E126" s="307"/>
      <c r="F126" s="308" t="s">
        <v>1736</v>
      </c>
      <c r="G126" s="285"/>
      <c r="H126" s="285" t="s">
        <v>1776</v>
      </c>
      <c r="I126" s="285" t="s">
        <v>1738</v>
      </c>
      <c r="J126" s="285">
        <v>120</v>
      </c>
      <c r="K126" s="333"/>
    </row>
    <row r="127" s="1" customFormat="1" ht="15" customHeight="1">
      <c r="B127" s="330"/>
      <c r="C127" s="285" t="s">
        <v>1785</v>
      </c>
      <c r="D127" s="285"/>
      <c r="E127" s="285"/>
      <c r="F127" s="308" t="s">
        <v>1736</v>
      </c>
      <c r="G127" s="285"/>
      <c r="H127" s="285" t="s">
        <v>1786</v>
      </c>
      <c r="I127" s="285" t="s">
        <v>1738</v>
      </c>
      <c r="J127" s="285" t="s">
        <v>1787</v>
      </c>
      <c r="K127" s="333"/>
    </row>
    <row r="128" s="1" customFormat="1" ht="15" customHeight="1">
      <c r="B128" s="330"/>
      <c r="C128" s="285" t="s">
        <v>1684</v>
      </c>
      <c r="D128" s="285"/>
      <c r="E128" s="285"/>
      <c r="F128" s="308" t="s">
        <v>1736</v>
      </c>
      <c r="G128" s="285"/>
      <c r="H128" s="285" t="s">
        <v>1788</v>
      </c>
      <c r="I128" s="285" t="s">
        <v>1738</v>
      </c>
      <c r="J128" s="285" t="s">
        <v>1787</v>
      </c>
      <c r="K128" s="333"/>
    </row>
    <row r="129" s="1" customFormat="1" ht="15" customHeight="1">
      <c r="B129" s="330"/>
      <c r="C129" s="285" t="s">
        <v>1747</v>
      </c>
      <c r="D129" s="285"/>
      <c r="E129" s="285"/>
      <c r="F129" s="308" t="s">
        <v>1742</v>
      </c>
      <c r="G129" s="285"/>
      <c r="H129" s="285" t="s">
        <v>1748</v>
      </c>
      <c r="I129" s="285" t="s">
        <v>1738</v>
      </c>
      <c r="J129" s="285">
        <v>15</v>
      </c>
      <c r="K129" s="333"/>
    </row>
    <row r="130" s="1" customFormat="1" ht="15" customHeight="1">
      <c r="B130" s="330"/>
      <c r="C130" s="311" t="s">
        <v>1749</v>
      </c>
      <c r="D130" s="311"/>
      <c r="E130" s="311"/>
      <c r="F130" s="312" t="s">
        <v>1742</v>
      </c>
      <c r="G130" s="311"/>
      <c r="H130" s="311" t="s">
        <v>1750</v>
      </c>
      <c r="I130" s="311" t="s">
        <v>1738</v>
      </c>
      <c r="J130" s="311">
        <v>15</v>
      </c>
      <c r="K130" s="333"/>
    </row>
    <row r="131" s="1" customFormat="1" ht="15" customHeight="1">
      <c r="B131" s="330"/>
      <c r="C131" s="311" t="s">
        <v>1751</v>
      </c>
      <c r="D131" s="311"/>
      <c r="E131" s="311"/>
      <c r="F131" s="312" t="s">
        <v>1742</v>
      </c>
      <c r="G131" s="311"/>
      <c r="H131" s="311" t="s">
        <v>1752</v>
      </c>
      <c r="I131" s="311" t="s">
        <v>1738</v>
      </c>
      <c r="J131" s="311">
        <v>20</v>
      </c>
      <c r="K131" s="333"/>
    </row>
    <row r="132" s="1" customFormat="1" ht="15" customHeight="1">
      <c r="B132" s="330"/>
      <c r="C132" s="311" t="s">
        <v>1753</v>
      </c>
      <c r="D132" s="311"/>
      <c r="E132" s="311"/>
      <c r="F132" s="312" t="s">
        <v>1742</v>
      </c>
      <c r="G132" s="311"/>
      <c r="H132" s="311" t="s">
        <v>1754</v>
      </c>
      <c r="I132" s="311" t="s">
        <v>1738</v>
      </c>
      <c r="J132" s="311">
        <v>20</v>
      </c>
      <c r="K132" s="333"/>
    </row>
    <row r="133" s="1" customFormat="1" ht="15" customHeight="1">
      <c r="B133" s="330"/>
      <c r="C133" s="285" t="s">
        <v>1741</v>
      </c>
      <c r="D133" s="285"/>
      <c r="E133" s="285"/>
      <c r="F133" s="308" t="s">
        <v>1742</v>
      </c>
      <c r="G133" s="285"/>
      <c r="H133" s="285" t="s">
        <v>1776</v>
      </c>
      <c r="I133" s="285" t="s">
        <v>1738</v>
      </c>
      <c r="J133" s="285">
        <v>50</v>
      </c>
      <c r="K133" s="333"/>
    </row>
    <row r="134" s="1" customFormat="1" ht="15" customHeight="1">
      <c r="B134" s="330"/>
      <c r="C134" s="285" t="s">
        <v>1755</v>
      </c>
      <c r="D134" s="285"/>
      <c r="E134" s="285"/>
      <c r="F134" s="308" t="s">
        <v>1742</v>
      </c>
      <c r="G134" s="285"/>
      <c r="H134" s="285" t="s">
        <v>1776</v>
      </c>
      <c r="I134" s="285" t="s">
        <v>1738</v>
      </c>
      <c r="J134" s="285">
        <v>50</v>
      </c>
      <c r="K134" s="333"/>
    </row>
    <row r="135" s="1" customFormat="1" ht="15" customHeight="1">
      <c r="B135" s="330"/>
      <c r="C135" s="285" t="s">
        <v>1761</v>
      </c>
      <c r="D135" s="285"/>
      <c r="E135" s="285"/>
      <c r="F135" s="308" t="s">
        <v>1742</v>
      </c>
      <c r="G135" s="285"/>
      <c r="H135" s="285" t="s">
        <v>1776</v>
      </c>
      <c r="I135" s="285" t="s">
        <v>1738</v>
      </c>
      <c r="J135" s="285">
        <v>50</v>
      </c>
      <c r="K135" s="333"/>
    </row>
    <row r="136" s="1" customFormat="1" ht="15" customHeight="1">
      <c r="B136" s="330"/>
      <c r="C136" s="285" t="s">
        <v>1763</v>
      </c>
      <c r="D136" s="285"/>
      <c r="E136" s="285"/>
      <c r="F136" s="308" t="s">
        <v>1742</v>
      </c>
      <c r="G136" s="285"/>
      <c r="H136" s="285" t="s">
        <v>1776</v>
      </c>
      <c r="I136" s="285" t="s">
        <v>1738</v>
      </c>
      <c r="J136" s="285">
        <v>50</v>
      </c>
      <c r="K136" s="333"/>
    </row>
    <row r="137" s="1" customFormat="1" ht="15" customHeight="1">
      <c r="B137" s="330"/>
      <c r="C137" s="285" t="s">
        <v>1764</v>
      </c>
      <c r="D137" s="285"/>
      <c r="E137" s="285"/>
      <c r="F137" s="308" t="s">
        <v>1742</v>
      </c>
      <c r="G137" s="285"/>
      <c r="H137" s="285" t="s">
        <v>1789</v>
      </c>
      <c r="I137" s="285" t="s">
        <v>1738</v>
      </c>
      <c r="J137" s="285">
        <v>255</v>
      </c>
      <c r="K137" s="333"/>
    </row>
    <row r="138" s="1" customFormat="1" ht="15" customHeight="1">
      <c r="B138" s="330"/>
      <c r="C138" s="285" t="s">
        <v>1766</v>
      </c>
      <c r="D138" s="285"/>
      <c r="E138" s="285"/>
      <c r="F138" s="308" t="s">
        <v>1736</v>
      </c>
      <c r="G138" s="285"/>
      <c r="H138" s="285" t="s">
        <v>1790</v>
      </c>
      <c r="I138" s="285" t="s">
        <v>1768</v>
      </c>
      <c r="J138" s="285"/>
      <c r="K138" s="333"/>
    </row>
    <row r="139" s="1" customFormat="1" ht="15" customHeight="1">
      <c r="B139" s="330"/>
      <c r="C139" s="285" t="s">
        <v>1769</v>
      </c>
      <c r="D139" s="285"/>
      <c r="E139" s="285"/>
      <c r="F139" s="308" t="s">
        <v>1736</v>
      </c>
      <c r="G139" s="285"/>
      <c r="H139" s="285" t="s">
        <v>1791</v>
      </c>
      <c r="I139" s="285" t="s">
        <v>1771</v>
      </c>
      <c r="J139" s="285"/>
      <c r="K139" s="333"/>
    </row>
    <row r="140" s="1" customFormat="1" ht="15" customHeight="1">
      <c r="B140" s="330"/>
      <c r="C140" s="285" t="s">
        <v>1772</v>
      </c>
      <c r="D140" s="285"/>
      <c r="E140" s="285"/>
      <c r="F140" s="308" t="s">
        <v>1736</v>
      </c>
      <c r="G140" s="285"/>
      <c r="H140" s="285" t="s">
        <v>1772</v>
      </c>
      <c r="I140" s="285" t="s">
        <v>1771</v>
      </c>
      <c r="J140" s="285"/>
      <c r="K140" s="333"/>
    </row>
    <row r="141" s="1" customFormat="1" ht="15" customHeight="1">
      <c r="B141" s="330"/>
      <c r="C141" s="285" t="s">
        <v>41</v>
      </c>
      <c r="D141" s="285"/>
      <c r="E141" s="285"/>
      <c r="F141" s="308" t="s">
        <v>1736</v>
      </c>
      <c r="G141" s="285"/>
      <c r="H141" s="285" t="s">
        <v>1792</v>
      </c>
      <c r="I141" s="285" t="s">
        <v>1771</v>
      </c>
      <c r="J141" s="285"/>
      <c r="K141" s="333"/>
    </row>
    <row r="142" s="1" customFormat="1" ht="15" customHeight="1">
      <c r="B142" s="330"/>
      <c r="C142" s="285" t="s">
        <v>1793</v>
      </c>
      <c r="D142" s="285"/>
      <c r="E142" s="285"/>
      <c r="F142" s="308" t="s">
        <v>1736</v>
      </c>
      <c r="G142" s="285"/>
      <c r="H142" s="285" t="s">
        <v>1794</v>
      </c>
      <c r="I142" s="285" t="s">
        <v>1771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1795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1730</v>
      </c>
      <c r="D148" s="300"/>
      <c r="E148" s="300"/>
      <c r="F148" s="300" t="s">
        <v>1731</v>
      </c>
      <c r="G148" s="301"/>
      <c r="H148" s="300" t="s">
        <v>57</v>
      </c>
      <c r="I148" s="300" t="s">
        <v>60</v>
      </c>
      <c r="J148" s="300" t="s">
        <v>1732</v>
      </c>
      <c r="K148" s="299"/>
    </row>
    <row r="149" s="1" customFormat="1" ht="17.25" customHeight="1">
      <c r="B149" s="297"/>
      <c r="C149" s="302" t="s">
        <v>1733</v>
      </c>
      <c r="D149" s="302"/>
      <c r="E149" s="302"/>
      <c r="F149" s="303" t="s">
        <v>1734</v>
      </c>
      <c r="G149" s="304"/>
      <c r="H149" s="302"/>
      <c r="I149" s="302"/>
      <c r="J149" s="302" t="s">
        <v>1735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1739</v>
      </c>
      <c r="D151" s="285"/>
      <c r="E151" s="285"/>
      <c r="F151" s="338" t="s">
        <v>1736</v>
      </c>
      <c r="G151" s="285"/>
      <c r="H151" s="337" t="s">
        <v>1776</v>
      </c>
      <c r="I151" s="337" t="s">
        <v>1738</v>
      </c>
      <c r="J151" s="337">
        <v>120</v>
      </c>
      <c r="K151" s="333"/>
    </row>
    <row r="152" s="1" customFormat="1" ht="15" customHeight="1">
      <c r="B152" s="310"/>
      <c r="C152" s="337" t="s">
        <v>1785</v>
      </c>
      <c r="D152" s="285"/>
      <c r="E152" s="285"/>
      <c r="F152" s="338" t="s">
        <v>1736</v>
      </c>
      <c r="G152" s="285"/>
      <c r="H152" s="337" t="s">
        <v>1796</v>
      </c>
      <c r="I152" s="337" t="s">
        <v>1738</v>
      </c>
      <c r="J152" s="337" t="s">
        <v>1787</v>
      </c>
      <c r="K152" s="333"/>
    </row>
    <row r="153" s="1" customFormat="1" ht="15" customHeight="1">
      <c r="B153" s="310"/>
      <c r="C153" s="337" t="s">
        <v>1684</v>
      </c>
      <c r="D153" s="285"/>
      <c r="E153" s="285"/>
      <c r="F153" s="338" t="s">
        <v>1736</v>
      </c>
      <c r="G153" s="285"/>
      <c r="H153" s="337" t="s">
        <v>1797</v>
      </c>
      <c r="I153" s="337" t="s">
        <v>1738</v>
      </c>
      <c r="J153" s="337" t="s">
        <v>1787</v>
      </c>
      <c r="K153" s="333"/>
    </row>
    <row r="154" s="1" customFormat="1" ht="15" customHeight="1">
      <c r="B154" s="310"/>
      <c r="C154" s="337" t="s">
        <v>1741</v>
      </c>
      <c r="D154" s="285"/>
      <c r="E154" s="285"/>
      <c r="F154" s="338" t="s">
        <v>1742</v>
      </c>
      <c r="G154" s="285"/>
      <c r="H154" s="337" t="s">
        <v>1776</v>
      </c>
      <c r="I154" s="337" t="s">
        <v>1738</v>
      </c>
      <c r="J154" s="337">
        <v>50</v>
      </c>
      <c r="K154" s="333"/>
    </row>
    <row r="155" s="1" customFormat="1" ht="15" customHeight="1">
      <c r="B155" s="310"/>
      <c r="C155" s="337" t="s">
        <v>1744</v>
      </c>
      <c r="D155" s="285"/>
      <c r="E155" s="285"/>
      <c r="F155" s="338" t="s">
        <v>1736</v>
      </c>
      <c r="G155" s="285"/>
      <c r="H155" s="337" t="s">
        <v>1776</v>
      </c>
      <c r="I155" s="337" t="s">
        <v>1746</v>
      </c>
      <c r="J155" s="337"/>
      <c r="K155" s="333"/>
    </row>
    <row r="156" s="1" customFormat="1" ht="15" customHeight="1">
      <c r="B156" s="310"/>
      <c r="C156" s="337" t="s">
        <v>1755</v>
      </c>
      <c r="D156" s="285"/>
      <c r="E156" s="285"/>
      <c r="F156" s="338" t="s">
        <v>1742</v>
      </c>
      <c r="G156" s="285"/>
      <c r="H156" s="337" t="s">
        <v>1776</v>
      </c>
      <c r="I156" s="337" t="s">
        <v>1738</v>
      </c>
      <c r="J156" s="337">
        <v>50</v>
      </c>
      <c r="K156" s="333"/>
    </row>
    <row r="157" s="1" customFormat="1" ht="15" customHeight="1">
      <c r="B157" s="310"/>
      <c r="C157" s="337" t="s">
        <v>1763</v>
      </c>
      <c r="D157" s="285"/>
      <c r="E157" s="285"/>
      <c r="F157" s="338" t="s">
        <v>1742</v>
      </c>
      <c r="G157" s="285"/>
      <c r="H157" s="337" t="s">
        <v>1776</v>
      </c>
      <c r="I157" s="337" t="s">
        <v>1738</v>
      </c>
      <c r="J157" s="337">
        <v>50</v>
      </c>
      <c r="K157" s="333"/>
    </row>
    <row r="158" s="1" customFormat="1" ht="15" customHeight="1">
      <c r="B158" s="310"/>
      <c r="C158" s="337" t="s">
        <v>1761</v>
      </c>
      <c r="D158" s="285"/>
      <c r="E158" s="285"/>
      <c r="F158" s="338" t="s">
        <v>1742</v>
      </c>
      <c r="G158" s="285"/>
      <c r="H158" s="337" t="s">
        <v>1776</v>
      </c>
      <c r="I158" s="337" t="s">
        <v>1738</v>
      </c>
      <c r="J158" s="337">
        <v>50</v>
      </c>
      <c r="K158" s="333"/>
    </row>
    <row r="159" s="1" customFormat="1" ht="15" customHeight="1">
      <c r="B159" s="310"/>
      <c r="C159" s="337" t="s">
        <v>92</v>
      </c>
      <c r="D159" s="285"/>
      <c r="E159" s="285"/>
      <c r="F159" s="338" t="s">
        <v>1736</v>
      </c>
      <c r="G159" s="285"/>
      <c r="H159" s="337" t="s">
        <v>1798</v>
      </c>
      <c r="I159" s="337" t="s">
        <v>1738</v>
      </c>
      <c r="J159" s="337" t="s">
        <v>1799</v>
      </c>
      <c r="K159" s="333"/>
    </row>
    <row r="160" s="1" customFormat="1" ht="15" customHeight="1">
      <c r="B160" s="310"/>
      <c r="C160" s="337" t="s">
        <v>1800</v>
      </c>
      <c r="D160" s="285"/>
      <c r="E160" s="285"/>
      <c r="F160" s="338" t="s">
        <v>1736</v>
      </c>
      <c r="G160" s="285"/>
      <c r="H160" s="337" t="s">
        <v>1801</v>
      </c>
      <c r="I160" s="337" t="s">
        <v>1771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1802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1730</v>
      </c>
      <c r="D166" s="300"/>
      <c r="E166" s="300"/>
      <c r="F166" s="300" t="s">
        <v>1731</v>
      </c>
      <c r="G166" s="342"/>
      <c r="H166" s="343" t="s">
        <v>57</v>
      </c>
      <c r="I166" s="343" t="s">
        <v>60</v>
      </c>
      <c r="J166" s="300" t="s">
        <v>1732</v>
      </c>
      <c r="K166" s="277"/>
    </row>
    <row r="167" s="1" customFormat="1" ht="17.25" customHeight="1">
      <c r="B167" s="278"/>
      <c r="C167" s="302" t="s">
        <v>1733</v>
      </c>
      <c r="D167" s="302"/>
      <c r="E167" s="302"/>
      <c r="F167" s="303" t="s">
        <v>1734</v>
      </c>
      <c r="G167" s="344"/>
      <c r="H167" s="345"/>
      <c r="I167" s="345"/>
      <c r="J167" s="302" t="s">
        <v>1735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1739</v>
      </c>
      <c r="D169" s="285"/>
      <c r="E169" s="285"/>
      <c r="F169" s="308" t="s">
        <v>1736</v>
      </c>
      <c r="G169" s="285"/>
      <c r="H169" s="285" t="s">
        <v>1776</v>
      </c>
      <c r="I169" s="285" t="s">
        <v>1738</v>
      </c>
      <c r="J169" s="285">
        <v>120</v>
      </c>
      <c r="K169" s="333"/>
    </row>
    <row r="170" s="1" customFormat="1" ht="15" customHeight="1">
      <c r="B170" s="310"/>
      <c r="C170" s="285" t="s">
        <v>1785</v>
      </c>
      <c r="D170" s="285"/>
      <c r="E170" s="285"/>
      <c r="F170" s="308" t="s">
        <v>1736</v>
      </c>
      <c r="G170" s="285"/>
      <c r="H170" s="285" t="s">
        <v>1786</v>
      </c>
      <c r="I170" s="285" t="s">
        <v>1738</v>
      </c>
      <c r="J170" s="285" t="s">
        <v>1787</v>
      </c>
      <c r="K170" s="333"/>
    </row>
    <row r="171" s="1" customFormat="1" ht="15" customHeight="1">
      <c r="B171" s="310"/>
      <c r="C171" s="285" t="s">
        <v>1684</v>
      </c>
      <c r="D171" s="285"/>
      <c r="E171" s="285"/>
      <c r="F171" s="308" t="s">
        <v>1736</v>
      </c>
      <c r="G171" s="285"/>
      <c r="H171" s="285" t="s">
        <v>1803</v>
      </c>
      <c r="I171" s="285" t="s">
        <v>1738</v>
      </c>
      <c r="J171" s="285" t="s">
        <v>1787</v>
      </c>
      <c r="K171" s="333"/>
    </row>
    <row r="172" s="1" customFormat="1" ht="15" customHeight="1">
      <c r="B172" s="310"/>
      <c r="C172" s="285" t="s">
        <v>1741</v>
      </c>
      <c r="D172" s="285"/>
      <c r="E172" s="285"/>
      <c r="F172" s="308" t="s">
        <v>1742</v>
      </c>
      <c r="G172" s="285"/>
      <c r="H172" s="285" t="s">
        <v>1803</v>
      </c>
      <c r="I172" s="285" t="s">
        <v>1738</v>
      </c>
      <c r="J172" s="285">
        <v>50</v>
      </c>
      <c r="K172" s="333"/>
    </row>
    <row r="173" s="1" customFormat="1" ht="15" customHeight="1">
      <c r="B173" s="310"/>
      <c r="C173" s="285" t="s">
        <v>1744</v>
      </c>
      <c r="D173" s="285"/>
      <c r="E173" s="285"/>
      <c r="F173" s="308" t="s">
        <v>1736</v>
      </c>
      <c r="G173" s="285"/>
      <c r="H173" s="285" t="s">
        <v>1803</v>
      </c>
      <c r="I173" s="285" t="s">
        <v>1746</v>
      </c>
      <c r="J173" s="285"/>
      <c r="K173" s="333"/>
    </row>
    <row r="174" s="1" customFormat="1" ht="15" customHeight="1">
      <c r="B174" s="310"/>
      <c r="C174" s="285" t="s">
        <v>1755</v>
      </c>
      <c r="D174" s="285"/>
      <c r="E174" s="285"/>
      <c r="F174" s="308" t="s">
        <v>1742</v>
      </c>
      <c r="G174" s="285"/>
      <c r="H174" s="285" t="s">
        <v>1803</v>
      </c>
      <c r="I174" s="285" t="s">
        <v>1738</v>
      </c>
      <c r="J174" s="285">
        <v>50</v>
      </c>
      <c r="K174" s="333"/>
    </row>
    <row r="175" s="1" customFormat="1" ht="15" customHeight="1">
      <c r="B175" s="310"/>
      <c r="C175" s="285" t="s">
        <v>1763</v>
      </c>
      <c r="D175" s="285"/>
      <c r="E175" s="285"/>
      <c r="F175" s="308" t="s">
        <v>1742</v>
      </c>
      <c r="G175" s="285"/>
      <c r="H175" s="285" t="s">
        <v>1803</v>
      </c>
      <c r="I175" s="285" t="s">
        <v>1738</v>
      </c>
      <c r="J175" s="285">
        <v>50</v>
      </c>
      <c r="K175" s="333"/>
    </row>
    <row r="176" s="1" customFormat="1" ht="15" customHeight="1">
      <c r="B176" s="310"/>
      <c r="C176" s="285" t="s">
        <v>1761</v>
      </c>
      <c r="D176" s="285"/>
      <c r="E176" s="285"/>
      <c r="F176" s="308" t="s">
        <v>1742</v>
      </c>
      <c r="G176" s="285"/>
      <c r="H176" s="285" t="s">
        <v>1803</v>
      </c>
      <c r="I176" s="285" t="s">
        <v>1738</v>
      </c>
      <c r="J176" s="285">
        <v>50</v>
      </c>
      <c r="K176" s="333"/>
    </row>
    <row r="177" s="1" customFormat="1" ht="15" customHeight="1">
      <c r="B177" s="310"/>
      <c r="C177" s="285" t="s">
        <v>124</v>
      </c>
      <c r="D177" s="285"/>
      <c r="E177" s="285"/>
      <c r="F177" s="308" t="s">
        <v>1736</v>
      </c>
      <c r="G177" s="285"/>
      <c r="H177" s="285" t="s">
        <v>1804</v>
      </c>
      <c r="I177" s="285" t="s">
        <v>1805</v>
      </c>
      <c r="J177" s="285"/>
      <c r="K177" s="333"/>
    </row>
    <row r="178" s="1" customFormat="1" ht="15" customHeight="1">
      <c r="B178" s="310"/>
      <c r="C178" s="285" t="s">
        <v>60</v>
      </c>
      <c r="D178" s="285"/>
      <c r="E178" s="285"/>
      <c r="F178" s="308" t="s">
        <v>1736</v>
      </c>
      <c r="G178" s="285"/>
      <c r="H178" s="285" t="s">
        <v>1806</v>
      </c>
      <c r="I178" s="285" t="s">
        <v>1807</v>
      </c>
      <c r="J178" s="285">
        <v>1</v>
      </c>
      <c r="K178" s="333"/>
    </row>
    <row r="179" s="1" customFormat="1" ht="15" customHeight="1">
      <c r="B179" s="310"/>
      <c r="C179" s="285" t="s">
        <v>56</v>
      </c>
      <c r="D179" s="285"/>
      <c r="E179" s="285"/>
      <c r="F179" s="308" t="s">
        <v>1736</v>
      </c>
      <c r="G179" s="285"/>
      <c r="H179" s="285" t="s">
        <v>1808</v>
      </c>
      <c r="I179" s="285" t="s">
        <v>1738</v>
      </c>
      <c r="J179" s="285">
        <v>20</v>
      </c>
      <c r="K179" s="333"/>
    </row>
    <row r="180" s="1" customFormat="1" ht="15" customHeight="1">
      <c r="B180" s="310"/>
      <c r="C180" s="285" t="s">
        <v>57</v>
      </c>
      <c r="D180" s="285"/>
      <c r="E180" s="285"/>
      <c r="F180" s="308" t="s">
        <v>1736</v>
      </c>
      <c r="G180" s="285"/>
      <c r="H180" s="285" t="s">
        <v>1809</v>
      </c>
      <c r="I180" s="285" t="s">
        <v>1738</v>
      </c>
      <c r="J180" s="285">
        <v>255</v>
      </c>
      <c r="K180" s="333"/>
    </row>
    <row r="181" s="1" customFormat="1" ht="15" customHeight="1">
      <c r="B181" s="310"/>
      <c r="C181" s="285" t="s">
        <v>125</v>
      </c>
      <c r="D181" s="285"/>
      <c r="E181" s="285"/>
      <c r="F181" s="308" t="s">
        <v>1736</v>
      </c>
      <c r="G181" s="285"/>
      <c r="H181" s="285" t="s">
        <v>1700</v>
      </c>
      <c r="I181" s="285" t="s">
        <v>1738</v>
      </c>
      <c r="J181" s="285">
        <v>10</v>
      </c>
      <c r="K181" s="333"/>
    </row>
    <row r="182" s="1" customFormat="1" ht="15" customHeight="1">
      <c r="B182" s="310"/>
      <c r="C182" s="285" t="s">
        <v>126</v>
      </c>
      <c r="D182" s="285"/>
      <c r="E182" s="285"/>
      <c r="F182" s="308" t="s">
        <v>1736</v>
      </c>
      <c r="G182" s="285"/>
      <c r="H182" s="285" t="s">
        <v>1810</v>
      </c>
      <c r="I182" s="285" t="s">
        <v>1771</v>
      </c>
      <c r="J182" s="285"/>
      <c r="K182" s="333"/>
    </row>
    <row r="183" s="1" customFormat="1" ht="15" customHeight="1">
      <c r="B183" s="310"/>
      <c r="C183" s="285" t="s">
        <v>1811</v>
      </c>
      <c r="D183" s="285"/>
      <c r="E183" s="285"/>
      <c r="F183" s="308" t="s">
        <v>1736</v>
      </c>
      <c r="G183" s="285"/>
      <c r="H183" s="285" t="s">
        <v>1812</v>
      </c>
      <c r="I183" s="285" t="s">
        <v>1771</v>
      </c>
      <c r="J183" s="285"/>
      <c r="K183" s="333"/>
    </row>
    <row r="184" s="1" customFormat="1" ht="15" customHeight="1">
      <c r="B184" s="310"/>
      <c r="C184" s="285" t="s">
        <v>1800</v>
      </c>
      <c r="D184" s="285"/>
      <c r="E184" s="285"/>
      <c r="F184" s="308" t="s">
        <v>1736</v>
      </c>
      <c r="G184" s="285"/>
      <c r="H184" s="285" t="s">
        <v>1813</v>
      </c>
      <c r="I184" s="285" t="s">
        <v>1771</v>
      </c>
      <c r="J184" s="285"/>
      <c r="K184" s="333"/>
    </row>
    <row r="185" s="1" customFormat="1" ht="15" customHeight="1">
      <c r="B185" s="310"/>
      <c r="C185" s="285" t="s">
        <v>128</v>
      </c>
      <c r="D185" s="285"/>
      <c r="E185" s="285"/>
      <c r="F185" s="308" t="s">
        <v>1742</v>
      </c>
      <c r="G185" s="285"/>
      <c r="H185" s="285" t="s">
        <v>1814</v>
      </c>
      <c r="I185" s="285" t="s">
        <v>1738</v>
      </c>
      <c r="J185" s="285">
        <v>50</v>
      </c>
      <c r="K185" s="333"/>
    </row>
    <row r="186" s="1" customFormat="1" ht="15" customHeight="1">
      <c r="B186" s="310"/>
      <c r="C186" s="285" t="s">
        <v>1815</v>
      </c>
      <c r="D186" s="285"/>
      <c r="E186" s="285"/>
      <c r="F186" s="308" t="s">
        <v>1742</v>
      </c>
      <c r="G186" s="285"/>
      <c r="H186" s="285" t="s">
        <v>1816</v>
      </c>
      <c r="I186" s="285" t="s">
        <v>1817</v>
      </c>
      <c r="J186" s="285"/>
      <c r="K186" s="333"/>
    </row>
    <row r="187" s="1" customFormat="1" ht="15" customHeight="1">
      <c r="B187" s="310"/>
      <c r="C187" s="285" t="s">
        <v>1818</v>
      </c>
      <c r="D187" s="285"/>
      <c r="E187" s="285"/>
      <c r="F187" s="308" t="s">
        <v>1742</v>
      </c>
      <c r="G187" s="285"/>
      <c r="H187" s="285" t="s">
        <v>1819</v>
      </c>
      <c r="I187" s="285" t="s">
        <v>1817</v>
      </c>
      <c r="J187" s="285"/>
      <c r="K187" s="333"/>
    </row>
    <row r="188" s="1" customFormat="1" ht="15" customHeight="1">
      <c r="B188" s="310"/>
      <c r="C188" s="285" t="s">
        <v>1820</v>
      </c>
      <c r="D188" s="285"/>
      <c r="E188" s="285"/>
      <c r="F188" s="308" t="s">
        <v>1742</v>
      </c>
      <c r="G188" s="285"/>
      <c r="H188" s="285" t="s">
        <v>1821</v>
      </c>
      <c r="I188" s="285" t="s">
        <v>1817</v>
      </c>
      <c r="J188" s="285"/>
      <c r="K188" s="333"/>
    </row>
    <row r="189" s="1" customFormat="1" ht="15" customHeight="1">
      <c r="B189" s="310"/>
      <c r="C189" s="346" t="s">
        <v>1822</v>
      </c>
      <c r="D189" s="285"/>
      <c r="E189" s="285"/>
      <c r="F189" s="308" t="s">
        <v>1742</v>
      </c>
      <c r="G189" s="285"/>
      <c r="H189" s="285" t="s">
        <v>1823</v>
      </c>
      <c r="I189" s="285" t="s">
        <v>1824</v>
      </c>
      <c r="J189" s="347" t="s">
        <v>1825</v>
      </c>
      <c r="K189" s="333"/>
    </row>
    <row r="190" s="1" customFormat="1" ht="15" customHeight="1">
      <c r="B190" s="310"/>
      <c r="C190" s="346" t="s">
        <v>45</v>
      </c>
      <c r="D190" s="285"/>
      <c r="E190" s="285"/>
      <c r="F190" s="308" t="s">
        <v>1736</v>
      </c>
      <c r="G190" s="285"/>
      <c r="H190" s="282" t="s">
        <v>1826</v>
      </c>
      <c r="I190" s="285" t="s">
        <v>1827</v>
      </c>
      <c r="J190" s="285"/>
      <c r="K190" s="333"/>
    </row>
    <row r="191" s="1" customFormat="1" ht="15" customHeight="1">
      <c r="B191" s="310"/>
      <c r="C191" s="346" t="s">
        <v>1828</v>
      </c>
      <c r="D191" s="285"/>
      <c r="E191" s="285"/>
      <c r="F191" s="308" t="s">
        <v>1736</v>
      </c>
      <c r="G191" s="285"/>
      <c r="H191" s="285" t="s">
        <v>1829</v>
      </c>
      <c r="I191" s="285" t="s">
        <v>1771</v>
      </c>
      <c r="J191" s="285"/>
      <c r="K191" s="333"/>
    </row>
    <row r="192" s="1" customFormat="1" ht="15" customHeight="1">
      <c r="B192" s="310"/>
      <c r="C192" s="346" t="s">
        <v>1830</v>
      </c>
      <c r="D192" s="285"/>
      <c r="E192" s="285"/>
      <c r="F192" s="308" t="s">
        <v>1736</v>
      </c>
      <c r="G192" s="285"/>
      <c r="H192" s="285" t="s">
        <v>1831</v>
      </c>
      <c r="I192" s="285" t="s">
        <v>1771</v>
      </c>
      <c r="J192" s="285"/>
      <c r="K192" s="333"/>
    </row>
    <row r="193" s="1" customFormat="1" ht="15" customHeight="1">
      <c r="B193" s="310"/>
      <c r="C193" s="346" t="s">
        <v>1832</v>
      </c>
      <c r="D193" s="285"/>
      <c r="E193" s="285"/>
      <c r="F193" s="308" t="s">
        <v>1742</v>
      </c>
      <c r="G193" s="285"/>
      <c r="H193" s="285" t="s">
        <v>1833</v>
      </c>
      <c r="I193" s="285" t="s">
        <v>1771</v>
      </c>
      <c r="J193" s="285"/>
      <c r="K193" s="333"/>
    </row>
    <row r="194" s="1" customFormat="1" ht="15" customHeight="1">
      <c r="B194" s="339"/>
      <c r="C194" s="348"/>
      <c r="D194" s="319"/>
      <c r="E194" s="319"/>
      <c r="F194" s="319"/>
      <c r="G194" s="319"/>
      <c r="H194" s="319"/>
      <c r="I194" s="319"/>
      <c r="J194" s="319"/>
      <c r="K194" s="340"/>
    </row>
    <row r="195" s="1" customFormat="1" ht="18.75" customHeight="1">
      <c r="B195" s="321"/>
      <c r="C195" s="331"/>
      <c r="D195" s="331"/>
      <c r="E195" s="331"/>
      <c r="F195" s="341"/>
      <c r="G195" s="331"/>
      <c r="H195" s="331"/>
      <c r="I195" s="331"/>
      <c r="J195" s="331"/>
      <c r="K195" s="321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="1" customFormat="1" ht="21">
      <c r="B199" s="275"/>
      <c r="C199" s="276" t="s">
        <v>1834</v>
      </c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5.5" customHeight="1">
      <c r="B200" s="275"/>
      <c r="C200" s="349" t="s">
        <v>1835</v>
      </c>
      <c r="D200" s="349"/>
      <c r="E200" s="349"/>
      <c r="F200" s="349" t="s">
        <v>1836</v>
      </c>
      <c r="G200" s="350"/>
      <c r="H200" s="349" t="s">
        <v>1837</v>
      </c>
      <c r="I200" s="349"/>
      <c r="J200" s="349"/>
      <c r="K200" s="277"/>
    </row>
    <row r="201" s="1" customFormat="1" ht="5.25" customHeight="1">
      <c r="B201" s="310"/>
      <c r="C201" s="305"/>
      <c r="D201" s="305"/>
      <c r="E201" s="305"/>
      <c r="F201" s="305"/>
      <c r="G201" s="331"/>
      <c r="H201" s="305"/>
      <c r="I201" s="305"/>
      <c r="J201" s="305"/>
      <c r="K201" s="333"/>
    </row>
    <row r="202" s="1" customFormat="1" ht="15" customHeight="1">
      <c r="B202" s="310"/>
      <c r="C202" s="285" t="s">
        <v>1827</v>
      </c>
      <c r="D202" s="285"/>
      <c r="E202" s="285"/>
      <c r="F202" s="308" t="s">
        <v>46</v>
      </c>
      <c r="G202" s="285"/>
      <c r="H202" s="285" t="s">
        <v>1838</v>
      </c>
      <c r="I202" s="285"/>
      <c r="J202" s="285"/>
      <c r="K202" s="333"/>
    </row>
    <row r="203" s="1" customFormat="1" ht="15" customHeight="1">
      <c r="B203" s="310"/>
      <c r="C203" s="285"/>
      <c r="D203" s="285"/>
      <c r="E203" s="285"/>
      <c r="F203" s="308" t="s">
        <v>47</v>
      </c>
      <c r="G203" s="285"/>
      <c r="H203" s="285" t="s">
        <v>1839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50</v>
      </c>
      <c r="G204" s="285"/>
      <c r="H204" s="285" t="s">
        <v>1840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48</v>
      </c>
      <c r="G205" s="285"/>
      <c r="H205" s="285" t="s">
        <v>1841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49</v>
      </c>
      <c r="G206" s="285"/>
      <c r="H206" s="285" t="s">
        <v>1842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/>
      <c r="G207" s="285"/>
      <c r="H207" s="285"/>
      <c r="I207" s="285"/>
      <c r="J207" s="285"/>
      <c r="K207" s="333"/>
    </row>
    <row r="208" s="1" customFormat="1" ht="15" customHeight="1">
      <c r="B208" s="310"/>
      <c r="C208" s="285" t="s">
        <v>1783</v>
      </c>
      <c r="D208" s="285"/>
      <c r="E208" s="285"/>
      <c r="F208" s="308" t="s">
        <v>82</v>
      </c>
      <c r="G208" s="285"/>
      <c r="H208" s="285" t="s">
        <v>1843</v>
      </c>
      <c r="I208" s="285"/>
      <c r="J208" s="285"/>
      <c r="K208" s="333"/>
    </row>
    <row r="209" s="1" customFormat="1" ht="15" customHeight="1">
      <c r="B209" s="310"/>
      <c r="C209" s="285"/>
      <c r="D209" s="285"/>
      <c r="E209" s="285"/>
      <c r="F209" s="308" t="s">
        <v>1678</v>
      </c>
      <c r="G209" s="285"/>
      <c r="H209" s="285" t="s">
        <v>1679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1676</v>
      </c>
      <c r="G210" s="285"/>
      <c r="H210" s="285" t="s">
        <v>1844</v>
      </c>
      <c r="I210" s="285"/>
      <c r="J210" s="285"/>
      <c r="K210" s="333"/>
    </row>
    <row r="211" s="1" customFormat="1" ht="15" customHeight="1">
      <c r="B211" s="351"/>
      <c r="C211" s="285"/>
      <c r="D211" s="285"/>
      <c r="E211" s="285"/>
      <c r="F211" s="308" t="s">
        <v>1680</v>
      </c>
      <c r="G211" s="346"/>
      <c r="H211" s="337" t="s">
        <v>1681</v>
      </c>
      <c r="I211" s="337"/>
      <c r="J211" s="337"/>
      <c r="K211" s="352"/>
    </row>
    <row r="212" s="1" customFormat="1" ht="15" customHeight="1">
      <c r="B212" s="351"/>
      <c r="C212" s="285"/>
      <c r="D212" s="285"/>
      <c r="E212" s="285"/>
      <c r="F212" s="308" t="s">
        <v>1682</v>
      </c>
      <c r="G212" s="346"/>
      <c r="H212" s="337" t="s">
        <v>1845</v>
      </c>
      <c r="I212" s="337"/>
      <c r="J212" s="337"/>
      <c r="K212" s="352"/>
    </row>
    <row r="213" s="1" customFormat="1" ht="15" customHeight="1">
      <c r="B213" s="351"/>
      <c r="C213" s="285"/>
      <c r="D213" s="285"/>
      <c r="E213" s="285"/>
      <c r="F213" s="308"/>
      <c r="G213" s="346"/>
      <c r="H213" s="337"/>
      <c r="I213" s="337"/>
      <c r="J213" s="337"/>
      <c r="K213" s="352"/>
    </row>
    <row r="214" s="1" customFormat="1" ht="15" customHeight="1">
      <c r="B214" s="351"/>
      <c r="C214" s="285" t="s">
        <v>1807</v>
      </c>
      <c r="D214" s="285"/>
      <c r="E214" s="285"/>
      <c r="F214" s="308">
        <v>1</v>
      </c>
      <c r="G214" s="346"/>
      <c r="H214" s="337" t="s">
        <v>1846</v>
      </c>
      <c r="I214" s="337"/>
      <c r="J214" s="337"/>
      <c r="K214" s="352"/>
    </row>
    <row r="215" s="1" customFormat="1" ht="15" customHeight="1">
      <c r="B215" s="351"/>
      <c r="C215" s="285"/>
      <c r="D215" s="285"/>
      <c r="E215" s="285"/>
      <c r="F215" s="308">
        <v>2</v>
      </c>
      <c r="G215" s="346"/>
      <c r="H215" s="337" t="s">
        <v>1847</v>
      </c>
      <c r="I215" s="337"/>
      <c r="J215" s="337"/>
      <c r="K215" s="352"/>
    </row>
    <row r="216" s="1" customFormat="1" ht="15" customHeight="1">
      <c r="B216" s="351"/>
      <c r="C216" s="285"/>
      <c r="D216" s="285"/>
      <c r="E216" s="285"/>
      <c r="F216" s="308">
        <v>3</v>
      </c>
      <c r="G216" s="346"/>
      <c r="H216" s="337" t="s">
        <v>1848</v>
      </c>
      <c r="I216" s="337"/>
      <c r="J216" s="337"/>
      <c r="K216" s="352"/>
    </row>
    <row r="217" s="1" customFormat="1" ht="15" customHeight="1">
      <c r="B217" s="351"/>
      <c r="C217" s="285"/>
      <c r="D217" s="285"/>
      <c r="E217" s="285"/>
      <c r="F217" s="308">
        <v>4</v>
      </c>
      <c r="G217" s="346"/>
      <c r="H217" s="337" t="s">
        <v>1849</v>
      </c>
      <c r="I217" s="337"/>
      <c r="J217" s="337"/>
      <c r="K217" s="352"/>
    </row>
    <row r="218" s="1" customFormat="1" ht="12.75" customHeight="1">
      <c r="B218" s="353"/>
      <c r="C218" s="354"/>
      <c r="D218" s="354"/>
      <c r="E218" s="354"/>
      <c r="F218" s="354"/>
      <c r="G218" s="354"/>
      <c r="H218" s="354"/>
      <c r="I218" s="354"/>
      <c r="J218" s="354"/>
      <c r="K218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Kodýtek</dc:creator>
  <cp:lastModifiedBy>Pavel Kodýtek</cp:lastModifiedBy>
  <dcterms:created xsi:type="dcterms:W3CDTF">2022-12-20T12:38:57Z</dcterms:created>
  <dcterms:modified xsi:type="dcterms:W3CDTF">2022-12-20T12:39:14Z</dcterms:modified>
</cp:coreProperties>
</file>