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Z\CVZ 2023\s NP\VZMR\"/>
    </mc:Choice>
  </mc:AlternateContent>
  <bookViews>
    <workbookView minimized="1" xWindow="0" yWindow="0" windowWidth="28800" windowHeight="12132"/>
  </bookViews>
  <sheets>
    <sheet name="Papírová hygiena" sheetId="1" r:id="rId1"/>
    <sheet name="Ostatní hygiena" sheetId="2" r:id="rId2"/>
  </sheets>
  <calcPr calcId="152511"/>
</workbook>
</file>

<file path=xl/calcChain.xml><?xml version="1.0" encoding="utf-8"?>
<calcChain xmlns="http://schemas.openxmlformats.org/spreadsheetml/2006/main">
  <c r="O54" i="1" l="1"/>
  <c r="M50" i="2"/>
  <c r="M49" i="2"/>
  <c r="M48" i="2"/>
  <c r="M47" i="2"/>
  <c r="M46" i="2"/>
  <c r="M45" i="2"/>
  <c r="M32" i="2"/>
  <c r="M33" i="2"/>
  <c r="M34" i="2"/>
  <c r="M35" i="2"/>
  <c r="M36" i="2"/>
  <c r="M37" i="2"/>
  <c r="M38" i="2"/>
  <c r="M39" i="2"/>
  <c r="M40" i="2"/>
  <c r="M41" i="2"/>
  <c r="M42" i="2"/>
  <c r="M31" i="2"/>
  <c r="M21" i="2"/>
  <c r="M22" i="2"/>
  <c r="M23" i="2"/>
  <c r="M24" i="2"/>
  <c r="M25" i="2"/>
  <c r="M26" i="2"/>
  <c r="M27" i="2"/>
  <c r="M28" i="2"/>
  <c r="M20" i="2"/>
  <c r="M51" i="2" s="1"/>
  <c r="O59" i="1" l="1"/>
  <c r="M59" i="1"/>
  <c r="O58" i="1"/>
  <c r="M58" i="1"/>
  <c r="O53" i="1"/>
  <c r="M53" i="1"/>
  <c r="O57" i="1" l="1"/>
  <c r="O52" i="1"/>
  <c r="O51" i="1"/>
  <c r="O48" i="1"/>
  <c r="O47" i="1"/>
  <c r="O46" i="1"/>
  <c r="O45" i="1"/>
  <c r="O42" i="1"/>
  <c r="O39" i="1"/>
  <c r="O38" i="1"/>
  <c r="O37" i="1"/>
  <c r="O36" i="1"/>
  <c r="O35" i="1"/>
  <c r="O34" i="1"/>
  <c r="O33" i="1"/>
  <c r="O32" i="1"/>
  <c r="O31" i="1"/>
  <c r="O21" i="1"/>
  <c r="O22" i="1"/>
  <c r="O23" i="1"/>
  <c r="O24" i="1"/>
  <c r="O25" i="1"/>
  <c r="O26" i="1"/>
  <c r="O27" i="1"/>
  <c r="O28" i="1"/>
  <c r="O20" i="1"/>
  <c r="M57" i="1"/>
  <c r="M52" i="1"/>
  <c r="M51" i="1"/>
  <c r="M48" i="1"/>
  <c r="M47" i="1"/>
  <c r="M46" i="1"/>
  <c r="M45" i="1"/>
  <c r="M42" i="1"/>
  <c r="M32" i="1"/>
  <c r="M33" i="1"/>
  <c r="M34" i="1"/>
  <c r="M35" i="1"/>
  <c r="M36" i="1"/>
  <c r="M37" i="1"/>
  <c r="M38" i="1"/>
  <c r="M39" i="1"/>
  <c r="M31" i="1"/>
  <c r="M28" i="1"/>
  <c r="M27" i="1"/>
  <c r="M26" i="1"/>
  <c r="M25" i="1"/>
  <c r="M24" i="1"/>
  <c r="M23" i="1"/>
  <c r="M22" i="1"/>
  <c r="M21" i="1"/>
  <c r="M20" i="1"/>
  <c r="O60" i="1" l="1"/>
</calcChain>
</file>

<file path=xl/sharedStrings.xml><?xml version="1.0" encoding="utf-8"?>
<sst xmlns="http://schemas.openxmlformats.org/spreadsheetml/2006/main" count="573" uniqueCount="251">
  <si>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</si>
  <si>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</si>
  <si>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</si>
  <si>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</si>
  <si>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</si>
  <si>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</si>
  <si>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</si>
  <si>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</si>
  <si>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</si>
  <si>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</si>
  <si>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</si>
  <si>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</si>
  <si>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</si>
  <si>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</si>
  <si>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</si>
  <si>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</si>
  <si>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</si>
  <si>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</si>
  <si>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</si>
  <si>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</si>
  <si>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</si>
  <si>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</si>
  <si>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</si>
  <si>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</si>
  <si>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</si>
  <si>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</si>
  <si>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</si>
  <si>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</si>
  <si>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</si>
  <si>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</si>
  <si>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</si>
  <si>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</si>
  <si>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</si>
  <si>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</si>
  <si>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</si>
  <si>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</si>
  <si>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</si>
  <si>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</si>
  <si>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</si>
  <si>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</si>
  <si>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</si>
  <si>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</si>
  <si>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</si>
  <si>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</si>
  <si>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</si>
  <si>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</si>
  <si>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</si>
  <si>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</si>
  <si>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</si>
  <si>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</si>
  <si>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</si>
  <si>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</si>
  <si>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</si>
  <si>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</si>
  <si>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</si>
  <si>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</si>
  <si>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</si>
  <si>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</si>
  <si>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</si>
  <si>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</si>
  <si>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</si>
  <si>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</si>
  <si>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</si>
  <si>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</si>
  <si>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</si>
  <si>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</si>
  <si>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</si>
  <si>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</si>
  <si>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</si>
  <si>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</si>
  <si>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charset val="238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</si>
  <si>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charset val="238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</si>
  <si>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</si>
  <si>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</si>
  <si>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</si>
  <si>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</si>
  <si>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</si>
  <si>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</si>
  <si>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</si>
  <si>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</si>
  <si>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</si>
  <si>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</si>
  <si>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</si>
  <si>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</si>
  <si>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</si>
  <si>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</si>
  <si>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</si>
  <si>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</si>
  <si>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</si>
  <si>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</si>
  <si>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</si>
  <si>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</si>
  <si>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</si>
  <si>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</si>
  <si>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</si>
  <si>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</si>
  <si>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</si>
  <si>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</si>
  <si>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</si>
  <si>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</si>
  <si>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</si>
  <si>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</si>
  <si>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</si>
  <si>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</si>
  <si>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</si>
  <si>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</si>
  <si>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</si>
  <si>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</si>
  <si>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</si>
  <si>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</si>
  <si>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</si>
  <si>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</si>
  <si>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</si>
  <si>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</si>
  <si>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</si>
  <si>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</si>
  <si>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</si>
  <si>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</si>
  <si>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</si>
  <si>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</si>
  <si>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</si>
  <si>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</si>
  <si>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</si>
  <si>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</si>
  <si>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</si>
  <si>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</si>
  <si>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</si>
  <si>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</si>
  <si>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</si>
  <si>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</si>
  <si>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</si>
  <si>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</si>
  <si>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</si>
  <si>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</si>
  <si>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</si>
  <si>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</si>
  <si>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</si>
  <si>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</si>
  <si>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</si>
  <si>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</si>
  <si>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</si>
  <si>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</si>
  <si>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</si>
  <si>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</si>
  <si>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</si>
  <si>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</si>
  <si>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</si>
  <si>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</si>
  <si>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</si>
  <si>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</si>
  <si>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</si>
  <si>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</si>
  <si>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</si>
  <si>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</si>
  <si>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</si>
  <si>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</si>
  <si>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Pozn.: Účastníci vyplní ELEKTRONICKY pouze ČERVENĚ zvýrazněná pole tohoto listu. V tabulce účastníci vyplní pouze obchodní název, nabízené balení, cenu za balení a jednotkové ceny položek.</t>
  </si>
  <si>
    <t>Část 1: Papírová hygiena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</si>
  <si>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</si>
  <si>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</si>
  <si>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</si>
  <si>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</si>
  <si>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</si>
  <si>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</si>
  <si>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</si>
  <si>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</si>
  <si>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</si>
  <si>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</si>
  <si>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</si>
  <si>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</si>
  <si>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</si>
  <si>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</si>
  <si>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</si>
  <si>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</si>
  <si>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</si>
  <si>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</si>
  <si>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</si>
  <si>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</si>
  <si>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</si>
  <si>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</si>
  <si>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</si>
  <si>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</si>
  <si>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</si>
  <si>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</si>
  <si>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</si>
  <si>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</si>
  <si>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Část 2: Ostatní hygiena</t>
  </si>
  <si>
    <t>1 ks</t>
  </si>
  <si>
    <t>Maximální počet ks v balení</t>
  </si>
  <si>
    <t xml:space="preserve">Max. ks v bal. </t>
  </si>
  <si>
    <t>NB [ks]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</si>
  <si>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</si>
  <si>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</si>
  <si>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</si>
  <si>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</si>
  <si>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</si>
  <si>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</si>
  <si>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</si>
  <si>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</si>
  <si>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</si>
  <si>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</si>
  <si>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</si>
  <si>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</si>
  <si>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</si>
  <si>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</si>
  <si>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</si>
  <si>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</si>
  <si>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</si>
  <si>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</si>
  <si>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</si>
  <si>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</si>
  <si>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</si>
  <si>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</si>
  <si>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</si>
  <si>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</si>
  <si>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</si>
  <si>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</si>
  <si>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</si>
  <si>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</si>
  <si>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</si>
  <si>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</si>
  <si>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</si>
  <si>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</si>
  <si>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</si>
  <si>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</si>
  <si>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</si>
  <si>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</si>
  <si>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</si>
  <si>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</si>
  <si>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</si>
  <si>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</si>
  <si>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</si>
  <si>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</si>
  <si>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</si>
  <si>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</si>
  <si>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</si>
  <si>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</si>
  <si>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</si>
  <si>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</si>
  <si>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</si>
  <si>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</si>
  <si>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</si>
  <si>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</si>
  <si>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Pozn.: Účastníci vyplní ELEKTRONICKY pouze ČERVENĚ zvýrazněná pole tohoto listu. V tabulce účastníci vyplní pouze obchodní název, nabízené balení, cenu za hodnocenou jednotku a sazbu DPH.</t>
  </si>
  <si>
    <t xml:space="preserve">CELKEM za všechny položky - Papírová hygiena s náhradním plněním (v Kč bez DPH) </t>
  </si>
  <si>
    <t>CELKEM za všechny položky - Papírová hygiena s náhradním plněním (v Kč bez DPH)</t>
  </si>
  <si>
    <t>PAPÍROVÁ A OSTATNÍ HYGIENA S NÁHRADNÍM PLNĚNÍM PRO PLZEŇSKÝ KRAJ 2023 (VZMR)</t>
  </si>
  <si>
    <t>Příloha č. 2 Výzvy k podání nebídky</t>
  </si>
  <si>
    <t>Příloha č. 2 Výzvy k podání nabídky</t>
  </si>
  <si>
    <t>VZMR</t>
  </si>
  <si>
    <t>III. 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</si>
</sst>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4" fontId="13" fillId="0" borderId="0" applyFont="0" applyFill="0" applyBorder="0" applyAlignment="0" applyProtection="0"/>
  </cellStyleXfs>
  <cellXfs count="227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 wrapText="1"/>
    </xf>
    <xf numFmtId="164" fontId="4" fillId="0" borderId="1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5" fillId="0" borderId="6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right" vertical="center" indent="1"/>
    </xf>
    <xf numFmtId="0" fontId="4" fillId="3" borderId="12" xfId="0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0" fillId="0" borderId="0" xfId="1" applyFill="1" applyAlignment="1">
      <alignment vertical="center"/>
    </xf>
    <xf numFmtId="0" fontId="11" fillId="0" borderId="0" xfId="1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3" fontId="12" fillId="0" borderId="0" xfId="1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7" borderId="1" xfId="2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 applyProtection="1">
      <alignment vertical="center" wrapText="1" shrinkToFit="1"/>
      <protection locked="0"/>
    </xf>
    <xf numFmtId="49" fontId="4" fillId="7" borderId="1" xfId="0" applyNumberFormat="1" applyFont="1" applyFill="1" applyBorder="1" applyAlignment="1" applyProtection="1">
      <alignment vertical="center" wrapText="1" shrinkToFit="1"/>
      <protection locked="0"/>
    </xf>
    <xf numFmtId="10" fontId="4" fillId="7" borderId="21" xfId="0" applyNumberFormat="1" applyFont="1" applyFill="1" applyBorder="1" applyAlignment="1" applyProtection="1">
      <alignment vertical="center"/>
      <protection locked="0"/>
    </xf>
    <xf numFmtId="164" fontId="5" fillId="7" borderId="1" xfId="0" applyNumberFormat="1" applyFont="1" applyFill="1" applyBorder="1" applyAlignment="1" applyProtection="1">
      <alignment vertical="center" shrinkToFit="1"/>
      <protection locked="0"/>
    </xf>
    <xf numFmtId="0" fontId="4" fillId="7" borderId="1" xfId="0" applyFont="1" applyFill="1" applyBorder="1" applyAlignment="1" applyProtection="1">
      <alignment vertical="center" shrinkToFit="1"/>
      <protection locked="0"/>
    </xf>
    <xf numFmtId="49" fontId="4" fillId="7" borderId="1" xfId="0" applyNumberFormat="1" applyFont="1" applyFill="1" applyBorder="1" applyAlignment="1" applyProtection="1">
      <alignment vertical="center" wrapText="1"/>
      <protection locked="0"/>
    </xf>
    <xf numFmtId="49" fontId="4" fillId="7" borderId="2" xfId="0" applyNumberFormat="1" applyFont="1" applyFill="1" applyBorder="1" applyAlignment="1" applyProtection="1">
      <alignment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vertical="center" shrinkToFit="1"/>
    </xf>
    <xf numFmtId="164" fontId="5" fillId="7" borderId="2" xfId="0" applyNumberFormat="1" applyFont="1" applyFill="1" applyBorder="1" applyAlignment="1" applyProtection="1">
      <alignment vertical="center" shrinkToFit="1"/>
      <protection locked="0"/>
    </xf>
    <xf numFmtId="164" fontId="4" fillId="0" borderId="2" xfId="0" applyNumberFormat="1" applyFont="1" applyFill="1" applyBorder="1" applyAlignment="1">
      <alignment vertical="center" shrinkToFit="1"/>
    </xf>
    <xf numFmtId="0" fontId="18" fillId="8" borderId="4" xfId="0" applyFont="1" applyFill="1" applyBorder="1" applyAlignment="1">
      <alignment horizontal="center" vertical="center" wrapText="1"/>
    </xf>
    <xf numFmtId="10" fontId="4" fillId="7" borderId="3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shrinkToFit="1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3" fontId="12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0" fontId="18" fillId="8" borderId="4" xfId="0" applyFont="1" applyFill="1" applyBorder="1" applyAlignment="1" applyProtection="1">
      <alignment horizontal="center" vertical="center" wrapText="1"/>
      <protection locked="0"/>
    </xf>
    <xf numFmtId="0" fontId="4" fillId="7" borderId="1" xfId="0" applyNumberFormat="1" applyFont="1" applyFill="1" applyBorder="1" applyAlignment="1" applyProtection="1">
      <alignment vertical="center" wrapText="1" shrinkToFit="1"/>
      <protection locked="0"/>
    </xf>
    <xf numFmtId="0" fontId="4" fillId="7" borderId="1" xfId="0" applyNumberFormat="1" applyFont="1" applyFill="1" applyBorder="1" applyAlignment="1" applyProtection="1">
      <alignment vertical="center" wrapText="1"/>
      <protection locked="0"/>
    </xf>
    <xf numFmtId="0" fontId="4" fillId="7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7" borderId="15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9" fillId="7" borderId="14" xfId="0" applyNumberFormat="1" applyFont="1" applyFill="1" applyBorder="1" applyAlignment="1" applyProtection="1">
      <alignment horizontal="right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7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7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>
      <alignment horizontal="right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0" fillId="5" borderId="3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wrapText="1"/>
    </xf>
    <xf numFmtId="0" fontId="20" fillId="5" borderId="5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6" borderId="17" xfId="0" applyFont="1" applyFill="1" applyBorder="1" applyAlignment="1" applyProtection="1">
      <alignment horizontal="left" vertical="center"/>
      <protection locked="0"/>
    </xf>
    <xf numFmtId="0" fontId="1" fillId="6" borderId="18" xfId="0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20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1" fillId="6" borderId="20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23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4" fillId="7" borderId="14" xfId="0" applyFont="1" applyFill="1" applyBorder="1" applyAlignment="1" applyProtection="1">
      <alignment horizontal="center" vertical="center" shrinkToFit="1"/>
      <protection locked="0"/>
    </xf>
    <xf numFmtId="0" fontId="4" fillId="7" borderId="1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0" fontId="0" fillId="0" borderId="27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20" fillId="5" borderId="3" xfId="0" applyFont="1" applyFill="1" applyBorder="1" applyAlignment="1" applyProtection="1">
      <alignment horizontal="center" wrapText="1"/>
      <protection locked="0"/>
    </xf>
    <xf numFmtId="0" fontId="20" fillId="5" borderId="4" xfId="0" applyFont="1" applyFill="1" applyBorder="1" applyAlignment="1" applyProtection="1">
      <alignment horizontal="center" wrapText="1"/>
      <protection locked="0"/>
    </xf>
    <xf numFmtId="0" fontId="20" fillId="5" borderId="5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6" borderId="20" xfId="0" applyFill="1" applyBorder="1" applyAlignment="1" applyProtection="1">
      <alignment horizontal="right" wrapText="1"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21" xfId="0" applyFont="1" applyFill="1" applyBorder="1" applyAlignment="1" applyProtection="1">
      <alignment horizontal="center" wrapText="1"/>
      <protection locked="0"/>
    </xf>
    <xf numFmtId="0" fontId="1" fillId="6" borderId="20" xfId="0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left" wrapText="1"/>
      <protection locked="0"/>
    </xf>
    <xf numFmtId="0" fontId="0" fillId="6" borderId="23" xfId="0" applyFill="1" applyBorder="1" applyAlignment="1" applyProtection="1">
      <alignment horizontal="left" wrapText="1"/>
      <protection locked="0"/>
    </xf>
    <xf numFmtId="0" fontId="15" fillId="0" borderId="23" xfId="0" applyFont="1" applyFill="1" applyBorder="1" applyAlignment="1" applyProtection="1">
      <alignment horizontal="center" wrapText="1"/>
      <protection locked="0"/>
    </xf>
    <xf numFmtId="0" fontId="1" fillId="6" borderId="23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 applyProtection="1">
      <alignment horizontal="center" vertical="center" wrapText="1"/>
      <protection locked="0"/>
    </xf>
    <xf numFmtId="0" fontId="18" fillId="8" borderId="4" xfId="0" applyFont="1" applyFill="1" applyBorder="1" applyAlignment="1" applyProtection="1">
      <alignment horizontal="center" vertical="center" wrapText="1"/>
      <protection locked="0"/>
    </xf>
    <xf numFmtId="164" fontId="7" fillId="8" borderId="4" xfId="0" applyNumberFormat="1" applyFont="1" applyFill="1" applyBorder="1" applyAlignment="1" applyProtection="1">
      <alignment horizontal="center" vertical="center"/>
      <protection locked="0"/>
    </xf>
    <xf numFmtId="164" fontId="7" fillId="8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</cellXfs>
  <cellStyles count="3">
    <cellStyle name="Excel Built-in Normal" xfId="1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FFE699"/>
      <color rgb="FFF69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R82"/>
  <sheetViews>
    <sheetView tabSelected="1" zoomScaleNormal="100" workbookViewId="0">
      <selection activeCell="B11" sqref="B11:P11"/>
    </sheetView>
  </sheetViews>
  <sheetFormatPr defaultColWidth="9.109375" defaultRowHeight="14.4" x14ac:dyDescent="0.3"/>
  <cols>
    <col min="1" max="1" width="1.44140625" style="4" customWidth="1"/>
    <col min="2" max="2" width="7.44140625" style="3" customWidth="1"/>
    <col min="3" max="3" width="15.6640625" style="3" customWidth="1"/>
    <col min="4" max="4" width="43" style="3" customWidth="1"/>
    <col min="5" max="5" width="10.6640625" style="3" customWidth="1"/>
    <col min="6" max="6" width="12.5546875" style="3" customWidth="1"/>
    <col min="7" max="7" width="8.109375" style="3" customWidth="1"/>
    <col min="8" max="8" width="8.33203125" style="3" customWidth="1"/>
    <col min="9" max="9" width="9.33203125" style="3" customWidth="1"/>
    <col min="10" max="10" width="30.5546875" style="3" customWidth="1"/>
    <col min="11" max="11" width="8" style="3" customWidth="1"/>
    <col min="12" max="12" width="6.44140625" style="3" customWidth="1"/>
    <col min="13" max="13" width="7.6640625" style="3" bestFit="1" customWidth="1"/>
    <col min="14" max="14" width="9" style="3" bestFit="1" customWidth="1"/>
    <col min="15" max="15" width="15.88671875" style="3" customWidth="1"/>
    <col min="16" max="16" width="7.33203125" style="3" customWidth="1"/>
    <col min="17" max="16384" width="9.109375" style="4"/>
  </cols>
  <sheetData>
    <row r="1" spans="2:16" ht="9" customHeight="1" thickBot="1" x14ac:dyDescent="0.35"/>
    <row r="2" spans="2:16" ht="15.75" customHeight="1" thickBot="1" x14ac:dyDescent="0.35">
      <c r="B2" s="103" t="s">
        <v>247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2:16" ht="39" customHeight="1" thickBot="1" x14ac:dyDescent="0.6">
      <c r="B3" s="106" t="s">
        <v>155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2:16" ht="15" thickBot="1" x14ac:dyDescent="0.35">
      <c r="B4" s="109" t="s">
        <v>137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2:16" ht="34.5" customHeight="1" thickBot="1" x14ac:dyDescent="0.65">
      <c r="B5" s="112" t="s">
        <v>246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2:16" ht="26.4" thickBot="1" x14ac:dyDescent="0.55000000000000004">
      <c r="B6" s="123" t="s">
        <v>157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15" customHeight="1" x14ac:dyDescent="0.3">
      <c r="B7" s="129" t="s">
        <v>138</v>
      </c>
      <c r="C7" s="130"/>
      <c r="D7" s="155" t="s">
        <v>158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16" ht="15" customHeight="1" x14ac:dyDescent="0.3">
      <c r="B8" s="131" t="s">
        <v>139</v>
      </c>
      <c r="C8" s="132"/>
      <c r="D8" s="157" t="s">
        <v>140</v>
      </c>
      <c r="E8" s="157"/>
      <c r="F8" s="157"/>
      <c r="G8" s="157"/>
      <c r="H8" s="157"/>
      <c r="I8" s="157"/>
      <c r="J8" s="157"/>
      <c r="K8" s="120" t="s">
        <v>141</v>
      </c>
      <c r="L8" s="120"/>
      <c r="M8" s="118">
        <v>72046635</v>
      </c>
      <c r="N8" s="118"/>
      <c r="O8" s="118"/>
      <c r="P8" s="119"/>
    </row>
    <row r="9" spans="2:16" ht="15" customHeight="1" x14ac:dyDescent="0.3">
      <c r="B9" s="133" t="s">
        <v>142</v>
      </c>
      <c r="C9" s="134"/>
      <c r="D9" s="151" t="s">
        <v>143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3"/>
    </row>
    <row r="10" spans="2:16" ht="15" customHeight="1" x14ac:dyDescent="0.3">
      <c r="B10" s="135" t="s">
        <v>144</v>
      </c>
      <c r="C10" s="136"/>
      <c r="D10" s="158" t="s">
        <v>145</v>
      </c>
      <c r="E10" s="158"/>
      <c r="F10" s="158" t="s">
        <v>145</v>
      </c>
      <c r="G10" s="154" t="s">
        <v>146</v>
      </c>
      <c r="H10" s="154"/>
      <c r="I10" s="121" t="s">
        <v>249</v>
      </c>
      <c r="J10" s="121"/>
      <c r="K10" s="120" t="s">
        <v>147</v>
      </c>
      <c r="L10" s="120"/>
      <c r="M10" s="121" t="s">
        <v>250</v>
      </c>
      <c r="N10" s="121"/>
      <c r="O10" s="121"/>
      <c r="P10" s="122"/>
    </row>
    <row r="11" spans="2:16" ht="15" customHeight="1" x14ac:dyDescent="0.3">
      <c r="B11" s="148" t="s">
        <v>148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0"/>
    </row>
    <row r="12" spans="2:16" ht="15" customHeight="1" x14ac:dyDescent="0.3">
      <c r="B12" s="137" t="s">
        <v>149</v>
      </c>
      <c r="C12" s="138"/>
      <c r="D12" s="141" t="s">
        <v>150</v>
      </c>
      <c r="E12" s="141"/>
      <c r="F12" s="141"/>
      <c r="G12" s="141"/>
      <c r="H12" s="141"/>
      <c r="I12" s="141"/>
      <c r="J12" s="141"/>
      <c r="K12" s="120" t="s">
        <v>141</v>
      </c>
      <c r="L12" s="120"/>
      <c r="M12" s="115" t="s">
        <v>150</v>
      </c>
      <c r="N12" s="116"/>
      <c r="O12" s="116"/>
      <c r="P12" s="117"/>
    </row>
    <row r="13" spans="2:16" ht="15" customHeight="1" x14ac:dyDescent="0.3">
      <c r="B13" s="133" t="s">
        <v>139</v>
      </c>
      <c r="C13" s="134"/>
      <c r="D13" s="141" t="s">
        <v>150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2:16" ht="15" customHeight="1" x14ac:dyDescent="0.3">
      <c r="B14" s="133" t="s">
        <v>142</v>
      </c>
      <c r="C14" s="134"/>
      <c r="D14" s="141" t="s">
        <v>150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2:16" ht="15" customHeight="1" x14ac:dyDescent="0.3">
      <c r="B15" s="133" t="s">
        <v>151</v>
      </c>
      <c r="C15" s="134"/>
      <c r="D15" s="141" t="s">
        <v>150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2:16" ht="15" thickBot="1" x14ac:dyDescent="0.35">
      <c r="B16" s="139" t="s">
        <v>152</v>
      </c>
      <c r="C16" s="140"/>
      <c r="D16" s="147" t="s">
        <v>150</v>
      </c>
      <c r="E16" s="147"/>
      <c r="F16" s="147"/>
      <c r="G16" s="147"/>
      <c r="H16" s="147"/>
      <c r="I16" s="147"/>
      <c r="J16" s="147"/>
      <c r="K16" s="143" t="s">
        <v>153</v>
      </c>
      <c r="L16" s="143"/>
      <c r="M16" s="144" t="s">
        <v>150</v>
      </c>
      <c r="N16" s="145"/>
      <c r="O16" s="145"/>
      <c r="P16" s="146"/>
    </row>
    <row r="17" spans="2:18" ht="15" customHeight="1" x14ac:dyDescent="0.3">
      <c r="B17" s="126" t="s">
        <v>154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</row>
    <row r="18" spans="2:18" s="5" customFormat="1" ht="13.5" customHeight="1" x14ac:dyDescent="0.3">
      <c r="B18" s="83" t="s">
        <v>0</v>
      </c>
      <c r="C18" s="80" t="s">
        <v>5</v>
      </c>
      <c r="D18" s="80" t="s">
        <v>1</v>
      </c>
      <c r="E18" s="80" t="s">
        <v>32</v>
      </c>
      <c r="F18" s="80" t="s">
        <v>2</v>
      </c>
      <c r="G18" s="80" t="s">
        <v>76</v>
      </c>
      <c r="H18" s="80" t="s">
        <v>36</v>
      </c>
      <c r="I18" s="84" t="s">
        <v>124</v>
      </c>
      <c r="J18" s="88" t="s">
        <v>21</v>
      </c>
      <c r="K18" s="88" t="s">
        <v>38</v>
      </c>
      <c r="L18" s="88" t="s">
        <v>40</v>
      </c>
      <c r="M18" s="88" t="s">
        <v>22</v>
      </c>
      <c r="N18" s="88"/>
      <c r="O18" s="88"/>
      <c r="P18" s="91" t="s">
        <v>27</v>
      </c>
    </row>
    <row r="19" spans="2:18" s="5" customFormat="1" ht="13.5" customHeight="1" x14ac:dyDescent="0.3">
      <c r="B19" s="83"/>
      <c r="C19" s="80"/>
      <c r="D19" s="80"/>
      <c r="E19" s="80"/>
      <c r="F19" s="80"/>
      <c r="G19" s="80"/>
      <c r="H19" s="80"/>
      <c r="I19" s="85"/>
      <c r="J19" s="88"/>
      <c r="K19" s="88"/>
      <c r="L19" s="88"/>
      <c r="M19" s="43" t="s">
        <v>41</v>
      </c>
      <c r="N19" s="43" t="s">
        <v>122</v>
      </c>
      <c r="O19" s="43" t="s">
        <v>24</v>
      </c>
      <c r="P19" s="91"/>
    </row>
    <row r="20" spans="2:18" ht="27" customHeight="1" x14ac:dyDescent="0.3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 x14ac:dyDescent="0.3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t="shared" ref="M21:M28" si="0">ROUND(N21*K21/100,2)</f>
        <v>0</v>
      </c>
      <c r="N21" s="55"/>
      <c r="O21" s="7">
        <f t="shared" ref="O21:O28" si="1">ROUND(I21*N21,2)</f>
        <v>0</v>
      </c>
      <c r="P21" s="54"/>
      <c r="R21" s="36"/>
    </row>
    <row r="22" spans="2:18" ht="27" customHeight="1" x14ac:dyDescent="0.3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 x14ac:dyDescent="0.3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 x14ac:dyDescent="0.3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 x14ac:dyDescent="0.3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 x14ac:dyDescent="0.3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 x14ac:dyDescent="0.3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 x14ac:dyDescent="0.3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 x14ac:dyDescent="0.3">
      <c r="B29" s="83" t="s">
        <v>0</v>
      </c>
      <c r="C29" s="80" t="s">
        <v>5</v>
      </c>
      <c r="D29" s="80" t="s">
        <v>1</v>
      </c>
      <c r="E29" s="80" t="s">
        <v>3</v>
      </c>
      <c r="F29" s="80" t="s">
        <v>2</v>
      </c>
      <c r="G29" s="80" t="s">
        <v>32</v>
      </c>
      <c r="H29" s="80" t="s">
        <v>36</v>
      </c>
      <c r="I29" s="86" t="s">
        <v>124</v>
      </c>
      <c r="J29" s="88" t="s">
        <v>21</v>
      </c>
      <c r="K29" s="88" t="s">
        <v>38</v>
      </c>
      <c r="L29" s="88" t="s">
        <v>40</v>
      </c>
      <c r="M29" s="88" t="s">
        <v>22</v>
      </c>
      <c r="N29" s="88"/>
      <c r="O29" s="88"/>
      <c r="P29" s="91" t="s">
        <v>27</v>
      </c>
      <c r="R29" s="37"/>
    </row>
    <row r="30" spans="2:18" s="5" customFormat="1" ht="13.5" customHeight="1" x14ac:dyDescent="0.3">
      <c r="B30" s="83"/>
      <c r="C30" s="80"/>
      <c r="D30" s="80"/>
      <c r="E30" s="80"/>
      <c r="F30" s="80"/>
      <c r="G30" s="80"/>
      <c r="H30" s="80"/>
      <c r="I30" s="87"/>
      <c r="J30" s="88"/>
      <c r="K30" s="88"/>
      <c r="L30" s="88"/>
      <c r="M30" s="43" t="s">
        <v>41</v>
      </c>
      <c r="N30" s="43" t="s">
        <v>122</v>
      </c>
      <c r="O30" s="43" t="s">
        <v>24</v>
      </c>
      <c r="P30" s="91"/>
      <c r="R30" s="37"/>
    </row>
    <row r="31" spans="2:18" ht="27" customHeight="1" x14ac:dyDescent="0.3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t="shared" ref="O31:O39" si="2">ROUND(I31*N31,2)</f>
        <v>0</v>
      </c>
      <c r="P31" s="54"/>
      <c r="R31" s="36"/>
    </row>
    <row r="32" spans="2:18" ht="27" customHeight="1" x14ac:dyDescent="0.3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t="shared" ref="M32:M39" si="3">ROUND(N32*K32/10,2)</f>
        <v>0</v>
      </c>
      <c r="N32" s="55"/>
      <c r="O32" s="7">
        <f t="shared" si="2"/>
        <v>0</v>
      </c>
      <c r="P32" s="54"/>
      <c r="R32" s="36"/>
    </row>
    <row r="33" spans="2:18" ht="27" customHeight="1" x14ac:dyDescent="0.3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 x14ac:dyDescent="0.3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 x14ac:dyDescent="0.3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 x14ac:dyDescent="0.3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 x14ac:dyDescent="0.3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 x14ac:dyDescent="0.3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 x14ac:dyDescent="0.3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 x14ac:dyDescent="0.3">
      <c r="B40" s="83" t="s">
        <v>0</v>
      </c>
      <c r="C40" s="80" t="s">
        <v>5</v>
      </c>
      <c r="D40" s="80" t="s">
        <v>1</v>
      </c>
      <c r="E40" s="80" t="s">
        <v>4</v>
      </c>
      <c r="F40" s="80" t="s">
        <v>2</v>
      </c>
      <c r="G40" s="80" t="s">
        <v>32</v>
      </c>
      <c r="H40" s="80" t="s">
        <v>36</v>
      </c>
      <c r="I40" s="86" t="s">
        <v>124</v>
      </c>
      <c r="J40" s="88" t="s">
        <v>21</v>
      </c>
      <c r="K40" s="88" t="s">
        <v>112</v>
      </c>
      <c r="L40" s="88"/>
      <c r="M40" s="88" t="s">
        <v>22</v>
      </c>
      <c r="N40" s="88"/>
      <c r="O40" s="88"/>
      <c r="P40" s="91" t="s">
        <v>27</v>
      </c>
      <c r="R40" s="36"/>
    </row>
    <row r="41" spans="2:18" ht="13.5" customHeight="1" x14ac:dyDescent="0.3">
      <c r="B41" s="83"/>
      <c r="C41" s="80"/>
      <c r="D41" s="80"/>
      <c r="E41" s="80"/>
      <c r="F41" s="80"/>
      <c r="G41" s="80"/>
      <c r="H41" s="80"/>
      <c r="I41" s="87"/>
      <c r="J41" s="88"/>
      <c r="K41" s="88"/>
      <c r="L41" s="88"/>
      <c r="M41" s="43" t="s">
        <v>23</v>
      </c>
      <c r="N41" s="43" t="s">
        <v>122</v>
      </c>
      <c r="O41" s="43" t="s">
        <v>24</v>
      </c>
      <c r="P41" s="91"/>
      <c r="R41" s="36"/>
    </row>
    <row r="42" spans="2:18" ht="38.25" customHeight="1" x14ac:dyDescent="0.3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89"/>
      <c r="L42" s="90"/>
      <c r="M42" s="38">
        <f>ROUND(N42*K42/1000,2)</f>
        <v>0</v>
      </c>
      <c r="N42" s="55"/>
      <c r="O42" s="7">
        <f t="shared" ref="O42" si="4">ROUND(I42*N42,2)</f>
        <v>0</v>
      </c>
      <c r="P42" s="54"/>
      <c r="R42" s="36"/>
    </row>
    <row r="43" spans="2:18" s="5" customFormat="1" ht="13.5" customHeight="1" x14ac:dyDescent="0.3">
      <c r="B43" s="83" t="s">
        <v>0</v>
      </c>
      <c r="C43" s="80" t="s">
        <v>5</v>
      </c>
      <c r="D43" s="80" t="s">
        <v>1</v>
      </c>
      <c r="E43" s="80" t="s">
        <v>4</v>
      </c>
      <c r="F43" s="80" t="s">
        <v>2</v>
      </c>
      <c r="G43" s="80" t="s">
        <v>32</v>
      </c>
      <c r="H43" s="80" t="s">
        <v>36</v>
      </c>
      <c r="I43" s="84" t="s">
        <v>124</v>
      </c>
      <c r="J43" s="88" t="s">
        <v>21</v>
      </c>
      <c r="K43" s="88" t="s">
        <v>42</v>
      </c>
      <c r="L43" s="88"/>
      <c r="M43" s="88" t="s">
        <v>22</v>
      </c>
      <c r="N43" s="88"/>
      <c r="O43" s="88"/>
      <c r="P43" s="91" t="s">
        <v>27</v>
      </c>
      <c r="R43" s="37"/>
    </row>
    <row r="44" spans="2:18" s="5" customFormat="1" ht="13.5" customHeight="1" x14ac:dyDescent="0.3">
      <c r="B44" s="83"/>
      <c r="C44" s="80"/>
      <c r="D44" s="80"/>
      <c r="E44" s="80"/>
      <c r="F44" s="80"/>
      <c r="G44" s="80"/>
      <c r="H44" s="80"/>
      <c r="I44" s="85"/>
      <c r="J44" s="88"/>
      <c r="K44" s="88"/>
      <c r="L44" s="88"/>
      <c r="M44" s="43" t="s">
        <v>23</v>
      </c>
      <c r="N44" s="43" t="s">
        <v>122</v>
      </c>
      <c r="O44" s="43" t="s">
        <v>24</v>
      </c>
      <c r="P44" s="91"/>
      <c r="R44" s="37"/>
    </row>
    <row r="45" spans="2:18" ht="27.6" x14ac:dyDescent="0.3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78"/>
      <c r="L45" s="79"/>
      <c r="M45" s="38">
        <f>ROUND(N45*K45/1000,2)</f>
        <v>0</v>
      </c>
      <c r="N45" s="55"/>
      <c r="O45" s="7">
        <f t="shared" ref="O45:O48" si="5">ROUND(I45*N45,2)</f>
        <v>0</v>
      </c>
      <c r="P45" s="54"/>
      <c r="R45" s="36"/>
    </row>
    <row r="46" spans="2:18" ht="27.6" x14ac:dyDescent="0.3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78"/>
      <c r="L46" s="79"/>
      <c r="M46" s="38">
        <f t="shared" ref="M46:M48" si="6">ROUND(N46*K46/1000,2)</f>
        <v>0</v>
      </c>
      <c r="N46" s="55"/>
      <c r="O46" s="7">
        <f t="shared" si="5"/>
        <v>0</v>
      </c>
      <c r="P46" s="54"/>
      <c r="R46" s="36"/>
    </row>
    <row r="47" spans="2:18" ht="27.6" x14ac:dyDescent="0.3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78"/>
      <c r="L47" s="79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 x14ac:dyDescent="0.3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81"/>
      <c r="L48" s="82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 x14ac:dyDescent="0.3">
      <c r="B49" s="83" t="s">
        <v>0</v>
      </c>
      <c r="C49" s="80" t="s">
        <v>5</v>
      </c>
      <c r="D49" s="80" t="s">
        <v>1</v>
      </c>
      <c r="E49" s="80" t="s">
        <v>32</v>
      </c>
      <c r="F49" s="80" t="s">
        <v>61</v>
      </c>
      <c r="G49" s="80" t="s">
        <v>75</v>
      </c>
      <c r="H49" s="80" t="s">
        <v>36</v>
      </c>
      <c r="I49" s="84" t="s">
        <v>124</v>
      </c>
      <c r="J49" s="88" t="s">
        <v>21</v>
      </c>
      <c r="K49" s="88" t="s">
        <v>38</v>
      </c>
      <c r="L49" s="88" t="s">
        <v>40</v>
      </c>
      <c r="M49" s="88" t="s">
        <v>22</v>
      </c>
      <c r="N49" s="88"/>
      <c r="O49" s="88"/>
      <c r="P49" s="91" t="s">
        <v>27</v>
      </c>
      <c r="R49" s="36"/>
    </row>
    <row r="50" spans="2:18" ht="13.5" customHeight="1" x14ac:dyDescent="0.3">
      <c r="B50" s="83"/>
      <c r="C50" s="80"/>
      <c r="D50" s="80"/>
      <c r="E50" s="80"/>
      <c r="F50" s="80"/>
      <c r="G50" s="80"/>
      <c r="H50" s="80"/>
      <c r="I50" s="85"/>
      <c r="J50" s="88"/>
      <c r="K50" s="88"/>
      <c r="L50" s="88"/>
      <c r="M50" s="43" t="s">
        <v>23</v>
      </c>
      <c r="N50" s="43" t="s">
        <v>122</v>
      </c>
      <c r="O50" s="43" t="s">
        <v>24</v>
      </c>
      <c r="P50" s="91"/>
      <c r="R50" s="36"/>
    </row>
    <row r="51" spans="2:18" ht="27" customHeight="1" x14ac:dyDescent="0.3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t="shared" ref="O51:O52" si="7">ROUND(I51*N51,2)</f>
        <v>0</v>
      </c>
      <c r="P51" s="54"/>
      <c r="R51" s="36"/>
    </row>
    <row r="52" spans="2:18" ht="27" customHeight="1" x14ac:dyDescent="0.3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t="shared" ref="M52" si="8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 x14ac:dyDescent="0.3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t="shared" ref="M53" si="9">ROUND(N53*K53/100,2)</f>
        <v>0</v>
      </c>
      <c r="N53" s="55"/>
      <c r="O53" s="7">
        <f t="shared" ref="O53:O54" si="10">ROUND(I53*N53,2)</f>
        <v>0</v>
      </c>
      <c r="P53" s="54"/>
      <c r="R53" s="36"/>
    </row>
    <row r="54" spans="2:18" ht="27" customHeight="1" x14ac:dyDescent="0.3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 x14ac:dyDescent="0.3">
      <c r="B55" s="83" t="s">
        <v>0</v>
      </c>
      <c r="C55" s="80" t="s">
        <v>5</v>
      </c>
      <c r="D55" s="80" t="s">
        <v>1</v>
      </c>
      <c r="E55" s="80" t="s">
        <v>32</v>
      </c>
      <c r="F55" s="80" t="s">
        <v>67</v>
      </c>
      <c r="G55" s="80"/>
      <c r="H55" s="80" t="s">
        <v>36</v>
      </c>
      <c r="I55" s="84" t="s">
        <v>124</v>
      </c>
      <c r="J55" s="88" t="s">
        <v>21</v>
      </c>
      <c r="K55" s="88" t="s">
        <v>42</v>
      </c>
      <c r="L55" s="88"/>
      <c r="M55" s="88" t="s">
        <v>22</v>
      </c>
      <c r="N55" s="88"/>
      <c r="O55" s="88"/>
      <c r="P55" s="91" t="s">
        <v>27</v>
      </c>
      <c r="R55" s="36"/>
    </row>
    <row r="56" spans="2:18" ht="13.5" customHeight="1" x14ac:dyDescent="0.3">
      <c r="B56" s="83"/>
      <c r="C56" s="80"/>
      <c r="D56" s="80"/>
      <c r="E56" s="80"/>
      <c r="F56" s="80"/>
      <c r="G56" s="80"/>
      <c r="H56" s="80"/>
      <c r="I56" s="85"/>
      <c r="J56" s="88"/>
      <c r="K56" s="88"/>
      <c r="L56" s="88"/>
      <c r="M56" s="43" t="s">
        <v>23</v>
      </c>
      <c r="N56" s="43" t="s">
        <v>122</v>
      </c>
      <c r="O56" s="43" t="s">
        <v>24</v>
      </c>
      <c r="P56" s="91"/>
      <c r="R56" s="36"/>
    </row>
    <row r="57" spans="2:18" ht="27" customHeight="1" x14ac:dyDescent="0.3">
      <c r="B57" s="47" t="s">
        <v>120</v>
      </c>
      <c r="C57" s="31" t="s">
        <v>70</v>
      </c>
      <c r="D57" s="31" t="s">
        <v>60</v>
      </c>
      <c r="E57" s="44" t="s">
        <v>58</v>
      </c>
      <c r="F57" s="95" t="s">
        <v>65</v>
      </c>
      <c r="G57" s="95"/>
      <c r="H57" s="44" t="s">
        <v>64</v>
      </c>
      <c r="I57" s="33">
        <v>600</v>
      </c>
      <c r="J57" s="51"/>
      <c r="K57" s="79"/>
      <c r="L57" s="96"/>
      <c r="M57" s="38">
        <f t="shared" ref="M57" si="11">ROUND(N57*K57/100,2)</f>
        <v>0</v>
      </c>
      <c r="N57" s="55"/>
      <c r="O57" s="7">
        <f t="shared" ref="O57" si="12">ROUND(I57*N57,2)</f>
        <v>0</v>
      </c>
      <c r="P57" s="54"/>
      <c r="R57" s="36"/>
    </row>
    <row r="58" spans="2:18" ht="27" customHeight="1" x14ac:dyDescent="0.3">
      <c r="B58" s="47" t="s">
        <v>136</v>
      </c>
      <c r="C58" s="32" t="s">
        <v>71</v>
      </c>
      <c r="D58" s="32" t="s">
        <v>66</v>
      </c>
      <c r="E58" s="42" t="s">
        <v>58</v>
      </c>
      <c r="F58" s="97" t="s">
        <v>65</v>
      </c>
      <c r="G58" s="97"/>
      <c r="H58" s="42" t="s">
        <v>64</v>
      </c>
      <c r="I58" s="34">
        <v>500</v>
      </c>
      <c r="J58" s="52"/>
      <c r="K58" s="102"/>
      <c r="L58" s="102"/>
      <c r="M58" s="38">
        <f t="shared" ref="M58:M59" si="13">ROUND(N58*K58/100,2)</f>
        <v>0</v>
      </c>
      <c r="N58" s="55"/>
      <c r="O58" s="7">
        <f t="shared" ref="O58:O59" si="14">ROUND(I58*N58,2)</f>
        <v>0</v>
      </c>
      <c r="P58" s="54"/>
      <c r="R58" s="36"/>
    </row>
    <row r="59" spans="2:18" ht="27" customHeight="1" thickBot="1" x14ac:dyDescent="0.35">
      <c r="B59" s="47" t="s">
        <v>131</v>
      </c>
      <c r="C59" s="32" t="s">
        <v>132</v>
      </c>
      <c r="D59" s="32" t="s">
        <v>133</v>
      </c>
      <c r="E59" s="42" t="s">
        <v>58</v>
      </c>
      <c r="F59" s="97" t="s">
        <v>134</v>
      </c>
      <c r="G59" s="97"/>
      <c r="H59" s="42" t="s">
        <v>135</v>
      </c>
      <c r="I59" s="34">
        <v>100</v>
      </c>
      <c r="J59" s="58"/>
      <c r="K59" s="102"/>
      <c r="L59" s="102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8" ht="16.5" customHeight="1" thickBot="1" x14ac:dyDescent="0.35">
      <c r="B60" s="98" t="s">
        <v>245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62"/>
      <c r="O60" s="100">
        <f>SUM(O45:O48,O31:O39,O42,O20:O28,O51:O54,O57:O59)</f>
        <v>0</v>
      </c>
      <c r="P60" s="101"/>
    </row>
    <row r="61" spans="2:18" ht="6.75" customHeight="1" x14ac:dyDescent="0.3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8" ht="15" customHeight="1" x14ac:dyDescent="0.3">
      <c r="B62" s="92" t="s">
        <v>156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6"/>
    </row>
    <row r="63" spans="2:18" x14ac:dyDescent="0.3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4"/>
      <c r="Q63" s="6"/>
    </row>
    <row r="64" spans="2:18" ht="6.75" customHeight="1" thickBot="1" x14ac:dyDescent="0.35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 x14ac:dyDescent="0.3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 x14ac:dyDescent="0.3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 x14ac:dyDescent="0.3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 x14ac:dyDescent="0.3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 x14ac:dyDescent="0.3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 x14ac:dyDescent="0.3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 x14ac:dyDescent="0.3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 x14ac:dyDescent="0.3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 x14ac:dyDescent="0.3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 x14ac:dyDescent="0.3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 x14ac:dyDescent="0.3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thickBot="1" x14ac:dyDescent="0.35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 x14ac:dyDescent="0.3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 x14ac:dyDescent="0.3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 x14ac:dyDescent="0.3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 x14ac:dyDescent="0.3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ageMargins left="0.23622047244094488" right="0.23622047244094488" top="0.59055118110236215" bottom="0.59055118110236215" header="0.31496062992125984" footer="0.31496062992125984"/>
  <pageSetup paperSize="9" scale="49" fitToHeight="0" orientation="portrait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8"/>
  <sheetViews>
    <sheetView zoomScaleNormal="100" workbookViewId="0">
      <selection activeCell="L10" sqref="L10:N10"/>
    </sheetView>
  </sheetViews>
  <sheetFormatPr defaultColWidth="9.109375" defaultRowHeight="14.4" x14ac:dyDescent="0.3"/>
  <cols>
    <col min="1" max="1" width="1.44140625" style="4" customWidth="1"/>
    <col min="2" max="2" width="7.44140625" style="3" customWidth="1"/>
    <col min="3" max="3" width="15.6640625" style="3" customWidth="1"/>
    <col min="4" max="4" width="43" style="3" customWidth="1"/>
    <col min="5" max="5" width="10.6640625" style="3" customWidth="1"/>
    <col min="6" max="6" width="8.109375" style="3" customWidth="1"/>
    <col min="7" max="7" width="8.33203125" style="3" customWidth="1"/>
    <col min="8" max="8" width="9.33203125" style="3" customWidth="1"/>
    <col min="9" max="9" width="30.5546875" style="3" customWidth="1"/>
    <col min="10" max="10" width="8" style="3" customWidth="1"/>
    <col min="11" max="11" width="6.44140625" style="3" customWidth="1"/>
    <col min="12" max="12" width="9" style="3" bestFit="1" customWidth="1"/>
    <col min="13" max="13" width="15.88671875" style="3" customWidth="1"/>
    <col min="14" max="14" width="7.33203125" style="3" customWidth="1"/>
    <col min="15" max="16384" width="9.109375" style="4"/>
  </cols>
  <sheetData>
    <row r="1" spans="2:14" ht="9" customHeight="1" thickBot="1" x14ac:dyDescent="0.35"/>
    <row r="2" spans="2:14" ht="15.75" customHeight="1" thickBot="1" x14ac:dyDescent="0.35">
      <c r="B2" s="172" t="s">
        <v>248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2:14" ht="39" customHeight="1" thickBot="1" x14ac:dyDescent="0.6">
      <c r="B3" s="175" t="s">
        <v>155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2:14" ht="15" thickBot="1" x14ac:dyDescent="0.35">
      <c r="B4" s="178" t="s">
        <v>137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2:14" ht="34.5" customHeight="1" thickBot="1" x14ac:dyDescent="0.65">
      <c r="B5" s="181" t="s">
        <v>246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2:14" ht="26.4" thickBot="1" x14ac:dyDescent="0.55000000000000004">
      <c r="B6" s="184" t="s">
        <v>186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2:14" ht="15" customHeight="1" x14ac:dyDescent="0.3">
      <c r="B7" s="129" t="s">
        <v>138</v>
      </c>
      <c r="C7" s="130"/>
      <c r="D7" s="187" t="s">
        <v>158</v>
      </c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2:14" ht="15" customHeight="1" x14ac:dyDescent="0.3">
      <c r="B8" s="131" t="s">
        <v>139</v>
      </c>
      <c r="C8" s="132"/>
      <c r="D8" s="161" t="s">
        <v>140</v>
      </c>
      <c r="E8" s="161"/>
      <c r="F8" s="161"/>
      <c r="G8" s="161"/>
      <c r="H8" s="161"/>
      <c r="I8" s="161"/>
      <c r="J8" s="162" t="s">
        <v>141</v>
      </c>
      <c r="K8" s="162"/>
      <c r="L8" s="163">
        <v>72046635</v>
      </c>
      <c r="M8" s="163"/>
      <c r="N8" s="164"/>
    </row>
    <row r="9" spans="2:14" ht="15" customHeight="1" x14ac:dyDescent="0.3">
      <c r="B9" s="165" t="s">
        <v>142</v>
      </c>
      <c r="C9" s="166"/>
      <c r="D9" s="167" t="s">
        <v>143</v>
      </c>
      <c r="E9" s="168"/>
      <c r="F9" s="168"/>
      <c r="G9" s="168"/>
      <c r="H9" s="168"/>
      <c r="I9" s="168"/>
      <c r="J9" s="168"/>
      <c r="K9" s="168"/>
      <c r="L9" s="168"/>
      <c r="M9" s="168"/>
      <c r="N9" s="169"/>
    </row>
    <row r="10" spans="2:14" ht="15" customHeight="1" x14ac:dyDescent="0.3">
      <c r="B10" s="189" t="s">
        <v>144</v>
      </c>
      <c r="C10" s="190"/>
      <c r="D10" s="191" t="s">
        <v>145</v>
      </c>
      <c r="E10" s="191"/>
      <c r="F10" s="192" t="s">
        <v>146</v>
      </c>
      <c r="G10" s="192"/>
      <c r="H10" s="193" t="s">
        <v>249</v>
      </c>
      <c r="I10" s="193"/>
      <c r="J10" s="162" t="s">
        <v>147</v>
      </c>
      <c r="K10" s="162"/>
      <c r="L10" s="193" t="s">
        <v>250</v>
      </c>
      <c r="M10" s="193"/>
      <c r="N10" s="194"/>
    </row>
    <row r="11" spans="2:14" ht="15" customHeight="1" x14ac:dyDescent="0.3">
      <c r="B11" s="195" t="s">
        <v>148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2:14" ht="15" customHeight="1" x14ac:dyDescent="0.3">
      <c r="B12" s="198" t="s">
        <v>149</v>
      </c>
      <c r="C12" s="199"/>
      <c r="D12" s="170" t="s">
        <v>150</v>
      </c>
      <c r="E12" s="170"/>
      <c r="F12" s="170"/>
      <c r="G12" s="170"/>
      <c r="H12" s="170"/>
      <c r="I12" s="170"/>
      <c r="J12" s="162" t="s">
        <v>141</v>
      </c>
      <c r="K12" s="162"/>
      <c r="L12" s="200"/>
      <c r="M12" s="200"/>
      <c r="N12" s="201"/>
    </row>
    <row r="13" spans="2:14" ht="15" customHeight="1" x14ac:dyDescent="0.3">
      <c r="B13" s="165" t="s">
        <v>139</v>
      </c>
      <c r="C13" s="166"/>
      <c r="D13" s="170" t="s">
        <v>150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1"/>
    </row>
    <row r="14" spans="2:14" ht="15" customHeight="1" x14ac:dyDescent="0.3">
      <c r="B14" s="165" t="s">
        <v>142</v>
      </c>
      <c r="C14" s="166"/>
      <c r="D14" s="170" t="s">
        <v>150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1"/>
    </row>
    <row r="15" spans="2:14" ht="15" customHeight="1" x14ac:dyDescent="0.3">
      <c r="B15" s="165" t="s">
        <v>151</v>
      </c>
      <c r="C15" s="166"/>
      <c r="D15" s="170" t="s">
        <v>150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1"/>
    </row>
    <row r="16" spans="2:14" ht="15" thickBot="1" x14ac:dyDescent="0.35">
      <c r="B16" s="202" t="s">
        <v>152</v>
      </c>
      <c r="C16" s="203"/>
      <c r="D16" s="204" t="s">
        <v>150</v>
      </c>
      <c r="E16" s="204"/>
      <c r="F16" s="204"/>
      <c r="G16" s="204"/>
      <c r="H16" s="204"/>
      <c r="I16" s="204"/>
      <c r="J16" s="205" t="s">
        <v>153</v>
      </c>
      <c r="K16" s="205"/>
      <c r="L16" s="206"/>
      <c r="M16" s="206"/>
      <c r="N16" s="207"/>
    </row>
    <row r="17" spans="2:16" ht="15" customHeight="1" x14ac:dyDescent="0.3">
      <c r="B17" s="208" t="s">
        <v>154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</row>
    <row r="18" spans="2:16" s="5" customFormat="1" ht="13.5" customHeight="1" x14ac:dyDescent="0.3">
      <c r="B18" s="211" t="s">
        <v>0</v>
      </c>
      <c r="C18" s="212" t="s">
        <v>5</v>
      </c>
      <c r="D18" s="212" t="s">
        <v>1</v>
      </c>
      <c r="E18" s="212" t="s">
        <v>32</v>
      </c>
      <c r="F18" s="212" t="s">
        <v>189</v>
      </c>
      <c r="G18" s="212" t="s">
        <v>36</v>
      </c>
      <c r="H18" s="213" t="s">
        <v>124</v>
      </c>
      <c r="I18" s="215" t="s">
        <v>21</v>
      </c>
      <c r="J18" s="215" t="s">
        <v>190</v>
      </c>
      <c r="K18" s="215" t="s">
        <v>191</v>
      </c>
      <c r="L18" s="215" t="s">
        <v>22</v>
      </c>
      <c r="M18" s="215"/>
      <c r="N18" s="216" t="s">
        <v>27</v>
      </c>
    </row>
    <row r="19" spans="2:16" s="5" customFormat="1" ht="13.5" customHeight="1" x14ac:dyDescent="0.3">
      <c r="B19" s="211"/>
      <c r="C19" s="212"/>
      <c r="D19" s="212"/>
      <c r="E19" s="212"/>
      <c r="F19" s="212"/>
      <c r="G19" s="212"/>
      <c r="H19" s="214"/>
      <c r="I19" s="215"/>
      <c r="J19" s="215"/>
      <c r="K19" s="215"/>
      <c r="L19" s="64" t="s">
        <v>122</v>
      </c>
      <c r="M19" s="64" t="s">
        <v>24</v>
      </c>
      <c r="N19" s="216"/>
    </row>
    <row r="20" spans="2:16" ht="27" customHeight="1" x14ac:dyDescent="0.3">
      <c r="B20" s="65" t="s">
        <v>159</v>
      </c>
      <c r="C20" s="66" t="s">
        <v>195</v>
      </c>
      <c r="D20" s="66" t="s">
        <v>192</v>
      </c>
      <c r="E20" s="67" t="s">
        <v>187</v>
      </c>
      <c r="F20" s="68">
        <v>100</v>
      </c>
      <c r="G20" s="68" t="s">
        <v>193</v>
      </c>
      <c r="H20" s="69">
        <v>1000</v>
      </c>
      <c r="I20" s="76"/>
      <c r="J20" s="56"/>
      <c r="K20" s="56"/>
      <c r="L20" s="55"/>
      <c r="M20" s="70">
        <f>L20*H20</f>
        <v>0</v>
      </c>
      <c r="N20" s="54"/>
      <c r="P20" s="36"/>
    </row>
    <row r="21" spans="2:16" ht="27" customHeight="1" x14ac:dyDescent="0.3">
      <c r="B21" s="65" t="s">
        <v>160</v>
      </c>
      <c r="C21" s="66" t="s">
        <v>196</v>
      </c>
      <c r="D21" s="66" t="s">
        <v>192</v>
      </c>
      <c r="E21" s="67" t="s">
        <v>187</v>
      </c>
      <c r="F21" s="68">
        <v>100</v>
      </c>
      <c r="G21" s="68" t="s">
        <v>194</v>
      </c>
      <c r="H21" s="69">
        <v>1000</v>
      </c>
      <c r="I21" s="77"/>
      <c r="J21" s="56"/>
      <c r="K21" s="56"/>
      <c r="L21" s="55"/>
      <c r="M21" s="70">
        <f t="shared" ref="M21:M28" si="0">L21*H21</f>
        <v>0</v>
      </c>
      <c r="N21" s="54"/>
      <c r="P21" s="36"/>
    </row>
    <row r="22" spans="2:16" ht="27" customHeight="1" x14ac:dyDescent="0.3">
      <c r="B22" s="65" t="s">
        <v>161</v>
      </c>
      <c r="C22" s="66" t="s">
        <v>197</v>
      </c>
      <c r="D22" s="66" t="s">
        <v>192</v>
      </c>
      <c r="E22" s="67" t="s">
        <v>187</v>
      </c>
      <c r="F22" s="68">
        <v>100</v>
      </c>
      <c r="G22" s="68" t="s">
        <v>194</v>
      </c>
      <c r="H22" s="69">
        <v>1000</v>
      </c>
      <c r="I22" s="77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 x14ac:dyDescent="0.3">
      <c r="B23" s="65" t="s">
        <v>162</v>
      </c>
      <c r="C23" s="66" t="s">
        <v>198</v>
      </c>
      <c r="D23" s="66" t="s">
        <v>204</v>
      </c>
      <c r="E23" s="67" t="s">
        <v>187</v>
      </c>
      <c r="F23" s="68">
        <v>100</v>
      </c>
      <c r="G23" s="68" t="s">
        <v>194</v>
      </c>
      <c r="H23" s="69">
        <v>1500</v>
      </c>
      <c r="I23" s="77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 x14ac:dyDescent="0.3">
      <c r="B24" s="65" t="s">
        <v>163</v>
      </c>
      <c r="C24" s="66" t="s">
        <v>199</v>
      </c>
      <c r="D24" s="66" t="s">
        <v>205</v>
      </c>
      <c r="E24" s="67" t="s">
        <v>187</v>
      </c>
      <c r="F24" s="68">
        <v>100</v>
      </c>
      <c r="G24" s="68" t="s">
        <v>194</v>
      </c>
      <c r="H24" s="69">
        <v>1500</v>
      </c>
      <c r="I24" s="77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 x14ac:dyDescent="0.3">
      <c r="B25" s="65" t="s">
        <v>164</v>
      </c>
      <c r="C25" s="66" t="s">
        <v>200</v>
      </c>
      <c r="D25" s="66" t="s">
        <v>206</v>
      </c>
      <c r="E25" s="67" t="s">
        <v>187</v>
      </c>
      <c r="F25" s="68">
        <v>100</v>
      </c>
      <c r="G25" s="68" t="s">
        <v>194</v>
      </c>
      <c r="H25" s="69">
        <v>1500</v>
      </c>
      <c r="I25" s="77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 x14ac:dyDescent="0.3">
      <c r="B26" s="65" t="s">
        <v>165</v>
      </c>
      <c r="C26" s="66" t="s">
        <v>201</v>
      </c>
      <c r="D26" s="66" t="s">
        <v>207</v>
      </c>
      <c r="E26" s="67" t="s">
        <v>187</v>
      </c>
      <c r="F26" s="68">
        <v>100</v>
      </c>
      <c r="G26" s="68" t="s">
        <v>194</v>
      </c>
      <c r="H26" s="69">
        <v>1500</v>
      </c>
      <c r="I26" s="77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 x14ac:dyDescent="0.3">
      <c r="B27" s="65" t="s">
        <v>166</v>
      </c>
      <c r="C27" s="66" t="s">
        <v>202</v>
      </c>
      <c r="D27" s="66" t="s">
        <v>208</v>
      </c>
      <c r="E27" s="67" t="s">
        <v>187</v>
      </c>
      <c r="F27" s="68">
        <v>100</v>
      </c>
      <c r="G27" s="68" t="s">
        <v>194</v>
      </c>
      <c r="H27" s="69">
        <v>1000</v>
      </c>
      <c r="I27" s="77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 x14ac:dyDescent="0.3">
      <c r="B28" s="65" t="s">
        <v>167</v>
      </c>
      <c r="C28" s="66" t="s">
        <v>203</v>
      </c>
      <c r="D28" s="66" t="s">
        <v>209</v>
      </c>
      <c r="E28" s="67" t="s">
        <v>187</v>
      </c>
      <c r="F28" s="68">
        <v>100</v>
      </c>
      <c r="G28" s="68" t="s">
        <v>194</v>
      </c>
      <c r="H28" s="69">
        <v>500</v>
      </c>
      <c r="I28" s="77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 x14ac:dyDescent="0.3">
      <c r="B29" s="211" t="s">
        <v>0</v>
      </c>
      <c r="C29" s="212" t="s">
        <v>5</v>
      </c>
      <c r="D29" s="212" t="s">
        <v>1</v>
      </c>
      <c r="E29" s="212" t="s">
        <v>32</v>
      </c>
      <c r="F29" s="212" t="s">
        <v>189</v>
      </c>
      <c r="G29" s="212" t="s">
        <v>36</v>
      </c>
      <c r="H29" s="217" t="s">
        <v>124</v>
      </c>
      <c r="I29" s="215" t="s">
        <v>21</v>
      </c>
      <c r="J29" s="215" t="s">
        <v>241</v>
      </c>
      <c r="K29" s="215" t="s">
        <v>191</v>
      </c>
      <c r="L29" s="215" t="s">
        <v>22</v>
      </c>
      <c r="M29" s="215"/>
      <c r="N29" s="216" t="s">
        <v>27</v>
      </c>
      <c r="P29" s="37"/>
    </row>
    <row r="30" spans="2:16" s="5" customFormat="1" ht="13.5" customHeight="1" x14ac:dyDescent="0.3">
      <c r="B30" s="211"/>
      <c r="C30" s="212"/>
      <c r="D30" s="212"/>
      <c r="E30" s="212"/>
      <c r="F30" s="212"/>
      <c r="G30" s="212"/>
      <c r="H30" s="218"/>
      <c r="I30" s="215"/>
      <c r="J30" s="215"/>
      <c r="K30" s="215"/>
      <c r="L30" s="64" t="s">
        <v>122</v>
      </c>
      <c r="M30" s="64" t="s">
        <v>24</v>
      </c>
      <c r="N30" s="216"/>
      <c r="P30" s="37"/>
    </row>
    <row r="31" spans="2:16" ht="27" customHeight="1" x14ac:dyDescent="0.3">
      <c r="B31" s="65" t="s">
        <v>168</v>
      </c>
      <c r="C31" s="66" t="s">
        <v>210</v>
      </c>
      <c r="D31" s="66" t="s">
        <v>211</v>
      </c>
      <c r="E31" s="67" t="s">
        <v>187</v>
      </c>
      <c r="F31" s="68">
        <v>100</v>
      </c>
      <c r="G31" s="68" t="s">
        <v>240</v>
      </c>
      <c r="H31" s="69">
        <v>500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 x14ac:dyDescent="0.3">
      <c r="B32" s="65" t="s">
        <v>169</v>
      </c>
      <c r="C32" s="66" t="s">
        <v>212</v>
      </c>
      <c r="D32" s="66" t="s">
        <v>213</v>
      </c>
      <c r="E32" s="67" t="s">
        <v>218</v>
      </c>
      <c r="F32" s="68">
        <v>100</v>
      </c>
      <c r="G32" s="68" t="s">
        <v>220</v>
      </c>
      <c r="H32" s="69">
        <v>2500</v>
      </c>
      <c r="I32" s="53"/>
      <c r="J32" s="56"/>
      <c r="K32" s="56"/>
      <c r="L32" s="55"/>
      <c r="M32" s="70">
        <f t="shared" ref="M32:M42" si="1">L32*H32</f>
        <v>0</v>
      </c>
      <c r="N32" s="54"/>
      <c r="P32" s="36"/>
    </row>
    <row r="33" spans="2:16" ht="27" customHeight="1" x14ac:dyDescent="0.3">
      <c r="B33" s="65" t="s">
        <v>170</v>
      </c>
      <c r="C33" s="66" t="s">
        <v>215</v>
      </c>
      <c r="D33" s="66" t="s">
        <v>216</v>
      </c>
      <c r="E33" s="67" t="s">
        <v>218</v>
      </c>
      <c r="F33" s="68">
        <v>100</v>
      </c>
      <c r="G33" s="68" t="s">
        <v>220</v>
      </c>
      <c r="H33" s="69">
        <v>2500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 x14ac:dyDescent="0.3">
      <c r="B34" s="65" t="s">
        <v>171</v>
      </c>
      <c r="C34" s="66" t="s">
        <v>214</v>
      </c>
      <c r="D34" s="66" t="s">
        <v>239</v>
      </c>
      <c r="E34" s="67" t="s">
        <v>187</v>
      </c>
      <c r="F34" s="68">
        <v>100</v>
      </c>
      <c r="G34" s="68" t="s">
        <v>220</v>
      </c>
      <c r="H34" s="69">
        <v>500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 x14ac:dyDescent="0.3">
      <c r="B35" s="65" t="s">
        <v>172</v>
      </c>
      <c r="C35" s="66" t="s">
        <v>217</v>
      </c>
      <c r="D35" s="66" t="s">
        <v>219</v>
      </c>
      <c r="E35" s="67" t="s">
        <v>218</v>
      </c>
      <c r="F35" s="68">
        <v>100</v>
      </c>
      <c r="G35" s="68" t="s">
        <v>220</v>
      </c>
      <c r="H35" s="69">
        <v>2500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 x14ac:dyDescent="0.3">
      <c r="B36" s="65" t="s">
        <v>173</v>
      </c>
      <c r="C36" s="66" t="s">
        <v>217</v>
      </c>
      <c r="D36" s="66" t="s">
        <v>221</v>
      </c>
      <c r="E36" s="67" t="s">
        <v>218</v>
      </c>
      <c r="F36" s="68">
        <v>100</v>
      </c>
      <c r="G36" s="68" t="s">
        <v>220</v>
      </c>
      <c r="H36" s="69">
        <v>2500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 x14ac:dyDescent="0.3">
      <c r="B37" s="65" t="s">
        <v>174</v>
      </c>
      <c r="C37" s="66" t="s">
        <v>217</v>
      </c>
      <c r="D37" s="66" t="s">
        <v>216</v>
      </c>
      <c r="E37" s="67" t="s">
        <v>218</v>
      </c>
      <c r="F37" s="68">
        <v>100</v>
      </c>
      <c r="G37" s="68" t="s">
        <v>220</v>
      </c>
      <c r="H37" s="69">
        <v>2000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 x14ac:dyDescent="0.3">
      <c r="B38" s="65" t="s">
        <v>175</v>
      </c>
      <c r="C38" s="66" t="s">
        <v>222</v>
      </c>
      <c r="D38" s="66" t="s">
        <v>223</v>
      </c>
      <c r="E38" s="67" t="s">
        <v>218</v>
      </c>
      <c r="F38" s="68">
        <v>100</v>
      </c>
      <c r="G38" s="68" t="s">
        <v>220</v>
      </c>
      <c r="H38" s="69">
        <v>300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 x14ac:dyDescent="0.3">
      <c r="B39" s="65" t="s">
        <v>176</v>
      </c>
      <c r="C39" s="66" t="s">
        <v>229</v>
      </c>
      <c r="D39" s="66" t="s">
        <v>229</v>
      </c>
      <c r="E39" s="67" t="s">
        <v>187</v>
      </c>
      <c r="F39" s="68">
        <v>100</v>
      </c>
      <c r="G39" s="68" t="s">
        <v>220</v>
      </c>
      <c r="H39" s="69">
        <v>500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 x14ac:dyDescent="0.3">
      <c r="B40" s="65" t="s">
        <v>177</v>
      </c>
      <c r="C40" s="66" t="s">
        <v>224</v>
      </c>
      <c r="D40" s="66" t="s">
        <v>224</v>
      </c>
      <c r="E40" s="67" t="s">
        <v>187</v>
      </c>
      <c r="F40" s="68">
        <v>100</v>
      </c>
      <c r="G40" s="68" t="s">
        <v>220</v>
      </c>
      <c r="H40" s="69">
        <v>3000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 x14ac:dyDescent="0.3">
      <c r="B41" s="65" t="s">
        <v>178</v>
      </c>
      <c r="C41" s="66" t="s">
        <v>227</v>
      </c>
      <c r="D41" s="66" t="s">
        <v>225</v>
      </c>
      <c r="E41" s="67" t="s">
        <v>226</v>
      </c>
      <c r="F41" s="68">
        <v>100</v>
      </c>
      <c r="G41" s="68" t="s">
        <v>220</v>
      </c>
      <c r="H41" s="71">
        <v>2500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 x14ac:dyDescent="0.3">
      <c r="B42" s="65" t="s">
        <v>179</v>
      </c>
      <c r="C42" s="66" t="s">
        <v>228</v>
      </c>
      <c r="D42" s="66" t="s">
        <v>223</v>
      </c>
      <c r="E42" s="67" t="s">
        <v>218</v>
      </c>
      <c r="F42" s="68">
        <v>100</v>
      </c>
      <c r="G42" s="68" t="s">
        <v>220</v>
      </c>
      <c r="H42" s="72">
        <v>300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 x14ac:dyDescent="0.3">
      <c r="B43" s="211" t="s">
        <v>0</v>
      </c>
      <c r="C43" s="212" t="s">
        <v>5</v>
      </c>
      <c r="D43" s="212" t="s">
        <v>1</v>
      </c>
      <c r="E43" s="212" t="s">
        <v>32</v>
      </c>
      <c r="F43" s="212" t="s">
        <v>189</v>
      </c>
      <c r="G43" s="212" t="s">
        <v>36</v>
      </c>
      <c r="H43" s="213" t="s">
        <v>124</v>
      </c>
      <c r="I43" s="215" t="s">
        <v>21</v>
      </c>
      <c r="J43" s="223" t="s">
        <v>42</v>
      </c>
      <c r="K43" s="224"/>
      <c r="L43" s="215" t="s">
        <v>22</v>
      </c>
      <c r="M43" s="215"/>
      <c r="N43" s="216" t="s">
        <v>27</v>
      </c>
      <c r="P43" s="37"/>
    </row>
    <row r="44" spans="2:16" s="5" customFormat="1" ht="13.5" customHeight="1" x14ac:dyDescent="0.3">
      <c r="B44" s="211"/>
      <c r="C44" s="212"/>
      <c r="D44" s="212"/>
      <c r="E44" s="212"/>
      <c r="F44" s="212"/>
      <c r="G44" s="212"/>
      <c r="H44" s="214"/>
      <c r="I44" s="215"/>
      <c r="J44" s="225"/>
      <c r="K44" s="226"/>
      <c r="L44" s="64" t="s">
        <v>122</v>
      </c>
      <c r="M44" s="64" t="s">
        <v>24</v>
      </c>
      <c r="N44" s="216"/>
      <c r="P44" s="37"/>
    </row>
    <row r="45" spans="2:16" ht="27.6" x14ac:dyDescent="0.3">
      <c r="B45" s="65" t="s">
        <v>180</v>
      </c>
      <c r="C45" s="66" t="s">
        <v>230</v>
      </c>
      <c r="D45" s="66" t="s">
        <v>232</v>
      </c>
      <c r="E45" s="67" t="s">
        <v>187</v>
      </c>
      <c r="F45" s="68">
        <v>20</v>
      </c>
      <c r="G45" s="68" t="s">
        <v>220</v>
      </c>
      <c r="H45" s="69">
        <v>1000</v>
      </c>
      <c r="I45" s="53"/>
      <c r="J45" s="159"/>
      <c r="K45" s="160"/>
      <c r="L45" s="55"/>
      <c r="M45" s="70">
        <f t="shared" ref="M45:M50" si="2">L45*H45</f>
        <v>0</v>
      </c>
      <c r="N45" s="54"/>
      <c r="P45" s="36"/>
    </row>
    <row r="46" spans="2:16" ht="27.6" x14ac:dyDescent="0.3">
      <c r="B46" s="65" t="s">
        <v>181</v>
      </c>
      <c r="C46" s="66" t="s">
        <v>230</v>
      </c>
      <c r="D46" s="66" t="s">
        <v>233</v>
      </c>
      <c r="E46" s="67" t="s">
        <v>187</v>
      </c>
      <c r="F46" s="68">
        <v>20</v>
      </c>
      <c r="G46" s="68" t="s">
        <v>220</v>
      </c>
      <c r="H46" s="69">
        <v>1000</v>
      </c>
      <c r="I46" s="53"/>
      <c r="J46" s="159"/>
      <c r="K46" s="160"/>
      <c r="L46" s="55"/>
      <c r="M46" s="70">
        <f t="shared" si="2"/>
        <v>0</v>
      </c>
      <c r="N46" s="54"/>
      <c r="P46" s="36"/>
    </row>
    <row r="47" spans="2:16" ht="27.6" x14ac:dyDescent="0.3">
      <c r="B47" s="65" t="s">
        <v>182</v>
      </c>
      <c r="C47" s="66" t="s">
        <v>231</v>
      </c>
      <c r="D47" s="66" t="s">
        <v>234</v>
      </c>
      <c r="E47" s="67" t="s">
        <v>187</v>
      </c>
      <c r="F47" s="68">
        <v>20</v>
      </c>
      <c r="G47" s="68" t="s">
        <v>220</v>
      </c>
      <c r="H47" s="69">
        <v>1000</v>
      </c>
      <c r="I47" s="53"/>
      <c r="J47" s="159"/>
      <c r="K47" s="160"/>
      <c r="L47" s="55"/>
      <c r="M47" s="70">
        <f t="shared" si="2"/>
        <v>0</v>
      </c>
      <c r="N47" s="54"/>
      <c r="P47" s="36"/>
    </row>
    <row r="48" spans="2:16" ht="27.6" x14ac:dyDescent="0.3">
      <c r="B48" s="65" t="s">
        <v>183</v>
      </c>
      <c r="C48" s="66" t="s">
        <v>231</v>
      </c>
      <c r="D48" s="66" t="s">
        <v>235</v>
      </c>
      <c r="E48" s="67" t="s">
        <v>187</v>
      </c>
      <c r="F48" s="68">
        <v>20</v>
      </c>
      <c r="G48" s="68" t="s">
        <v>220</v>
      </c>
      <c r="H48" s="69">
        <v>1000</v>
      </c>
      <c r="I48" s="53"/>
      <c r="J48" s="159"/>
      <c r="K48" s="160"/>
      <c r="L48" s="55"/>
      <c r="M48" s="70">
        <f t="shared" si="2"/>
        <v>0</v>
      </c>
      <c r="N48" s="54"/>
      <c r="P48" s="36"/>
    </row>
    <row r="49" spans="2:16" ht="27" customHeight="1" x14ac:dyDescent="0.3">
      <c r="B49" s="65" t="s">
        <v>184</v>
      </c>
      <c r="C49" s="73" t="s">
        <v>236</v>
      </c>
      <c r="D49" s="73" t="s">
        <v>237</v>
      </c>
      <c r="E49" s="67" t="s">
        <v>187</v>
      </c>
      <c r="F49" s="66">
        <v>50</v>
      </c>
      <c r="G49" s="68" t="s">
        <v>220</v>
      </c>
      <c r="H49" s="74">
        <v>2000</v>
      </c>
      <c r="I49" s="53"/>
      <c r="J49" s="159"/>
      <c r="K49" s="160"/>
      <c r="L49" s="55"/>
      <c r="M49" s="70">
        <f t="shared" si="2"/>
        <v>0</v>
      </c>
      <c r="N49" s="54"/>
      <c r="P49" s="36"/>
    </row>
    <row r="50" spans="2:16" ht="27" customHeight="1" thickBot="1" x14ac:dyDescent="0.35">
      <c r="B50" s="65" t="s">
        <v>185</v>
      </c>
      <c r="C50" s="73" t="s">
        <v>238</v>
      </c>
      <c r="D50" s="73" t="s">
        <v>238</v>
      </c>
      <c r="E50" s="67" t="s">
        <v>187</v>
      </c>
      <c r="F50" s="73">
        <v>100</v>
      </c>
      <c r="G50" s="68" t="s">
        <v>220</v>
      </c>
      <c r="H50" s="74">
        <v>2500</v>
      </c>
      <c r="I50" s="53"/>
      <c r="J50" s="159"/>
      <c r="K50" s="160"/>
      <c r="L50" s="55"/>
      <c r="M50" s="70">
        <f t="shared" si="2"/>
        <v>0</v>
      </c>
      <c r="N50" s="54"/>
      <c r="P50" s="36"/>
    </row>
    <row r="51" spans="2:16" ht="16.5" customHeight="1" thickBot="1" x14ac:dyDescent="0.35">
      <c r="B51" s="219" t="s">
        <v>244</v>
      </c>
      <c r="C51" s="220"/>
      <c r="D51" s="220"/>
      <c r="E51" s="220"/>
      <c r="F51" s="220"/>
      <c r="G51" s="220"/>
      <c r="H51" s="220"/>
      <c r="I51" s="220"/>
      <c r="J51" s="220"/>
      <c r="K51" s="220"/>
      <c r="L51" s="75"/>
      <c r="M51" s="221">
        <f>SUM(M45:M48,M31:M40,M41,M20:M28,M49:M50)</f>
        <v>0</v>
      </c>
      <c r="N51" s="222"/>
    </row>
    <row r="52" spans="2:16" ht="6.75" customHeight="1" x14ac:dyDescent="0.3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6" ht="15" customHeight="1" x14ac:dyDescent="0.3">
      <c r="B53" s="92" t="s">
        <v>243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6"/>
    </row>
    <row r="54" spans="2:16" x14ac:dyDescent="0.3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6"/>
    </row>
    <row r="55" spans="2:16" ht="6.75" customHeight="1" thickBot="1" x14ac:dyDescent="0.35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6" s="9" customFormat="1" ht="13.8" x14ac:dyDescent="0.3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6" s="9" customFormat="1" ht="13.8" x14ac:dyDescent="0.3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6" s="9" customFormat="1" ht="13.8" x14ac:dyDescent="0.3">
      <c r="B58" s="20"/>
      <c r="C58" s="21" t="s">
        <v>189</v>
      </c>
      <c r="D58" s="22" t="s">
        <v>188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6" s="9" customFormat="1" ht="13.8" x14ac:dyDescent="0.3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6" s="9" customFormat="1" ht="13.8" x14ac:dyDescent="0.3">
      <c r="B60" s="20"/>
      <c r="C60" s="21" t="s">
        <v>124</v>
      </c>
      <c r="D60" s="22" t="s">
        <v>128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6" s="9" customFormat="1" ht="13.8" x14ac:dyDescent="0.3">
      <c r="B61" s="16"/>
      <c r="C61" s="10" t="s">
        <v>190</v>
      </c>
      <c r="D61" s="8" t="s">
        <v>242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6" s="9" customFormat="1" thickBot="1" x14ac:dyDescent="0.35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3.8" x14ac:dyDescent="0.3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3.8" x14ac:dyDescent="0.3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3.8" x14ac:dyDescent="0.3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3.8" x14ac:dyDescent="0.3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B51:F51"/>
    <mergeCell ref="G51:K51"/>
    <mergeCell ref="M51:N51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E43:E44"/>
    <mergeCell ref="F43:F44"/>
    <mergeCell ref="J50:K50"/>
    <mergeCell ref="N29:N30"/>
    <mergeCell ref="G29:G30"/>
    <mergeCell ref="H29:H30"/>
    <mergeCell ref="I29:I30"/>
    <mergeCell ref="J29:J30"/>
    <mergeCell ref="K29:K30"/>
    <mergeCell ref="L29:M29"/>
    <mergeCell ref="B29:B30"/>
    <mergeCell ref="C29:C30"/>
    <mergeCell ref="D29:D30"/>
    <mergeCell ref="E29:E30"/>
    <mergeCell ref="F29:F30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14:C14"/>
    <mergeCell ref="D14:N14"/>
    <mergeCell ref="B15:C15"/>
    <mergeCell ref="D15:N15"/>
    <mergeCell ref="B16:C16"/>
    <mergeCell ref="D16:I16"/>
    <mergeCell ref="J16:K16"/>
    <mergeCell ref="L16:N16"/>
    <mergeCell ref="B11:N11"/>
    <mergeCell ref="B12:C12"/>
    <mergeCell ref="D12:I12"/>
    <mergeCell ref="J12:K12"/>
    <mergeCell ref="L12:N12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D8:I8"/>
    <mergeCell ref="J8:K8"/>
    <mergeCell ref="L8:N8"/>
    <mergeCell ref="B9:C9"/>
    <mergeCell ref="D9:N9"/>
    <mergeCell ref="J45:K45"/>
    <mergeCell ref="J46:K46"/>
    <mergeCell ref="J47:K47"/>
    <mergeCell ref="J48:K48"/>
    <mergeCell ref="J49:K49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ageMargins left="0.23622047244094488" right="0.23622047244094488" top="0.59055118110236215" bottom="0.59055118110236215" header="0.31496062992125984" footer="0.31496062992125984"/>
  <pageSetup paperSize="9" scale="54" fitToHeight="0" orientation="portrait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Papírová hygiena</vt:lpstr>
      <vt:lpstr>Ostatní hygiena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Dominika Komašková</cp:lastModifiedBy>
  <cp:lastPrinted>2021-09-07T11:27:25Z</cp:lastPrinted>
  <dcterms:created xsi:type="dcterms:W3CDTF">2012-07-09T06:19:21Z</dcterms:created>
  <dcterms:modified xsi:type="dcterms:W3CDTF">2022-11-18T13:22:14Z</dcterms:modified>
</cp:coreProperties>
</file>