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0" yWindow="7020" windowWidth="14745" windowHeight="53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9" i="1" l="1"/>
  <c r="F9" i="1" l="1"/>
  <c r="F8" i="1"/>
  <c r="F7" i="1"/>
  <c r="F6" i="1"/>
  <c r="F4" i="1"/>
  <c r="F3" i="1"/>
  <c r="C54" i="1" l="1"/>
  <c r="C31" i="1"/>
  <c r="C13" i="1"/>
  <c r="I48" i="1" l="1"/>
  <c r="I9" i="1" l="1"/>
  <c r="G9" i="1"/>
  <c r="I8" i="1"/>
  <c r="G8" i="1"/>
  <c r="I7" i="1"/>
  <c r="G7" i="1"/>
  <c r="I6" i="1"/>
  <c r="G6" i="1"/>
  <c r="I5" i="1"/>
  <c r="G5" i="1"/>
  <c r="I4" i="1"/>
  <c r="G4" i="1"/>
  <c r="I3" i="1"/>
  <c r="G3" i="1"/>
  <c r="B12" i="1" l="1"/>
  <c r="C12" i="1" s="1"/>
  <c r="I38" i="1"/>
  <c r="I50" i="1"/>
  <c r="I49" i="1"/>
  <c r="I47" i="1"/>
  <c r="I46" i="1"/>
  <c r="I45" i="1"/>
  <c r="I44" i="1"/>
  <c r="I43" i="1"/>
  <c r="I42" i="1"/>
  <c r="I41" i="1"/>
  <c r="I40" i="1"/>
  <c r="I24" i="1"/>
  <c r="I23" i="1"/>
  <c r="I22" i="1"/>
  <c r="I21" i="1"/>
  <c r="B14" i="1" l="1"/>
  <c r="C14" i="1" s="1"/>
  <c r="G50" i="1"/>
  <c r="G49" i="1"/>
  <c r="G48" i="1"/>
  <c r="G47" i="1"/>
  <c r="G46" i="1"/>
  <c r="G45" i="1"/>
  <c r="G44" i="1"/>
  <c r="G43" i="1"/>
  <c r="G42" i="1"/>
  <c r="G41" i="1"/>
  <c r="G40" i="1"/>
  <c r="G38" i="1"/>
  <c r="G24" i="1"/>
  <c r="G23" i="1"/>
  <c r="G22" i="1"/>
  <c r="G21" i="1"/>
  <c r="B53" i="1" l="1"/>
  <c r="C53" i="1" s="1"/>
  <c r="I27" i="1"/>
  <c r="B55" i="1" l="1"/>
  <c r="C55" i="1" s="1"/>
  <c r="G27" i="1"/>
  <c r="I26" i="1"/>
  <c r="G26" i="1"/>
  <c r="I25" i="1"/>
  <c r="G25" i="1"/>
  <c r="I20" i="1"/>
  <c r="G20" i="1"/>
  <c r="B30" i="1" l="1"/>
  <c r="C30" i="1" s="1"/>
  <c r="B32" i="1" l="1"/>
  <c r="C32" i="1" s="1"/>
</calcChain>
</file>

<file path=xl/sharedStrings.xml><?xml version="1.0" encoding="utf-8"?>
<sst xmlns="http://schemas.openxmlformats.org/spreadsheetml/2006/main" count="104" uniqueCount="48">
  <si>
    <t>Položka</t>
  </si>
  <si>
    <t>výrobce</t>
  </si>
  <si>
    <t>sazba DPH v %</t>
  </si>
  <si>
    <t>položková cena v Kč bez DPH</t>
  </si>
  <si>
    <t>cena za balení v Kč bez DPH</t>
  </si>
  <si>
    <t>MJ</t>
  </si>
  <si>
    <t>cena za MJ v Kč bez DPH</t>
  </si>
  <si>
    <t>Dodavatel – podpis oprávněné osoby</t>
  </si>
  <si>
    <t>předpokládaný odběr za 1 rok v MJ</t>
  </si>
  <si>
    <t>Obvaz na popáleniny</t>
  </si>
  <si>
    <t>Krytí elastické - velikost M</t>
  </si>
  <si>
    <t>Krytí elastické - velikost L</t>
  </si>
  <si>
    <t>Imobilizační dlaha malá</t>
  </si>
  <si>
    <t>Imobilizační dlaha velká</t>
  </si>
  <si>
    <t>Sáčky na zvratky</t>
  </si>
  <si>
    <t>Jednorázová emitní miska</t>
  </si>
  <si>
    <t>Jednorázový plastový návlek na lůžko v sanitním voze</t>
  </si>
  <si>
    <t>Gumové zaškrcovadlo</t>
  </si>
  <si>
    <t>Škrtidlo s automatickou sponou</t>
  </si>
  <si>
    <t>Zlato/stříbrná izolační fólie</t>
  </si>
  <si>
    <t>Podložka pod nemocné absorpční savá</t>
  </si>
  <si>
    <t>Netkaná jednorázová textilie - role</t>
  </si>
  <si>
    <t>Netkaná jednorázová textilie - podložka</t>
  </si>
  <si>
    <t>Lékařské ústní lopatky</t>
  </si>
  <si>
    <t>Náplast fóliová cívková úzká</t>
  </si>
  <si>
    <t>Náplast fóliová cívková široká</t>
  </si>
  <si>
    <t>Náplast textilní s polštářkem poinjekční</t>
  </si>
  <si>
    <t>Náplast textilní na cívce</t>
  </si>
  <si>
    <t>Náplast polštářková sterilní malá</t>
  </si>
  <si>
    <t>Náplast polštářková sterilní velká</t>
  </si>
  <si>
    <t>Fixace intravenózních kanyl</t>
  </si>
  <si>
    <t>Celková cena v Kč bez DPH</t>
  </si>
  <si>
    <t>DPH v Kč samostatně</t>
  </si>
  <si>
    <t>Celková cena v Kč vč. DPH</t>
  </si>
  <si>
    <t>1 ks</t>
  </si>
  <si>
    <t>za 1 rok</t>
  </si>
  <si>
    <t>za 2 roky</t>
  </si>
  <si>
    <t>1. část - Náplasti a fixační materiál</t>
  </si>
  <si>
    <t>2. část - Obvazy a obinadla</t>
  </si>
  <si>
    <t>Elastické krepové obinadlo široké</t>
  </si>
  <si>
    <t>Elastické krepové obinadlo úzké</t>
  </si>
  <si>
    <t>Fixační obinadlo úzké</t>
  </si>
  <si>
    <t>Fixační obinadlo střední</t>
  </si>
  <si>
    <t>Fixační obinadlo široké</t>
  </si>
  <si>
    <t>Vata buničitá přířezy</t>
  </si>
  <si>
    <t>1 kg</t>
  </si>
  <si>
    <t>velikost balení [MJ]</t>
  </si>
  <si>
    <t>3. část - Další SZM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</si>
</sst>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0" xfId="0" applyFont="1"/>
    <xf numFmtId="0" fontId="3" fillId="0" borderId="1" xfId="0" quotePrefix="1" applyNumberFormat="1" applyFont="1" applyFill="1" applyBorder="1" applyAlignment="1" applyProtection="1"/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1" fillId="3" borderId="0" xfId="0" applyFont="1" applyFill="1"/>
    <xf numFmtId="0" fontId="4" fillId="3" borderId="0" xfId="0" applyNumberFormat="1" applyFont="1" applyFill="1" applyBorder="1" applyAlignment="1" applyProtection="1"/>
    <xf numFmtId="0" fontId="3" fillId="0" borderId="1" xfId="0" quotePrefix="1" applyNumberFormat="1" applyFont="1" applyFill="1" applyBorder="1" applyAlignment="1" applyProtection="1">
      <alignment wrapText="1"/>
    </xf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/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0" fontId="4" fillId="0" borderId="0" xfId="0" quotePrefix="1" applyNumberFormat="1" applyFont="1" applyFill="1" applyBorder="1" applyAlignment="1" applyProtection="1">
      <alignment horizontal="left"/>
    </xf>
    <xf numFmtId="4" fontId="5" fillId="0" borderId="0" xfId="0" applyNumberFormat="1" applyFont="1" applyBorder="1" applyAlignment="1">
      <alignment vertical="center" wrapText="1"/>
    </xf>
    <xf numFmtId="0" fontId="22" fillId="0" borderId="1" xfId="0" quotePrefix="1" applyNumberFormat="1" applyFont="1" applyFill="1" applyBorder="1" applyAlignment="1" applyProtection="1">
      <alignment horizontal="left"/>
    </xf>
    <xf numFmtId="4" fontId="22" fillId="0" borderId="1" xfId="0" quotePrefix="1" applyNumberFormat="1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quotePrefix="1" applyNumberFormat="1" applyFont="1" applyFill="1" applyBorder="1" applyAlignment="1" applyProtection="1">
      <alignment horizontal="center"/>
    </xf>
    <xf numFmtId="1" fontId="0" fillId="0" borderId="0" xfId="0" applyNumberFormat="1"/>
    <xf numFmtId="4" fontId="0" fillId="0" borderId="0" xfId="0" applyNumberFormat="1"/>
    <xf numFmtId="0" fontId="4" fillId="0" borderId="0" xfId="0" quotePrefix="1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4" fontId="22" fillId="0" borderId="1" xfId="0" quotePrefix="1" applyNumberFormat="1" applyFont="1" applyFill="1" applyBorder="1" applyAlignment="1" applyProtection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13" zoomScaleNormal="100" workbookViewId="0">
      <selection activeCell="A37" sqref="A37"/>
    </sheetView>
  </sheetViews>
  <sheetFormatPr defaultRowHeight="15" x14ac:dyDescent="0.25"/>
  <cols>
    <col min="1" max="1" width="32.5703125" style="5" bestFit="1" customWidth="1"/>
    <col min="2" max="2" width="20" customWidth="1"/>
    <col min="3" max="3" width="6.5703125" customWidth="1"/>
    <col min="4" max="4" width="11" style="21" customWidth="1"/>
    <col min="5" max="5" width="7.5703125" customWidth="1"/>
    <col min="6" max="6" width="18" customWidth="1"/>
    <col min="7" max="7" width="13.5703125" customWidth="1"/>
    <col min="8" max="8" width="7.140625" bestFit="1" customWidth="1"/>
    <col min="9" max="9" width="13" customWidth="1"/>
    <col min="13" max="13" width="11.42578125" bestFit="1" customWidth="1"/>
  </cols>
  <sheetData>
    <row r="1" spans="1:13" s="14" customFormat="1" x14ac:dyDescent="0.25">
      <c r="A1" s="12" t="s">
        <v>37</v>
      </c>
      <c r="B1" s="11"/>
      <c r="C1" s="11"/>
      <c r="D1" s="18"/>
      <c r="E1" s="11"/>
      <c r="F1" s="11"/>
      <c r="G1" s="11"/>
      <c r="H1" s="11"/>
      <c r="I1" s="11"/>
    </row>
    <row r="2" spans="1:13" s="14" customFormat="1" ht="38.25" x14ac:dyDescent="0.25">
      <c r="A2" s="1" t="s">
        <v>0</v>
      </c>
      <c r="B2" s="2" t="s">
        <v>1</v>
      </c>
      <c r="C2" s="3" t="s">
        <v>5</v>
      </c>
      <c r="D2" s="19" t="s">
        <v>6</v>
      </c>
      <c r="E2" s="3" t="s">
        <v>2</v>
      </c>
      <c r="F2" s="3" t="s">
        <v>8</v>
      </c>
      <c r="G2" s="3" t="s">
        <v>3</v>
      </c>
      <c r="H2" s="3" t="s">
        <v>46</v>
      </c>
      <c r="I2" s="3" t="s">
        <v>4</v>
      </c>
      <c r="M2" s="29"/>
    </row>
    <row r="3" spans="1:13" s="14" customFormat="1" x14ac:dyDescent="0.25">
      <c r="A3" s="6" t="s">
        <v>24</v>
      </c>
      <c r="B3" s="15"/>
      <c r="C3" s="3" t="s">
        <v>34</v>
      </c>
      <c r="D3" s="20"/>
      <c r="E3" s="16"/>
      <c r="F3" s="8">
        <f>50*24</f>
        <v>1200</v>
      </c>
      <c r="G3" s="7">
        <f>D3*F3</f>
        <v>0</v>
      </c>
      <c r="H3" s="17"/>
      <c r="I3" s="4">
        <f>D3*H3</f>
        <v>0</v>
      </c>
    </row>
    <row r="4" spans="1:13" s="14" customFormat="1" x14ac:dyDescent="0.25">
      <c r="A4" s="6" t="s">
        <v>25</v>
      </c>
      <c r="B4" s="15"/>
      <c r="C4" s="3" t="s">
        <v>34</v>
      </c>
      <c r="D4" s="20"/>
      <c r="E4" s="16"/>
      <c r="F4" s="8">
        <f>720*12</f>
        <v>8640</v>
      </c>
      <c r="G4" s="7">
        <f t="shared" ref="G4:G9" si="0">D4*F4</f>
        <v>0</v>
      </c>
      <c r="H4" s="17"/>
      <c r="I4" s="4">
        <f t="shared" ref="I4:I9" si="1">D4*H4</f>
        <v>0</v>
      </c>
    </row>
    <row r="5" spans="1:13" s="14" customFormat="1" x14ac:dyDescent="0.25">
      <c r="A5" s="6" t="s">
        <v>26</v>
      </c>
      <c r="B5" s="15"/>
      <c r="C5" s="3" t="s">
        <v>34</v>
      </c>
      <c r="D5" s="20"/>
      <c r="E5" s="16"/>
      <c r="F5" s="8">
        <v>20000</v>
      </c>
      <c r="G5" s="7">
        <f t="shared" si="0"/>
        <v>0</v>
      </c>
      <c r="H5" s="17"/>
      <c r="I5" s="4">
        <f t="shared" si="1"/>
        <v>0</v>
      </c>
    </row>
    <row r="6" spans="1:13" s="14" customFormat="1" x14ac:dyDescent="0.25">
      <c r="A6" s="6" t="s">
        <v>27</v>
      </c>
      <c r="B6" s="15"/>
      <c r="C6" s="3" t="s">
        <v>34</v>
      </c>
      <c r="D6" s="20"/>
      <c r="E6" s="16"/>
      <c r="F6" s="8">
        <f>5*12</f>
        <v>60</v>
      </c>
      <c r="G6" s="7">
        <f t="shared" si="0"/>
        <v>0</v>
      </c>
      <c r="H6" s="17"/>
      <c r="I6" s="4">
        <f t="shared" si="1"/>
        <v>0</v>
      </c>
    </row>
    <row r="7" spans="1:13" s="14" customFormat="1" x14ac:dyDescent="0.25">
      <c r="A7" s="6" t="s">
        <v>28</v>
      </c>
      <c r="B7" s="15"/>
      <c r="C7" s="3" t="s">
        <v>34</v>
      </c>
      <c r="D7" s="20"/>
      <c r="E7" s="16"/>
      <c r="F7" s="8">
        <f>880*50</f>
        <v>44000</v>
      </c>
      <c r="G7" s="7">
        <f t="shared" si="0"/>
        <v>0</v>
      </c>
      <c r="H7" s="17"/>
      <c r="I7" s="4">
        <f t="shared" si="1"/>
        <v>0</v>
      </c>
    </row>
    <row r="8" spans="1:13" s="14" customFormat="1" x14ac:dyDescent="0.25">
      <c r="A8" s="6" t="s">
        <v>29</v>
      </c>
      <c r="B8" s="15"/>
      <c r="C8" s="3" t="s">
        <v>34</v>
      </c>
      <c r="D8" s="20"/>
      <c r="E8" s="16"/>
      <c r="F8" s="8">
        <f>730*50</f>
        <v>36500</v>
      </c>
      <c r="G8" s="7">
        <f t="shared" si="0"/>
        <v>0</v>
      </c>
      <c r="H8" s="17"/>
      <c r="I8" s="4">
        <f t="shared" si="1"/>
        <v>0</v>
      </c>
    </row>
    <row r="9" spans="1:13" s="14" customFormat="1" x14ac:dyDescent="0.25">
      <c r="A9" s="6" t="s">
        <v>30</v>
      </c>
      <c r="B9" s="15"/>
      <c r="C9" s="3" t="s">
        <v>34</v>
      </c>
      <c r="D9" s="20"/>
      <c r="E9" s="16"/>
      <c r="F9" s="8">
        <f>2000*50</f>
        <v>100000</v>
      </c>
      <c r="G9" s="7">
        <f t="shared" si="0"/>
        <v>0</v>
      </c>
      <c r="H9" s="17"/>
      <c r="I9" s="4">
        <f t="shared" si="1"/>
        <v>0</v>
      </c>
    </row>
    <row r="10" spans="1:13" s="14" customFormat="1" x14ac:dyDescent="0.25">
      <c r="A10" s="22"/>
      <c r="B10" s="22"/>
      <c r="C10" s="22"/>
      <c r="D10" s="22"/>
      <c r="E10" s="22"/>
      <c r="F10" s="22"/>
      <c r="G10" s="23"/>
      <c r="H10" s="9"/>
      <c r="I10" s="9"/>
      <c r="J10" s="10"/>
    </row>
    <row r="11" spans="1:13" s="14" customFormat="1" x14ac:dyDescent="0.25">
      <c r="A11" s="22"/>
      <c r="B11" s="27" t="s">
        <v>35</v>
      </c>
      <c r="C11" s="30" t="s">
        <v>36</v>
      </c>
      <c r="D11" s="30"/>
      <c r="E11" s="22"/>
      <c r="F11" s="22"/>
      <c r="G11" s="23"/>
      <c r="H11" s="9"/>
      <c r="I11" s="9"/>
      <c r="J11" s="10"/>
    </row>
    <row r="12" spans="1:13" s="14" customFormat="1" x14ac:dyDescent="0.25">
      <c r="A12" s="24" t="s">
        <v>31</v>
      </c>
      <c r="B12" s="25">
        <f>SUM(G3:G9)</f>
        <v>0</v>
      </c>
      <c r="C12" s="32">
        <f>B12*2</f>
        <v>0</v>
      </c>
      <c r="D12" s="32"/>
      <c r="E12" s="22"/>
      <c r="F12" s="22"/>
      <c r="G12" s="23"/>
      <c r="H12" s="9"/>
      <c r="I12" s="9"/>
      <c r="J12" s="10"/>
    </row>
    <row r="13" spans="1:13" s="14" customFormat="1" x14ac:dyDescent="0.25">
      <c r="A13" s="24" t="s">
        <v>32</v>
      </c>
      <c r="B13" s="26"/>
      <c r="C13" s="32">
        <f t="shared" ref="C13:C14" si="2">B13*2</f>
        <v>0</v>
      </c>
      <c r="D13" s="32"/>
      <c r="E13" s="22"/>
      <c r="F13" s="22"/>
      <c r="G13" s="31" t="s">
        <v>7</v>
      </c>
      <c r="H13" s="31"/>
      <c r="I13" s="31"/>
      <c r="J13" s="10"/>
    </row>
    <row r="14" spans="1:13" s="14" customFormat="1" x14ac:dyDescent="0.25">
      <c r="A14" s="24" t="s">
        <v>33</v>
      </c>
      <c r="B14" s="25">
        <f>B12+B13</f>
        <v>0</v>
      </c>
      <c r="C14" s="32">
        <f t="shared" si="2"/>
        <v>0</v>
      </c>
      <c r="D14" s="32"/>
      <c r="E14" s="22"/>
      <c r="F14" s="22"/>
      <c r="G14" s="31"/>
      <c r="H14" s="31"/>
      <c r="I14" s="31"/>
      <c r="J14" s="10"/>
    </row>
    <row r="15" spans="1:13" s="14" customFormat="1" x14ac:dyDescent="0.25">
      <c r="A15" s="22"/>
      <c r="B15" s="22"/>
      <c r="C15" s="22"/>
      <c r="D15" s="22"/>
      <c r="E15" s="22"/>
      <c r="F15" s="22"/>
      <c r="G15" s="31"/>
      <c r="H15" s="31"/>
      <c r="I15" s="31"/>
      <c r="J15" s="10"/>
    </row>
    <row r="16" spans="1:13" s="14" customFormat="1" x14ac:dyDescent="0.25">
      <c r="A16" s="22"/>
      <c r="B16" s="22"/>
      <c r="C16" s="22"/>
      <c r="D16" s="22"/>
      <c r="E16" s="22"/>
      <c r="F16" s="22"/>
      <c r="G16" s="23"/>
      <c r="H16" s="9"/>
      <c r="I16" s="9"/>
      <c r="J16" s="10"/>
    </row>
    <row r="17" spans="1:11" s="14" customFormat="1" x14ac:dyDescent="0.25">
      <c r="A17" s="5"/>
      <c r="D17" s="21"/>
    </row>
    <row r="18" spans="1:11" x14ac:dyDescent="0.25">
      <c r="A18" s="12" t="s">
        <v>38</v>
      </c>
      <c r="B18" s="11"/>
      <c r="C18" s="11"/>
      <c r="D18" s="18"/>
      <c r="E18" s="11"/>
      <c r="F18" s="11"/>
      <c r="G18" s="11"/>
      <c r="H18" s="11"/>
      <c r="I18" s="11"/>
    </row>
    <row r="19" spans="1:11" ht="38.25" x14ac:dyDescent="0.25">
      <c r="A19" s="1" t="s">
        <v>0</v>
      </c>
      <c r="B19" s="2" t="s">
        <v>1</v>
      </c>
      <c r="C19" s="3" t="s">
        <v>5</v>
      </c>
      <c r="D19" s="19" t="s">
        <v>6</v>
      </c>
      <c r="E19" s="3" t="s">
        <v>2</v>
      </c>
      <c r="F19" s="3" t="s">
        <v>8</v>
      </c>
      <c r="G19" s="3" t="s">
        <v>3</v>
      </c>
      <c r="H19" s="3" t="s">
        <v>46</v>
      </c>
      <c r="I19" s="3" t="s">
        <v>4</v>
      </c>
    </row>
    <row r="20" spans="1:11" x14ac:dyDescent="0.25">
      <c r="A20" s="6" t="s">
        <v>11</v>
      </c>
      <c r="B20" s="15"/>
      <c r="C20" s="3" t="s">
        <v>34</v>
      </c>
      <c r="D20" s="20"/>
      <c r="E20" s="16"/>
      <c r="F20" s="8">
        <v>1310</v>
      </c>
      <c r="G20" s="7">
        <f>D20*F20</f>
        <v>0</v>
      </c>
      <c r="H20" s="17"/>
      <c r="I20" s="4">
        <f>D20*H20</f>
        <v>0</v>
      </c>
      <c r="K20" s="14"/>
    </row>
    <row r="21" spans="1:11" x14ac:dyDescent="0.25">
      <c r="A21" s="6" t="s">
        <v>10</v>
      </c>
      <c r="B21" s="15"/>
      <c r="C21" s="3" t="s">
        <v>34</v>
      </c>
      <c r="D21" s="20"/>
      <c r="E21" s="16"/>
      <c r="F21" s="8">
        <v>1210</v>
      </c>
      <c r="G21" s="7">
        <f t="shared" ref="G21:G24" si="3">D21*F21</f>
        <v>0</v>
      </c>
      <c r="H21" s="17"/>
      <c r="I21" s="4">
        <f t="shared" ref="I21:I24" si="4">D21*H21</f>
        <v>0</v>
      </c>
      <c r="K21" s="14"/>
    </row>
    <row r="22" spans="1:11" x14ac:dyDescent="0.25">
      <c r="A22" s="6" t="s">
        <v>9</v>
      </c>
      <c r="B22" s="15"/>
      <c r="C22" s="3" t="s">
        <v>34</v>
      </c>
      <c r="D22" s="20"/>
      <c r="E22" s="16"/>
      <c r="F22" s="8">
        <v>990</v>
      </c>
      <c r="G22" s="7">
        <f t="shared" si="3"/>
        <v>0</v>
      </c>
      <c r="H22" s="17"/>
      <c r="I22" s="4">
        <f t="shared" si="4"/>
        <v>0</v>
      </c>
      <c r="K22" s="14"/>
    </row>
    <row r="23" spans="1:11" x14ac:dyDescent="0.25">
      <c r="A23" s="6" t="s">
        <v>41</v>
      </c>
      <c r="B23" s="15"/>
      <c r="C23" s="3" t="s">
        <v>34</v>
      </c>
      <c r="D23" s="20"/>
      <c r="E23" s="16"/>
      <c r="F23" s="8">
        <v>2260</v>
      </c>
      <c r="G23" s="7">
        <f t="shared" si="3"/>
        <v>0</v>
      </c>
      <c r="H23" s="17"/>
      <c r="I23" s="4">
        <f t="shared" si="4"/>
        <v>0</v>
      </c>
      <c r="K23" s="14"/>
    </row>
    <row r="24" spans="1:11" x14ac:dyDescent="0.25">
      <c r="A24" s="6" t="s">
        <v>42</v>
      </c>
      <c r="B24" s="15"/>
      <c r="C24" s="3" t="s">
        <v>34</v>
      </c>
      <c r="D24" s="20"/>
      <c r="E24" s="16"/>
      <c r="F24" s="8">
        <v>2220</v>
      </c>
      <c r="G24" s="7">
        <f t="shared" si="3"/>
        <v>0</v>
      </c>
      <c r="H24" s="17"/>
      <c r="I24" s="4">
        <f t="shared" si="4"/>
        <v>0</v>
      </c>
      <c r="K24" s="14"/>
    </row>
    <row r="25" spans="1:11" x14ac:dyDescent="0.25">
      <c r="A25" s="6" t="s">
        <v>43</v>
      </c>
      <c r="B25" s="15"/>
      <c r="C25" s="3" t="s">
        <v>34</v>
      </c>
      <c r="D25" s="20"/>
      <c r="E25" s="16"/>
      <c r="F25" s="8">
        <v>2110</v>
      </c>
      <c r="G25" s="7">
        <f t="shared" ref="G25:G27" si="5">D25*F25</f>
        <v>0</v>
      </c>
      <c r="H25" s="17"/>
      <c r="I25" s="4">
        <f>D25*H25</f>
        <v>0</v>
      </c>
      <c r="K25" s="14"/>
    </row>
    <row r="26" spans="1:11" x14ac:dyDescent="0.25">
      <c r="A26" s="6" t="s">
        <v>39</v>
      </c>
      <c r="B26" s="15"/>
      <c r="C26" s="3" t="s">
        <v>34</v>
      </c>
      <c r="D26" s="20"/>
      <c r="E26" s="16"/>
      <c r="F26" s="8">
        <v>1600</v>
      </c>
      <c r="G26" s="7">
        <f t="shared" si="5"/>
        <v>0</v>
      </c>
      <c r="H26" s="17"/>
      <c r="I26" s="4">
        <f>D26*H26</f>
        <v>0</v>
      </c>
      <c r="K26" s="14"/>
    </row>
    <row r="27" spans="1:11" x14ac:dyDescent="0.25">
      <c r="A27" s="6" t="s">
        <v>40</v>
      </c>
      <c r="B27" s="15"/>
      <c r="C27" s="3" t="s">
        <v>34</v>
      </c>
      <c r="D27" s="20"/>
      <c r="E27" s="16"/>
      <c r="F27" s="8">
        <v>1670</v>
      </c>
      <c r="G27" s="7">
        <f t="shared" si="5"/>
        <v>0</v>
      </c>
      <c r="H27" s="17"/>
      <c r="I27" s="4">
        <f>D27*H27</f>
        <v>0</v>
      </c>
      <c r="K27" s="14"/>
    </row>
    <row r="28" spans="1:11" s="14" customFormat="1" x14ac:dyDescent="0.25">
      <c r="A28" s="22"/>
      <c r="B28" s="22"/>
      <c r="C28" s="22"/>
      <c r="D28" s="22"/>
      <c r="E28" s="22"/>
      <c r="F28" s="22"/>
      <c r="G28" s="23"/>
      <c r="H28" s="9"/>
      <c r="I28" s="10"/>
    </row>
    <row r="29" spans="1:11" s="14" customFormat="1" x14ac:dyDescent="0.25">
      <c r="A29" s="22"/>
      <c r="B29" s="27" t="s">
        <v>35</v>
      </c>
      <c r="C29" s="30" t="s">
        <v>36</v>
      </c>
      <c r="D29" s="30"/>
      <c r="E29" s="22"/>
      <c r="G29" s="23"/>
      <c r="H29" s="9"/>
      <c r="I29" s="10"/>
    </row>
    <row r="30" spans="1:11" s="14" customFormat="1" x14ac:dyDescent="0.25">
      <c r="A30" s="24" t="s">
        <v>31</v>
      </c>
      <c r="B30" s="25">
        <f>SUM(G20:G27)</f>
        <v>0</v>
      </c>
      <c r="C30" s="32">
        <f t="shared" ref="C30:C32" si="6">B30*2</f>
        <v>0</v>
      </c>
      <c r="D30" s="32"/>
      <c r="E30" s="22"/>
      <c r="G30" s="23"/>
      <c r="H30" s="9"/>
      <c r="I30" s="10"/>
    </row>
    <row r="31" spans="1:11" s="14" customFormat="1" x14ac:dyDescent="0.25">
      <c r="A31" s="24" t="s">
        <v>32</v>
      </c>
      <c r="B31" s="26"/>
      <c r="C31" s="32">
        <f t="shared" si="6"/>
        <v>0</v>
      </c>
      <c r="D31" s="32"/>
      <c r="E31" s="22"/>
      <c r="F31" s="22"/>
      <c r="G31" s="31" t="s">
        <v>7</v>
      </c>
      <c r="H31" s="31"/>
      <c r="I31" s="31"/>
    </row>
    <row r="32" spans="1:11" s="14" customFormat="1" x14ac:dyDescent="0.25">
      <c r="A32" s="24" t="s">
        <v>33</v>
      </c>
      <c r="B32" s="25">
        <f>B30+B31</f>
        <v>0</v>
      </c>
      <c r="C32" s="32">
        <f t="shared" si="6"/>
        <v>0</v>
      </c>
      <c r="D32" s="32"/>
      <c r="E32" s="22"/>
      <c r="F32" s="22"/>
      <c r="G32" s="31"/>
      <c r="H32" s="31"/>
      <c r="I32" s="31"/>
    </row>
    <row r="33" spans="1:9" s="14" customFormat="1" x14ac:dyDescent="0.25">
      <c r="A33" s="22"/>
      <c r="B33" s="22"/>
      <c r="C33" s="22"/>
      <c r="D33" s="22"/>
      <c r="E33" s="22"/>
      <c r="F33" s="22"/>
      <c r="G33" s="31"/>
      <c r="H33" s="31"/>
      <c r="I33" s="31"/>
    </row>
    <row r="34" spans="1:9" s="14" customFormat="1" x14ac:dyDescent="0.25">
      <c r="A34" s="22"/>
      <c r="B34" s="22"/>
      <c r="C34" s="22"/>
      <c r="D34" s="22"/>
      <c r="E34" s="22"/>
      <c r="F34" s="22"/>
      <c r="G34" s="23"/>
      <c r="H34" s="9"/>
      <c r="I34" s="10"/>
    </row>
    <row r="36" spans="1:9" x14ac:dyDescent="0.25">
      <c r="A36" s="12" t="s">
        <v>47</v>
      </c>
      <c r="B36" s="11"/>
      <c r="C36" s="11"/>
      <c r="D36" s="18"/>
      <c r="E36" s="11"/>
      <c r="F36" s="11"/>
      <c r="G36" s="11"/>
      <c r="H36" s="11"/>
      <c r="I36" s="11"/>
    </row>
    <row r="37" spans="1:9" ht="38.25" x14ac:dyDescent="0.25">
      <c r="A37" s="1" t="s">
        <v>0</v>
      </c>
      <c r="B37" s="2" t="s">
        <v>1</v>
      </c>
      <c r="C37" s="3" t="s">
        <v>5</v>
      </c>
      <c r="D37" s="19" t="s">
        <v>6</v>
      </c>
      <c r="E37" s="3" t="s">
        <v>2</v>
      </c>
      <c r="F37" s="3" t="s">
        <v>8</v>
      </c>
      <c r="G37" s="3" t="s">
        <v>3</v>
      </c>
      <c r="H37" s="3" t="s">
        <v>46</v>
      </c>
      <c r="I37" s="3" t="s">
        <v>4</v>
      </c>
    </row>
    <row r="38" spans="1:9" x14ac:dyDescent="0.25">
      <c r="A38" s="6" t="s">
        <v>23</v>
      </c>
      <c r="B38" s="15"/>
      <c r="C38" s="3" t="s">
        <v>34</v>
      </c>
      <c r="D38" s="20"/>
      <c r="E38" s="16"/>
      <c r="F38" s="8">
        <v>1000</v>
      </c>
      <c r="G38" s="7">
        <f>D38*F38</f>
        <v>0</v>
      </c>
      <c r="H38" s="17"/>
      <c r="I38" s="4">
        <f>D38*H38/100</f>
        <v>0</v>
      </c>
    </row>
    <row r="39" spans="1:9" s="14" customFormat="1" x14ac:dyDescent="0.25">
      <c r="A39" s="6" t="s">
        <v>44</v>
      </c>
      <c r="B39" s="15"/>
      <c r="C39" s="3" t="s">
        <v>45</v>
      </c>
      <c r="D39" s="20"/>
      <c r="E39" s="16"/>
      <c r="F39" s="8">
        <v>830</v>
      </c>
      <c r="G39" s="7">
        <f>D39*F39</f>
        <v>0</v>
      </c>
      <c r="H39" s="17"/>
      <c r="I39" s="4"/>
    </row>
    <row r="40" spans="1:9" x14ac:dyDescent="0.25">
      <c r="A40" s="6" t="s">
        <v>21</v>
      </c>
      <c r="B40" s="15"/>
      <c r="C40" s="3" t="s">
        <v>34</v>
      </c>
      <c r="D40" s="20"/>
      <c r="E40" s="16"/>
      <c r="F40" s="8">
        <v>220</v>
      </c>
      <c r="G40" s="7">
        <f t="shared" ref="G40:G50" si="7">D40*F40</f>
        <v>0</v>
      </c>
      <c r="H40" s="17"/>
      <c r="I40" s="4">
        <f t="shared" ref="I40:I50" si="8">D40*H40</f>
        <v>0</v>
      </c>
    </row>
    <row r="41" spans="1:9" x14ac:dyDescent="0.25">
      <c r="A41" s="6" t="s">
        <v>22</v>
      </c>
      <c r="B41" s="15"/>
      <c r="C41" s="3" t="s">
        <v>34</v>
      </c>
      <c r="D41" s="20"/>
      <c r="E41" s="16"/>
      <c r="F41" s="8">
        <v>6400</v>
      </c>
      <c r="G41" s="7">
        <f t="shared" si="7"/>
        <v>0</v>
      </c>
      <c r="H41" s="17"/>
      <c r="I41" s="4">
        <f t="shared" si="8"/>
        <v>0</v>
      </c>
    </row>
    <row r="42" spans="1:9" x14ac:dyDescent="0.25">
      <c r="A42" s="6" t="s">
        <v>20</v>
      </c>
      <c r="B42" s="15"/>
      <c r="C42" s="3" t="s">
        <v>34</v>
      </c>
      <c r="D42" s="20"/>
      <c r="E42" s="16"/>
      <c r="F42" s="8">
        <v>500</v>
      </c>
      <c r="G42" s="7">
        <f t="shared" si="7"/>
        <v>0</v>
      </c>
      <c r="H42" s="17"/>
      <c r="I42" s="4">
        <f t="shared" si="8"/>
        <v>0</v>
      </c>
    </row>
    <row r="43" spans="1:9" x14ac:dyDescent="0.25">
      <c r="A43" s="6" t="s">
        <v>19</v>
      </c>
      <c r="B43" s="15"/>
      <c r="C43" s="3" t="s">
        <v>34</v>
      </c>
      <c r="D43" s="20"/>
      <c r="E43" s="16"/>
      <c r="F43" s="8">
        <v>1050</v>
      </c>
      <c r="G43" s="7">
        <f t="shared" si="7"/>
        <v>0</v>
      </c>
      <c r="H43" s="17"/>
      <c r="I43" s="4">
        <f t="shared" si="8"/>
        <v>0</v>
      </c>
    </row>
    <row r="44" spans="1:9" x14ac:dyDescent="0.25">
      <c r="A44" s="6" t="s">
        <v>18</v>
      </c>
      <c r="B44" s="15"/>
      <c r="C44" s="3" t="s">
        <v>34</v>
      </c>
      <c r="D44" s="20"/>
      <c r="E44" s="16"/>
      <c r="F44" s="8">
        <v>400</v>
      </c>
      <c r="G44" s="7">
        <f t="shared" si="7"/>
        <v>0</v>
      </c>
      <c r="H44" s="17"/>
      <c r="I44" s="4">
        <f t="shared" si="8"/>
        <v>0</v>
      </c>
    </row>
    <row r="45" spans="1:9" x14ac:dyDescent="0.25">
      <c r="A45" s="6" t="s">
        <v>17</v>
      </c>
      <c r="B45" s="15"/>
      <c r="C45" s="3" t="s">
        <v>34</v>
      </c>
      <c r="D45" s="20"/>
      <c r="E45" s="16"/>
      <c r="F45" s="8">
        <v>30</v>
      </c>
      <c r="G45" s="7">
        <f t="shared" si="7"/>
        <v>0</v>
      </c>
      <c r="H45" s="17"/>
      <c r="I45" s="4">
        <f t="shared" si="8"/>
        <v>0</v>
      </c>
    </row>
    <row r="46" spans="1:9" ht="26.25" x14ac:dyDescent="0.25">
      <c r="A46" s="13" t="s">
        <v>16</v>
      </c>
      <c r="B46" s="15"/>
      <c r="C46" s="3" t="s">
        <v>34</v>
      </c>
      <c r="D46" s="20"/>
      <c r="E46" s="16"/>
      <c r="F46" s="8">
        <v>800</v>
      </c>
      <c r="G46" s="7">
        <f t="shared" si="7"/>
        <v>0</v>
      </c>
      <c r="H46" s="17"/>
      <c r="I46" s="4">
        <f t="shared" si="8"/>
        <v>0</v>
      </c>
    </row>
    <row r="47" spans="1:9" x14ac:dyDescent="0.25">
      <c r="A47" s="6" t="s">
        <v>15</v>
      </c>
      <c r="B47" s="15"/>
      <c r="C47" s="3" t="s">
        <v>34</v>
      </c>
      <c r="D47" s="20"/>
      <c r="E47" s="16"/>
      <c r="F47" s="8">
        <v>1200</v>
      </c>
      <c r="G47" s="7">
        <f t="shared" si="7"/>
        <v>0</v>
      </c>
      <c r="H47" s="17"/>
      <c r="I47" s="4">
        <f t="shared" si="8"/>
        <v>0</v>
      </c>
    </row>
    <row r="48" spans="1:9" x14ac:dyDescent="0.25">
      <c r="A48" s="6" t="s">
        <v>14</v>
      </c>
      <c r="B48" s="15"/>
      <c r="C48" s="3" t="s">
        <v>34</v>
      </c>
      <c r="D48" s="20"/>
      <c r="E48" s="16"/>
      <c r="F48" s="8">
        <v>2500</v>
      </c>
      <c r="G48" s="7">
        <f t="shared" si="7"/>
        <v>0</v>
      </c>
      <c r="H48" s="17"/>
      <c r="I48" s="4">
        <f>D48*H48</f>
        <v>0</v>
      </c>
    </row>
    <row r="49" spans="1:9" x14ac:dyDescent="0.25">
      <c r="A49" s="6" t="s">
        <v>13</v>
      </c>
      <c r="B49" s="15"/>
      <c r="C49" s="3" t="s">
        <v>34</v>
      </c>
      <c r="D49" s="20"/>
      <c r="E49" s="16"/>
      <c r="F49" s="8">
        <v>200</v>
      </c>
      <c r="G49" s="7">
        <f t="shared" si="7"/>
        <v>0</v>
      </c>
      <c r="H49" s="17"/>
      <c r="I49" s="4">
        <f t="shared" si="8"/>
        <v>0</v>
      </c>
    </row>
    <row r="50" spans="1:9" x14ac:dyDescent="0.25">
      <c r="A50" s="6" t="s">
        <v>12</v>
      </c>
      <c r="B50" s="15"/>
      <c r="C50" s="3" t="s">
        <v>34</v>
      </c>
      <c r="D50" s="20"/>
      <c r="E50" s="16"/>
      <c r="F50" s="8">
        <v>180</v>
      </c>
      <c r="G50" s="7">
        <f t="shared" si="7"/>
        <v>0</v>
      </c>
      <c r="H50" s="17"/>
      <c r="I50" s="4">
        <f t="shared" si="8"/>
        <v>0</v>
      </c>
    </row>
    <row r="52" spans="1:9" x14ac:dyDescent="0.25">
      <c r="B52" s="27" t="s">
        <v>35</v>
      </c>
      <c r="C52" s="30" t="s">
        <v>36</v>
      </c>
      <c r="D52" s="30"/>
      <c r="G52" s="14"/>
      <c r="H52" s="14"/>
      <c r="I52" s="14"/>
    </row>
    <row r="53" spans="1:9" x14ac:dyDescent="0.25">
      <c r="A53" s="24" t="s">
        <v>31</v>
      </c>
      <c r="B53" s="25">
        <f>SUM(G38:G50)</f>
        <v>0</v>
      </c>
      <c r="C53" s="32">
        <f t="shared" ref="C53:C55" si="9">B53*2</f>
        <v>0</v>
      </c>
      <c r="D53" s="32"/>
      <c r="E53" s="22"/>
      <c r="G53" s="14"/>
      <c r="H53" s="14"/>
      <c r="I53" s="14"/>
    </row>
    <row r="54" spans="1:9" x14ac:dyDescent="0.25">
      <c r="A54" s="24" t="s">
        <v>32</v>
      </c>
      <c r="B54" s="26"/>
      <c r="C54" s="32">
        <f t="shared" si="9"/>
        <v>0</v>
      </c>
      <c r="D54" s="32"/>
      <c r="G54" s="31" t="s">
        <v>7</v>
      </c>
      <c r="H54" s="31"/>
      <c r="I54" s="31"/>
    </row>
    <row r="55" spans="1:9" x14ac:dyDescent="0.25">
      <c r="A55" s="24" t="s">
        <v>33</v>
      </c>
      <c r="B55" s="25">
        <f>B53+B54</f>
        <v>0</v>
      </c>
      <c r="C55" s="32">
        <f t="shared" si="9"/>
        <v>0</v>
      </c>
      <c r="D55" s="32"/>
      <c r="G55" s="31"/>
      <c r="H55" s="31"/>
      <c r="I55" s="31"/>
    </row>
    <row r="56" spans="1:9" x14ac:dyDescent="0.25">
      <c r="G56" s="31"/>
      <c r="H56" s="31"/>
      <c r="I56" s="31"/>
    </row>
    <row r="59" spans="1:9" x14ac:dyDescent="0.25">
      <c r="D59" s="28"/>
    </row>
    <row r="60" spans="1:9" x14ac:dyDescent="0.25">
      <c r="D60" s="28"/>
    </row>
    <row r="61" spans="1:9" x14ac:dyDescent="0.25">
      <c r="D61" s="28"/>
    </row>
    <row r="62" spans="1:9" x14ac:dyDescent="0.25">
      <c r="D62" s="28"/>
    </row>
  </sheetData>
  <mergeCells count="15">
    <mergeCell ref="C11:D11"/>
    <mergeCell ref="G54:I56"/>
    <mergeCell ref="G31:I33"/>
    <mergeCell ref="G13:I15"/>
    <mergeCell ref="C12:D12"/>
    <mergeCell ref="C13:D13"/>
    <mergeCell ref="C14:D14"/>
    <mergeCell ref="C29:D29"/>
    <mergeCell ref="C30:D30"/>
    <mergeCell ref="C52:D52"/>
    <mergeCell ref="C53:D53"/>
    <mergeCell ref="C54:D54"/>
    <mergeCell ref="C55:D55"/>
    <mergeCell ref="C31:D31"/>
    <mergeCell ref="C32:D32"/>
  </mergeCells>
  <pageMargins left="0.39370078740157483" right="0.39370078740157483" top="0.59055118110236227" bottom="0.59055118110236227" header="0.31496062992125984" footer="0.31496062992125984"/>
  <pageSetup paperSize="9" fitToHeight="0" orientation="landscape" r:id="rId1"/>
  <rowBreaks count="2" manualBreakCount="2">
    <brk id="17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Ing. Petr Stehlík</cp:lastModifiedBy>
  <cp:lastPrinted>2017-05-05T07:17:55Z</cp:lastPrinted>
  <dcterms:created xsi:type="dcterms:W3CDTF">2017-04-10T04:36:11Z</dcterms:created>
  <dcterms:modified xsi:type="dcterms:W3CDTF">2022-09-21T07:26:25Z</dcterms:modified>
</cp:coreProperties>
</file>