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120" windowWidth="8925" windowHeight="93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'List1'!$A$1:$P$62</definedName>
  </definedNames>
  <calcPr calcId="125725"/>
</workbook>
</file>

<file path=xl/sharedStrings.xml><?xml version="1.0" encoding="utf-8"?>
<sst xmlns="http://schemas.openxmlformats.org/spreadsheetml/2006/main" count="157" uniqueCount="90">
  <si>
    <t>Název 
sortimentu</t>
  </si>
  <si>
    <t>Minimální rozměr</t>
  </si>
  <si>
    <t xml:space="preserve">5cm x 5cm </t>
  </si>
  <si>
    <t>7,5cm x 7,5cm</t>
  </si>
  <si>
    <t>10cm x 10cm</t>
  </si>
  <si>
    <t>10cm x 20cm</t>
  </si>
  <si>
    <t>5ks</t>
  </si>
  <si>
    <t>100ks</t>
  </si>
  <si>
    <t>10cm x10cm</t>
  </si>
  <si>
    <t>10ks</t>
  </si>
  <si>
    <t>28cm x 32cm</t>
  </si>
  <si>
    <t>43cm x 48cm</t>
  </si>
  <si>
    <t>80cm x 100m</t>
  </si>
  <si>
    <t>20cm x 19cm</t>
  </si>
  <si>
    <t>30cm x 30cm</t>
  </si>
  <si>
    <t>40cm x 40cm</t>
  </si>
  <si>
    <t>25ks</t>
  </si>
  <si>
    <t>9cm x 9cm</t>
  </si>
  <si>
    <t>15cm x 15cm</t>
  </si>
  <si>
    <t>12cm x 12cm</t>
  </si>
  <si>
    <t>3ks</t>
  </si>
  <si>
    <t>20cm x 40cm</t>
  </si>
  <si>
    <t>Nabízený rozměr</t>
  </si>
  <si>
    <t>13,5cm x 20cm</t>
  </si>
  <si>
    <t>Celkem za 1.část</t>
  </si>
  <si>
    <t>Celkem za 2.část</t>
  </si>
  <si>
    <t>Celkem za 3.část</t>
  </si>
  <si>
    <t xml:space="preserve">ks v bal. </t>
  </si>
  <si>
    <t>Celkem za 4.část</t>
  </si>
  <si>
    <t>Celkem za 5.část</t>
  </si>
  <si>
    <t>6. část - Výrobky z gázy sterilní, kompresy</t>
  </si>
  <si>
    <t>Celkem za 6.část</t>
  </si>
  <si>
    <t>7. část - Výrobky z gázy sterilní, tampon stáčený</t>
  </si>
  <si>
    <t>Celkem za 7.část</t>
  </si>
  <si>
    <t>Celkem za 8.část</t>
  </si>
  <si>
    <t>9.část - Výrobky z netkaného textilu, kompresy savé,  nesterilní</t>
  </si>
  <si>
    <t>Celkem za 9.část</t>
  </si>
  <si>
    <t xml:space="preserve"> Gáza skládaná v pásu,  17 nití, 4 vrstvy</t>
  </si>
  <si>
    <t>4. část - Výrobky z gázy, tampon stáčený, nesterilní</t>
  </si>
  <si>
    <t xml:space="preserve"> Tampon z gázy stáčený, 17 nití</t>
  </si>
  <si>
    <t xml:space="preserve"> Kompresy z gázy,  8 vrstev, 17 nití</t>
  </si>
  <si>
    <t xml:space="preserve"> Tampon z gázy stáčený,  17 nití</t>
  </si>
  <si>
    <t>8.část - Výrobky z netkaného textilu, kompresy, nesterilní</t>
  </si>
  <si>
    <t>Kompresy z netkaného textilu, 4 vrstvy</t>
  </si>
  <si>
    <t xml:space="preserve"> Kompresy z netkaného textilu, savé</t>
  </si>
  <si>
    <t xml:space="preserve"> Kompresy z gázy, 8 vrstev, 17 nití</t>
  </si>
  <si>
    <t>1.část - Výrobky z gázy, komresy, nesterilní</t>
  </si>
  <si>
    <t xml:space="preserve"> Výrobky z gázoviny, přířezy, 17 nití</t>
  </si>
  <si>
    <t>2.část - Výrobky z gázy, přířezy, nesterilní</t>
  </si>
  <si>
    <t>100m</t>
  </si>
  <si>
    <t>200ks</t>
  </si>
  <si>
    <t>Gáza skládaná ve složkách (3 složky v 1 balení)</t>
  </si>
  <si>
    <t xml:space="preserve"> Tampon z gázy stáčený s RTG nití, 17 nití</t>
  </si>
  <si>
    <t>ČÁST</t>
  </si>
  <si>
    <t xml:space="preserve">Objem bal. za  1 rok </t>
  </si>
  <si>
    <t>Objem v ks za 1 rok</t>
  </si>
  <si>
    <t xml:space="preserve">Objem bal. za  2 roky </t>
  </si>
  <si>
    <t>Objem v ks za 2 roky</t>
  </si>
  <si>
    <t>Cena za  ks bez DPH v Kč</t>
  </si>
  <si>
    <t>Objem v metrech za 1 rok</t>
  </si>
  <si>
    <t>balení</t>
  </si>
  <si>
    <t xml:space="preserve">Objem bal.  za  2 roky </t>
  </si>
  <si>
    <t>Objem v metrech za 2 roky</t>
  </si>
  <si>
    <t>Cena za  metr bez DPH v Kč</t>
  </si>
  <si>
    <t>Náklad bez DPH celkem za 1 rok v Kč</t>
  </si>
  <si>
    <t>Náklad bez DPH celkem za 2 roky v Kč</t>
  </si>
  <si>
    <t>20cm x 18cm</t>
  </si>
  <si>
    <t>20cm x 25cm</t>
  </si>
  <si>
    <t>50ks</t>
  </si>
  <si>
    <t>5. část - Výrobky z gázy, tampon šitý předepraný s RTG páskou a tampon stáčený s RTG nití, nesterilní</t>
  </si>
  <si>
    <t xml:space="preserve"> Tampon z gázy šitý předepraný s RTG páskou, 17 nití</t>
  </si>
  <si>
    <t>23cm x 30cm</t>
  </si>
  <si>
    <t>500ks</t>
  </si>
  <si>
    <t>7cm x 100m</t>
  </si>
  <si>
    <t xml:space="preserve">7,5cm x 7,5cm </t>
  </si>
  <si>
    <t>30ks</t>
  </si>
  <si>
    <t>10cm x20cm</t>
  </si>
  <si>
    <t>10.část - Výrobky z netkaného textilu, kompresy, sterilní</t>
  </si>
  <si>
    <t>Celkem za 10.část</t>
  </si>
  <si>
    <t>2x25ks</t>
  </si>
  <si>
    <t>3. část - Výrobky z gázy skládané v pásu, ve složkách, nesterilní</t>
  </si>
  <si>
    <t>1 pás</t>
  </si>
  <si>
    <t>7cm x 40m</t>
  </si>
  <si>
    <t>Nabízené balení (v ks)</t>
  </si>
  <si>
    <t>Cena za ks vč. DPH v Kč</t>
  </si>
  <si>
    <t>Cena za metr vč. DPH v Kč</t>
  </si>
  <si>
    <t>Náklad vč. DPH celkem za 1 rok v Kč</t>
  </si>
  <si>
    <t>Náklad vč. DPH celkem za 2 roky v Kč</t>
  </si>
  <si>
    <t>"Cenová nabídka - Dodávky gázoviny 2013-15"</t>
  </si>
  <si>
    <t>Nabízené balení (v m, pásech)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</si>
</sst>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right" vertical="center" wrapText="1"/>
    </xf>
    <xf numFmtId="3" fontId="9" fillId="3" borderId="7" xfId="0" applyNumberFormat="1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right" vertical="center" wrapText="1"/>
    </xf>
    <xf numFmtId="3" fontId="9" fillId="3" borderId="8" xfId="0" applyNumberFormat="1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right" vertical="center" wrapText="1"/>
    </xf>
    <xf numFmtId="3" fontId="9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164" fontId="5" fillId="3" borderId="6" xfId="2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164" fontId="5" fillId="3" borderId="12" xfId="20" applyNumberFormat="1" applyFont="1" applyFill="1" applyBorder="1" applyAlignment="1">
      <alignment horizontal="right" vertical="center" wrapText="1"/>
    </xf>
    <xf numFmtId="164" fontId="9" fillId="3" borderId="13" xfId="0" applyNumberFormat="1" applyFont="1" applyFill="1" applyBorder="1" applyAlignment="1">
      <alignment horizontal="right" vertical="center" wrapText="1"/>
    </xf>
    <xf numFmtId="164" fontId="9" fillId="3" borderId="7" xfId="20" applyNumberFormat="1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9" fillId="3" borderId="6" xfId="20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9" fillId="3" borderId="8" xfId="20" applyNumberFormat="1" applyFont="1" applyFill="1" applyBorder="1" applyAlignment="1">
      <alignment horizontal="right" vertical="center" wrapText="1"/>
    </xf>
    <xf numFmtId="164" fontId="9" fillId="3" borderId="10" xfId="20" applyNumberFormat="1" applyFont="1" applyFill="1" applyBorder="1" applyAlignment="1">
      <alignment horizontal="right" vertical="center" wrapText="1"/>
    </xf>
    <xf numFmtId="164" fontId="9" fillId="3" borderId="9" xfId="20" applyNumberFormat="1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right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164" fontId="5" fillId="3" borderId="10" xfId="0" applyNumberFormat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right" wrapText="1"/>
    </xf>
    <xf numFmtId="0" fontId="9" fillId="3" borderId="18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0" fontId="9" fillId="3" borderId="7" xfId="0" applyNumberFormat="1" applyFont="1" applyFill="1" applyBorder="1" applyAlignment="1">
      <alignment horizontal="right" vertical="center" wrapText="1"/>
    </xf>
    <xf numFmtId="0" fontId="9" fillId="3" borderId="13" xfId="0" applyNumberFormat="1" applyFont="1" applyFill="1" applyBorder="1" applyAlignment="1">
      <alignment horizontal="right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6" xfId="0" applyNumberFormat="1" applyFont="1" applyFill="1" applyBorder="1" applyProtection="1">
      <protection locked="0"/>
    </xf>
    <xf numFmtId="49" fontId="5" fillId="5" borderId="15" xfId="0" applyNumberFormat="1" applyFont="1" applyFill="1" applyBorder="1" applyProtection="1">
      <protection locked="0"/>
    </xf>
    <xf numFmtId="49" fontId="5" fillId="5" borderId="22" xfId="0" applyNumberFormat="1" applyFont="1" applyFill="1" applyBorder="1" applyProtection="1">
      <protection locked="0"/>
    </xf>
    <xf numFmtId="49" fontId="5" fillId="5" borderId="7" xfId="0" applyNumberFormat="1" applyFont="1" applyFill="1" applyBorder="1" applyProtection="1">
      <protection locked="0"/>
    </xf>
    <xf numFmtId="49" fontId="5" fillId="5" borderId="23" xfId="0" applyNumberFormat="1" applyFont="1" applyFill="1" applyBorder="1" applyProtection="1">
      <protection locked="0"/>
    </xf>
    <xf numFmtId="49" fontId="5" fillId="5" borderId="24" xfId="0" applyNumberFormat="1" applyFont="1" applyFill="1" applyBorder="1" applyProtection="1">
      <protection locked="0"/>
    </xf>
    <xf numFmtId="49" fontId="5" fillId="5" borderId="8" xfId="0" applyNumberFormat="1" applyFont="1" applyFill="1" applyBorder="1" applyProtection="1">
      <protection locked="0"/>
    </xf>
    <xf numFmtId="49" fontId="5" fillId="5" borderId="25" xfId="0" applyNumberFormat="1" applyFont="1" applyFill="1" applyBorder="1" applyProtection="1">
      <protection locked="0"/>
    </xf>
    <xf numFmtId="49" fontId="5" fillId="5" borderId="26" xfId="0" applyNumberFormat="1" applyFont="1" applyFill="1" applyBorder="1" applyProtection="1">
      <protection locked="0"/>
    </xf>
    <xf numFmtId="49" fontId="5" fillId="5" borderId="10" xfId="0" applyNumberFormat="1" applyFont="1" applyFill="1" applyBorder="1" applyProtection="1">
      <protection locked="0"/>
    </xf>
    <xf numFmtId="49" fontId="5" fillId="5" borderId="27" xfId="0" applyNumberFormat="1" applyFont="1" applyFill="1" applyBorder="1" applyProtection="1">
      <protection locked="0"/>
    </xf>
    <xf numFmtId="49" fontId="5" fillId="5" borderId="28" xfId="0" applyNumberFormat="1" applyFont="1" applyFill="1" applyBorder="1" applyProtection="1">
      <protection locked="0"/>
    </xf>
    <xf numFmtId="49" fontId="5" fillId="5" borderId="2" xfId="0" applyNumberFormat="1" applyFont="1" applyFill="1" applyBorder="1" applyProtection="1">
      <protection locked="0"/>
    </xf>
    <xf numFmtId="49" fontId="5" fillId="5" borderId="4" xfId="0" applyNumberFormat="1" applyFont="1" applyFill="1" applyBorder="1" applyProtection="1">
      <protection locked="0"/>
    </xf>
    <xf numFmtId="49" fontId="5" fillId="5" borderId="5" xfId="0" applyNumberFormat="1" applyFont="1" applyFill="1" applyBorder="1" applyProtection="1">
      <protection locked="0"/>
    </xf>
    <xf numFmtId="49" fontId="5" fillId="5" borderId="13" xfId="0" applyNumberFormat="1" applyFont="1" applyFill="1" applyBorder="1" applyProtection="1">
      <protection locked="0"/>
    </xf>
    <xf numFmtId="49" fontId="5" fillId="5" borderId="29" xfId="0" applyNumberFormat="1" applyFont="1" applyFill="1" applyBorder="1" applyProtection="1">
      <protection locked="0"/>
    </xf>
    <xf numFmtId="49" fontId="5" fillId="5" borderId="30" xfId="0" applyNumberFormat="1" applyFont="1" applyFill="1" applyBorder="1" applyProtection="1">
      <protection locked="0"/>
    </xf>
    <xf numFmtId="49" fontId="4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28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23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27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28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2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6" xfId="0" applyNumberFormat="1" applyFont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indent="1"/>
    </xf>
    <xf numFmtId="4" fontId="5" fillId="0" borderId="9" xfId="0" applyNumberFormat="1" applyFont="1" applyBorder="1" applyAlignment="1">
      <alignment horizontal="right" vertical="center" indent="1"/>
    </xf>
    <xf numFmtId="4" fontId="5" fillId="0" borderId="2" xfId="0" applyNumberFormat="1" applyFont="1" applyBorder="1" applyAlignment="1">
      <alignment horizontal="right" vertical="center" indent="1"/>
    </xf>
    <xf numFmtId="4" fontId="5" fillId="0" borderId="7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8" xfId="0" applyNumberFormat="1" applyFont="1" applyBorder="1" applyAlignment="1">
      <alignment horizontal="right" vertical="center" indent="1"/>
    </xf>
    <xf numFmtId="4" fontId="4" fillId="0" borderId="3" xfId="0" applyNumberFormat="1" applyFont="1" applyBorder="1" applyAlignment="1">
      <alignment horizontal="right" vertical="center" indent="1"/>
    </xf>
    <xf numFmtId="4" fontId="4" fillId="6" borderId="3" xfId="0" applyNumberFormat="1" applyFont="1" applyFill="1" applyBorder="1" applyAlignment="1">
      <alignment horizontal="right" vertical="center" indent="1"/>
    </xf>
    <xf numFmtId="4" fontId="4" fillId="6" borderId="33" xfId="0" applyNumberFormat="1" applyFont="1" applyFill="1" applyBorder="1" applyAlignment="1">
      <alignment horizontal="right" vertical="center" indent="1"/>
    </xf>
    <xf numFmtId="4" fontId="4" fillId="6" borderId="34" xfId="0" applyNumberFormat="1" applyFont="1" applyFill="1" applyBorder="1" applyAlignment="1">
      <alignment horizontal="right" vertical="center" indent="1"/>
    </xf>
    <xf numFmtId="4" fontId="4" fillId="6" borderId="35" xfId="0" applyNumberFormat="1" applyFont="1" applyFill="1" applyBorder="1" applyAlignment="1">
      <alignment horizontal="right" vertical="center" indent="1"/>
    </xf>
    <xf numFmtId="4" fontId="4" fillId="6" borderId="9" xfId="0" applyNumberFormat="1" applyFont="1" applyFill="1" applyBorder="1" applyAlignment="1">
      <alignment horizontal="right" vertical="center" indent="1"/>
    </xf>
    <xf numFmtId="2" fontId="9" fillId="5" borderId="6" xfId="0" applyNumberFormat="1" applyFont="1" applyFill="1" applyBorder="1" applyAlignment="1" applyProtection="1">
      <alignment horizontal="right" vertical="center" wrapText="1" indent="1"/>
      <protection locked="0"/>
    </xf>
    <xf numFmtId="2" fontId="9" fillId="5" borderId="7" xfId="0" applyNumberFormat="1" applyFont="1" applyFill="1" applyBorder="1" applyAlignment="1" applyProtection="1">
      <alignment horizontal="right" vertical="center" wrapText="1" indent="1"/>
      <protection locked="0"/>
    </xf>
    <xf numFmtId="2" fontId="9" fillId="5" borderId="10" xfId="0" applyNumberFormat="1" applyFont="1" applyFill="1" applyBorder="1" applyAlignment="1" applyProtection="1">
      <alignment horizontal="right" vertical="center" wrapText="1" indent="1"/>
      <protection locked="0"/>
    </xf>
    <xf numFmtId="2" fontId="9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2" fontId="9" fillId="5" borderId="8" xfId="0" applyNumberFormat="1" applyFont="1" applyFill="1" applyBorder="1" applyAlignment="1" applyProtection="1">
      <alignment horizontal="right" vertical="center" wrapText="1" indent="1"/>
      <protection locked="0"/>
    </xf>
    <xf numFmtId="2" fontId="9" fillId="5" borderId="13" xfId="0" applyNumberFormat="1" applyFont="1" applyFill="1" applyBorder="1" applyAlignment="1" applyProtection="1">
      <alignment horizontal="right" vertical="center" wrapText="1" indent="1"/>
      <protection locked="0"/>
    </xf>
    <xf numFmtId="2" fontId="9" fillId="5" borderId="9" xfId="0" applyNumberFormat="1" applyFont="1" applyFill="1" applyBorder="1" applyAlignment="1" applyProtection="1">
      <alignment horizontal="right" vertical="center" wrapText="1" indent="1"/>
      <protection locked="0"/>
    </xf>
    <xf numFmtId="2" fontId="9" fillId="5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" fillId="7" borderId="36" xfId="0" applyFont="1" applyFill="1" applyBorder="1" applyAlignment="1">
      <alignment horizontal="left" vertical="center" wrapText="1"/>
    </xf>
    <xf numFmtId="0" fontId="2" fillId="7" borderId="34" xfId="0" applyFont="1" applyFill="1" applyBorder="1" applyAlignment="1">
      <alignment horizontal="left" vertical="center" wrapText="1"/>
    </xf>
    <xf numFmtId="0" fontId="2" fillId="7" borderId="37" xfId="0" applyFont="1" applyFill="1" applyBorder="1" applyAlignment="1">
      <alignment horizontal="left" vertical="center" wrapText="1"/>
    </xf>
    <xf numFmtId="0" fontId="3" fillId="6" borderId="36" xfId="0" applyFont="1" applyFill="1" applyBorder="1" applyAlignment="1">
      <alignment horizontal="left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vertical="center" wrapText="1"/>
    </xf>
    <xf numFmtId="0" fontId="2" fillId="7" borderId="34" xfId="0" applyFont="1" applyFill="1" applyBorder="1" applyAlignment="1">
      <alignment vertical="center" wrapText="1"/>
    </xf>
    <xf numFmtId="0" fontId="2" fillId="7" borderId="37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5" fillId="6" borderId="35" xfId="0" applyNumberFormat="1" applyFont="1" applyFill="1" applyBorder="1" applyAlignment="1">
      <alignment horizontal="center"/>
    </xf>
    <xf numFmtId="4" fontId="5" fillId="6" borderId="34" xfId="0" applyNumberFormat="1" applyFont="1" applyFill="1" applyBorder="1" applyAlignment="1">
      <alignment horizontal="center"/>
    </xf>
    <xf numFmtId="4" fontId="5" fillId="6" borderId="37" xfId="0" applyNumberFormat="1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left" vertical="center" wrapText="1"/>
    </xf>
    <xf numFmtId="0" fontId="8" fillId="7" borderId="34" xfId="0" applyFont="1" applyFill="1" applyBorder="1" applyAlignment="1">
      <alignment horizontal="left" vertical="center" wrapText="1"/>
    </xf>
    <xf numFmtId="0" fontId="8" fillId="7" borderId="37" xfId="0" applyFont="1" applyFill="1" applyBorder="1" applyAlignment="1">
      <alignment horizontal="left" vertical="center" wrapText="1"/>
    </xf>
    <xf numFmtId="0" fontId="3" fillId="6" borderId="40" xfId="0" applyFont="1" applyFill="1" applyBorder="1" applyAlignment="1">
      <alignment horizontal="left" vertical="center" wrapText="1"/>
    </xf>
    <xf numFmtId="0" fontId="8" fillId="7" borderId="41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8" fillId="7" borderId="42" xfId="0" applyFont="1" applyFill="1" applyBorder="1" applyAlignment="1">
      <alignment horizontal="left" vertical="center" wrapText="1"/>
    </xf>
    <xf numFmtId="0" fontId="6" fillId="8" borderId="43" xfId="0" applyFont="1" applyFill="1" applyBorder="1" applyAlignment="1" applyProtection="1">
      <alignment horizontal="center" vertical="center"/>
      <protection locked="0"/>
    </xf>
    <xf numFmtId="0" fontId="6" fillId="8" borderId="44" xfId="0" applyFont="1" applyFill="1" applyBorder="1" applyAlignment="1" applyProtection="1">
      <alignment horizontal="center" vertical="center"/>
      <protection locked="0"/>
    </xf>
    <xf numFmtId="0" fontId="6" fillId="8" borderId="45" xfId="0" applyFont="1" applyFill="1" applyBorder="1" applyAlignment="1" applyProtection="1">
      <alignment horizontal="center" vertical="center"/>
      <protection locked="0"/>
    </xf>
    <xf numFmtId="0" fontId="8" fillId="7" borderId="36" xfId="0" applyFont="1" applyFill="1" applyBorder="1" applyAlignment="1" applyProtection="1">
      <alignment horizontal="left" vertical="center" wrapText="1"/>
      <protection locked="0"/>
    </xf>
    <xf numFmtId="0" fontId="8" fillId="7" borderId="34" xfId="0" applyFont="1" applyFill="1" applyBorder="1" applyAlignment="1" applyProtection="1">
      <alignment horizontal="left" vertical="center" wrapText="1"/>
      <protection locked="0"/>
    </xf>
    <xf numFmtId="0" fontId="8" fillId="7" borderId="37" xfId="0" applyFont="1" applyFill="1" applyBorder="1" applyAlignment="1" applyProtection="1">
      <alignment horizontal="left" vertical="center" wrapText="1"/>
      <protection locked="0"/>
    </xf>
    <xf numFmtId="0" fontId="3" fillId="6" borderId="46" xfId="0" applyFont="1" applyFill="1" applyBorder="1" applyAlignment="1">
      <alignment horizontal="left" vertical="center" wrapText="1"/>
    </xf>
    <xf numFmtId="0" fontId="3" fillId="6" borderId="47" xfId="0" applyFont="1" applyFill="1" applyBorder="1" applyAlignment="1">
      <alignment horizontal="left" vertical="center" wrapText="1"/>
    </xf>
    <xf numFmtId="4" fontId="5" fillId="0" borderId="35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0" fontId="4" fillId="6" borderId="35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left" vertical="center" wrapText="1"/>
    </xf>
    <xf numFmtId="0" fontId="2" fillId="7" borderId="47" xfId="0" applyFont="1" applyFill="1" applyBorder="1" applyAlignment="1">
      <alignment horizontal="left" vertical="center" wrapText="1"/>
    </xf>
    <xf numFmtId="0" fontId="2" fillId="7" borderId="48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5" zoomScaleNormal="85" workbookViewId="0" topLeftCell="A1">
      <selection activeCell="I58" sqref="I58"/>
    </sheetView>
  </sheetViews>
  <sheetFormatPr defaultColWidth="9.140625" defaultRowHeight="15"/>
  <cols>
    <col min="1" max="1" width="14.7109375" style="3" customWidth="1"/>
    <col min="2" max="2" width="13.421875" style="0" customWidth="1"/>
    <col min="3" max="3" width="6.8515625" style="1" customWidth="1"/>
    <col min="4" max="4" width="8.7109375" style="0" customWidth="1"/>
    <col min="5" max="5" width="9.8515625" style="1" customWidth="1"/>
    <col min="6" max="6" width="9.421875" style="1" customWidth="1"/>
    <col min="7" max="7" width="10.140625" style="1" customWidth="1"/>
    <col min="8" max="8" width="11.00390625" style="0" customWidth="1"/>
    <col min="9" max="9" width="10.28125" style="0" customWidth="1"/>
    <col min="10" max="11" width="13.8515625" style="1" customWidth="1"/>
    <col min="12" max="12" width="13.8515625" style="0" customWidth="1"/>
    <col min="13" max="13" width="13.8515625" style="1" customWidth="1"/>
    <col min="14" max="14" width="18.57421875" style="1" customWidth="1"/>
    <col min="15" max="16" width="13.421875" style="1" customWidth="1"/>
  </cols>
  <sheetData>
    <row r="1" spans="1:16" ht="18" customHeight="1" thickBot="1">
      <c r="A1" s="142" t="s">
        <v>88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</row>
    <row r="2" spans="1:16" s="3" customFormat="1" ht="39" thickBot="1">
      <c r="A2" s="2" t="s">
        <v>53</v>
      </c>
      <c r="B2" s="4" t="s">
        <v>1</v>
      </c>
      <c r="C2" s="4" t="s">
        <v>27</v>
      </c>
      <c r="D2" s="4" t="s">
        <v>54</v>
      </c>
      <c r="E2" s="4" t="s">
        <v>55</v>
      </c>
      <c r="F2" s="4" t="s">
        <v>56</v>
      </c>
      <c r="G2" s="4" t="s">
        <v>57</v>
      </c>
      <c r="H2" s="5" t="s">
        <v>58</v>
      </c>
      <c r="I2" s="4" t="s">
        <v>84</v>
      </c>
      <c r="J2" s="4" t="s">
        <v>64</v>
      </c>
      <c r="K2" s="4" t="s">
        <v>86</v>
      </c>
      <c r="L2" s="4" t="s">
        <v>65</v>
      </c>
      <c r="M2" s="4" t="s">
        <v>87</v>
      </c>
      <c r="N2" s="6" t="s">
        <v>0</v>
      </c>
      <c r="O2" s="7" t="s">
        <v>22</v>
      </c>
      <c r="P2" s="7" t="s">
        <v>83</v>
      </c>
    </row>
    <row r="3" spans="1:16" s="1" customFormat="1" ht="15.75" thickBot="1">
      <c r="A3" s="145" t="s">
        <v>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1:16" ht="15" customHeight="1">
      <c r="A4" s="130" t="s">
        <v>45</v>
      </c>
      <c r="B4" s="8" t="s">
        <v>2</v>
      </c>
      <c r="C4" s="8" t="s">
        <v>7</v>
      </c>
      <c r="D4" s="9">
        <v>50</v>
      </c>
      <c r="E4" s="10">
        <v>5000</v>
      </c>
      <c r="F4" s="9">
        <f>D4*2</f>
        <v>100</v>
      </c>
      <c r="G4" s="9">
        <f>E4*2</f>
        <v>10000</v>
      </c>
      <c r="H4" s="112"/>
      <c r="I4" s="112"/>
      <c r="J4" s="98">
        <f>E4*H4</f>
        <v>0</v>
      </c>
      <c r="K4" s="98">
        <f>E4*I4</f>
        <v>0</v>
      </c>
      <c r="L4" s="98">
        <f>J4*2</f>
        <v>0</v>
      </c>
      <c r="M4" s="98">
        <f>K4*2</f>
        <v>0</v>
      </c>
      <c r="N4" s="61"/>
      <c r="O4" s="62"/>
      <c r="P4" s="63"/>
    </row>
    <row r="5" spans="1:16" ht="15" customHeight="1">
      <c r="A5" s="128"/>
      <c r="B5" s="11" t="s">
        <v>3</v>
      </c>
      <c r="C5" s="11" t="s">
        <v>7</v>
      </c>
      <c r="D5" s="12">
        <v>2603</v>
      </c>
      <c r="E5" s="12">
        <v>260300</v>
      </c>
      <c r="F5" s="13">
        <f aca="true" t="shared" si="0" ref="F5:F7">D5*2</f>
        <v>5206</v>
      </c>
      <c r="G5" s="13">
        <f aca="true" t="shared" si="1" ref="G5:G7">E5*2</f>
        <v>520600</v>
      </c>
      <c r="H5" s="113"/>
      <c r="I5" s="113"/>
      <c r="J5" s="99">
        <f aca="true" t="shared" si="2" ref="J5:J7">E5*H5</f>
        <v>0</v>
      </c>
      <c r="K5" s="99">
        <f aca="true" t="shared" si="3" ref="K5:K7">E5*I5</f>
        <v>0</v>
      </c>
      <c r="L5" s="99">
        <f aca="true" t="shared" si="4" ref="L5:L7">J5*2</f>
        <v>0</v>
      </c>
      <c r="M5" s="99">
        <f aca="true" t="shared" si="5" ref="M5:M7">K5*2</f>
        <v>0</v>
      </c>
      <c r="N5" s="64"/>
      <c r="O5" s="65"/>
      <c r="P5" s="66"/>
    </row>
    <row r="6" spans="1:16" s="1" customFormat="1" ht="15" customHeight="1">
      <c r="A6" s="128"/>
      <c r="B6" s="11" t="s">
        <v>8</v>
      </c>
      <c r="C6" s="14" t="s">
        <v>7</v>
      </c>
      <c r="D6" s="15">
        <v>3570</v>
      </c>
      <c r="E6" s="15">
        <v>355500</v>
      </c>
      <c r="F6" s="16">
        <f t="shared" si="0"/>
        <v>7140</v>
      </c>
      <c r="G6" s="16">
        <f t="shared" si="1"/>
        <v>711000</v>
      </c>
      <c r="H6" s="113"/>
      <c r="I6" s="113"/>
      <c r="J6" s="99">
        <f aca="true" t="shared" si="6" ref="J6">E6*H6</f>
        <v>0</v>
      </c>
      <c r="K6" s="99">
        <f aca="true" t="shared" si="7" ref="K6">E6*I6</f>
        <v>0</v>
      </c>
      <c r="L6" s="99">
        <f aca="true" t="shared" si="8" ref="L6">J6*2</f>
        <v>0</v>
      </c>
      <c r="M6" s="99">
        <f aca="true" t="shared" si="9" ref="M6">K6*2</f>
        <v>0</v>
      </c>
      <c r="N6" s="67"/>
      <c r="O6" s="68"/>
      <c r="P6" s="69"/>
    </row>
    <row r="7" spans="1:16" s="1" customFormat="1" ht="15" customHeight="1" thickBot="1">
      <c r="A7" s="129"/>
      <c r="B7" s="17" t="s">
        <v>76</v>
      </c>
      <c r="C7" s="18" t="s">
        <v>7</v>
      </c>
      <c r="D7" s="19">
        <v>1022</v>
      </c>
      <c r="E7" s="19">
        <v>102200</v>
      </c>
      <c r="F7" s="20">
        <f t="shared" si="0"/>
        <v>2044</v>
      </c>
      <c r="G7" s="20">
        <f t="shared" si="1"/>
        <v>204400</v>
      </c>
      <c r="H7" s="114"/>
      <c r="I7" s="114"/>
      <c r="J7" s="100">
        <f t="shared" si="2"/>
        <v>0</v>
      </c>
      <c r="K7" s="100">
        <f t="shared" si="3"/>
        <v>0</v>
      </c>
      <c r="L7" s="101">
        <f t="shared" si="4"/>
        <v>0</v>
      </c>
      <c r="M7" s="101">
        <f t="shared" si="5"/>
        <v>0</v>
      </c>
      <c r="N7" s="70"/>
      <c r="O7" s="71"/>
      <c r="P7" s="72"/>
    </row>
    <row r="8" spans="1:16" s="1" customFormat="1" ht="19.5" thickBot="1">
      <c r="A8" s="148" t="s">
        <v>24</v>
      </c>
      <c r="B8" s="149"/>
      <c r="C8" s="149"/>
      <c r="D8" s="149"/>
      <c r="E8" s="149"/>
      <c r="F8" s="149"/>
      <c r="G8" s="149"/>
      <c r="H8" s="149"/>
      <c r="I8" s="149"/>
      <c r="J8" s="107">
        <f>SUM(J4:J7)</f>
        <v>0</v>
      </c>
      <c r="K8" s="107">
        <f>SUM(K4:K7)</f>
        <v>0</v>
      </c>
      <c r="L8" s="107">
        <f>SUM(L4:L7)</f>
        <v>0</v>
      </c>
      <c r="M8" s="108">
        <f>SUM(M4:M7)</f>
        <v>0</v>
      </c>
      <c r="N8" s="131"/>
      <c r="O8" s="132"/>
      <c r="P8" s="133"/>
    </row>
    <row r="9" spans="1:16" s="1" customFormat="1" ht="15.75" thickBot="1">
      <c r="A9" s="145" t="s">
        <v>48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7"/>
    </row>
    <row r="10" spans="1:16" s="1" customFormat="1" ht="22.15" customHeight="1">
      <c r="A10" s="128" t="s">
        <v>47</v>
      </c>
      <c r="B10" s="21" t="s">
        <v>10</v>
      </c>
      <c r="C10" s="22" t="s">
        <v>72</v>
      </c>
      <c r="D10" s="12">
        <v>512</v>
      </c>
      <c r="E10" s="12">
        <v>395500</v>
      </c>
      <c r="F10" s="9">
        <f>D10*2</f>
        <v>1024</v>
      </c>
      <c r="G10" s="9">
        <f>E10*2</f>
        <v>791000</v>
      </c>
      <c r="H10" s="113"/>
      <c r="I10" s="113"/>
      <c r="J10" s="99">
        <f aca="true" t="shared" si="10" ref="J10:J11">E10*H10</f>
        <v>0</v>
      </c>
      <c r="K10" s="99">
        <f aca="true" t="shared" si="11" ref="K10:K11">E10*I10</f>
        <v>0</v>
      </c>
      <c r="L10" s="99">
        <f aca="true" t="shared" si="12" ref="L10:L11">J10*2</f>
        <v>0</v>
      </c>
      <c r="M10" s="99">
        <f aca="true" t="shared" si="13" ref="M10:M11">K10*2</f>
        <v>0</v>
      </c>
      <c r="N10" s="64"/>
      <c r="O10" s="65"/>
      <c r="P10" s="66"/>
    </row>
    <row r="11" spans="1:16" s="1" customFormat="1" ht="21.6" customHeight="1" thickBot="1">
      <c r="A11" s="129"/>
      <c r="B11" s="23" t="s">
        <v>11</v>
      </c>
      <c r="C11" s="22" t="s">
        <v>72</v>
      </c>
      <c r="D11" s="19">
        <v>112</v>
      </c>
      <c r="E11" s="19">
        <v>56000</v>
      </c>
      <c r="F11" s="24">
        <f>D11*2</f>
        <v>224</v>
      </c>
      <c r="G11" s="25">
        <f>E11*2</f>
        <v>112000</v>
      </c>
      <c r="H11" s="114"/>
      <c r="I11" s="114"/>
      <c r="J11" s="100">
        <f t="shared" si="10"/>
        <v>0</v>
      </c>
      <c r="K11" s="100">
        <f t="shared" si="11"/>
        <v>0</v>
      </c>
      <c r="L11" s="100">
        <f t="shared" si="12"/>
        <v>0</v>
      </c>
      <c r="M11" s="100">
        <f t="shared" si="13"/>
        <v>0</v>
      </c>
      <c r="N11" s="70"/>
      <c r="O11" s="71"/>
      <c r="P11" s="72"/>
    </row>
    <row r="12" spans="1:16" s="1" customFormat="1" ht="19.5" thickBot="1">
      <c r="A12" s="123" t="s">
        <v>25</v>
      </c>
      <c r="B12" s="124"/>
      <c r="C12" s="124"/>
      <c r="D12" s="124"/>
      <c r="E12" s="124"/>
      <c r="F12" s="124"/>
      <c r="G12" s="124"/>
      <c r="H12" s="124"/>
      <c r="I12" s="124"/>
      <c r="J12" s="106">
        <f>SUM(J10:J11)</f>
        <v>0</v>
      </c>
      <c r="K12" s="106">
        <f>SUM(K10:K11)</f>
        <v>0</v>
      </c>
      <c r="L12" s="106">
        <f>SUM(L10:L11)</f>
        <v>0</v>
      </c>
      <c r="M12" s="106">
        <f>SUM(M10:M11)</f>
        <v>0</v>
      </c>
      <c r="N12" s="150"/>
      <c r="O12" s="151"/>
      <c r="P12" s="152"/>
    </row>
    <row r="13" spans="1:16" s="3" customFormat="1" ht="39" thickBot="1">
      <c r="A13" s="2" t="s">
        <v>53</v>
      </c>
      <c r="B13" s="4" t="s">
        <v>1</v>
      </c>
      <c r="C13" s="4" t="s">
        <v>60</v>
      </c>
      <c r="D13" s="4" t="s">
        <v>54</v>
      </c>
      <c r="E13" s="4" t="s">
        <v>59</v>
      </c>
      <c r="F13" s="4" t="s">
        <v>61</v>
      </c>
      <c r="G13" s="4" t="s">
        <v>62</v>
      </c>
      <c r="H13" s="4" t="s">
        <v>63</v>
      </c>
      <c r="I13" s="4" t="s">
        <v>85</v>
      </c>
      <c r="J13" s="4" t="s">
        <v>64</v>
      </c>
      <c r="K13" s="4" t="s">
        <v>86</v>
      </c>
      <c r="L13" s="4" t="s">
        <v>65</v>
      </c>
      <c r="M13" s="4" t="s">
        <v>87</v>
      </c>
      <c r="N13" s="6" t="s">
        <v>0</v>
      </c>
      <c r="O13" s="7" t="s">
        <v>22</v>
      </c>
      <c r="P13" s="7" t="s">
        <v>89</v>
      </c>
    </row>
    <row r="14" spans="1:16" s="1" customFormat="1" ht="15.75" thickBot="1">
      <c r="A14" s="120" t="s">
        <v>80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</row>
    <row r="15" spans="1:16" s="1" customFormat="1" ht="47.45" customHeight="1">
      <c r="A15" s="57" t="s">
        <v>51</v>
      </c>
      <c r="B15" s="26" t="s">
        <v>12</v>
      </c>
      <c r="C15" s="27" t="s">
        <v>49</v>
      </c>
      <c r="D15" s="28">
        <v>45</v>
      </c>
      <c r="E15" s="29">
        <v>4500</v>
      </c>
      <c r="F15" s="9">
        <f aca="true" t="shared" si="14" ref="F15:G17">D15*2</f>
        <v>90</v>
      </c>
      <c r="G15" s="9">
        <f t="shared" si="14"/>
        <v>9000</v>
      </c>
      <c r="H15" s="115"/>
      <c r="I15" s="115"/>
      <c r="J15" s="102">
        <f>E15*H15</f>
        <v>0</v>
      </c>
      <c r="K15" s="102">
        <f>E15*I15</f>
        <v>0</v>
      </c>
      <c r="L15" s="102">
        <f>J15*2</f>
        <v>0</v>
      </c>
      <c r="M15" s="102">
        <f>K15*2</f>
        <v>0</v>
      </c>
      <c r="N15" s="73"/>
      <c r="O15" s="74"/>
      <c r="P15" s="75"/>
    </row>
    <row r="16" spans="1:16" s="1" customFormat="1" ht="21.75" customHeight="1">
      <c r="A16" s="134" t="s">
        <v>37</v>
      </c>
      <c r="B16" s="21" t="s">
        <v>82</v>
      </c>
      <c r="C16" s="11" t="s">
        <v>81</v>
      </c>
      <c r="D16" s="30">
        <v>16</v>
      </c>
      <c r="E16" s="31">
        <v>640</v>
      </c>
      <c r="F16" s="32">
        <f t="shared" si="14"/>
        <v>32</v>
      </c>
      <c r="G16" s="25">
        <f t="shared" si="14"/>
        <v>1280</v>
      </c>
      <c r="H16" s="113"/>
      <c r="I16" s="113"/>
      <c r="J16" s="103">
        <f>E16*H16</f>
        <v>0</v>
      </c>
      <c r="K16" s="103">
        <f>E16*I16</f>
        <v>0</v>
      </c>
      <c r="L16" s="103">
        <f>J16*2</f>
        <v>0</v>
      </c>
      <c r="M16" s="103">
        <f>K16*2</f>
        <v>0</v>
      </c>
      <c r="N16" s="64"/>
      <c r="O16" s="65"/>
      <c r="P16" s="66"/>
    </row>
    <row r="17" spans="1:16" s="1" customFormat="1" ht="21.75" customHeight="1" thickBot="1">
      <c r="A17" s="129"/>
      <c r="B17" s="21" t="s">
        <v>73</v>
      </c>
      <c r="C17" s="11" t="s">
        <v>81</v>
      </c>
      <c r="D17" s="33">
        <v>19</v>
      </c>
      <c r="E17" s="33">
        <v>1900</v>
      </c>
      <c r="F17" s="24">
        <f t="shared" si="14"/>
        <v>38</v>
      </c>
      <c r="G17" s="25">
        <f t="shared" si="14"/>
        <v>3800</v>
      </c>
      <c r="H17" s="116"/>
      <c r="I17" s="113"/>
      <c r="J17" s="99">
        <f aca="true" t="shared" si="15" ref="J17">E17*H17</f>
        <v>0</v>
      </c>
      <c r="K17" s="99">
        <f aca="true" t="shared" si="16" ref="K17">E17*I17</f>
        <v>0</v>
      </c>
      <c r="L17" s="99">
        <f aca="true" t="shared" si="17" ref="L17">J17*2</f>
        <v>0</v>
      </c>
      <c r="M17" s="99">
        <f aca="true" t="shared" si="18" ref="M17">K17*2</f>
        <v>0</v>
      </c>
      <c r="N17" s="67"/>
      <c r="O17" s="68"/>
      <c r="P17" s="66"/>
    </row>
    <row r="18" spans="1:16" s="1" customFormat="1" ht="19.5" thickBot="1">
      <c r="A18" s="123" t="s">
        <v>26</v>
      </c>
      <c r="B18" s="124"/>
      <c r="C18" s="124"/>
      <c r="D18" s="124"/>
      <c r="E18" s="124"/>
      <c r="F18" s="124"/>
      <c r="G18" s="124"/>
      <c r="H18" s="124"/>
      <c r="I18" s="138"/>
      <c r="J18" s="109">
        <f>SUM(J15:J17)</f>
        <v>0</v>
      </c>
      <c r="K18" s="110">
        <f>SUM(K15:K17)</f>
        <v>0</v>
      </c>
      <c r="L18" s="107">
        <f>SUM(L15:L17)</f>
        <v>0</v>
      </c>
      <c r="M18" s="109">
        <f>SUM(M15:M17)</f>
        <v>0</v>
      </c>
      <c r="N18" s="131"/>
      <c r="O18" s="132"/>
      <c r="P18" s="133"/>
    </row>
    <row r="19" spans="1:16" s="3" customFormat="1" ht="39" thickBot="1">
      <c r="A19" s="2" t="s">
        <v>53</v>
      </c>
      <c r="B19" s="4" t="s">
        <v>1</v>
      </c>
      <c r="C19" s="4" t="s">
        <v>27</v>
      </c>
      <c r="D19" s="4" t="s">
        <v>54</v>
      </c>
      <c r="E19" s="4" t="s">
        <v>55</v>
      </c>
      <c r="F19" s="4" t="s">
        <v>56</v>
      </c>
      <c r="G19" s="4" t="s">
        <v>57</v>
      </c>
      <c r="H19" s="5" t="s">
        <v>58</v>
      </c>
      <c r="I19" s="4" t="s">
        <v>84</v>
      </c>
      <c r="J19" s="4" t="s">
        <v>64</v>
      </c>
      <c r="K19" s="4" t="s">
        <v>86</v>
      </c>
      <c r="L19" s="4" t="s">
        <v>65</v>
      </c>
      <c r="M19" s="4" t="s">
        <v>87</v>
      </c>
      <c r="N19" s="6" t="s">
        <v>0</v>
      </c>
      <c r="O19" s="7" t="s">
        <v>22</v>
      </c>
      <c r="P19" s="7" t="s">
        <v>83</v>
      </c>
    </row>
    <row r="20" spans="1:16" s="1" customFormat="1" ht="15.75" thickBot="1">
      <c r="A20" s="125" t="s">
        <v>38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</row>
    <row r="21" spans="1:16" s="1" customFormat="1" ht="15">
      <c r="A21" s="130" t="s">
        <v>39</v>
      </c>
      <c r="B21" s="34" t="s">
        <v>17</v>
      </c>
      <c r="C21" s="35" t="s">
        <v>50</v>
      </c>
      <c r="D21" s="32">
        <v>18</v>
      </c>
      <c r="E21" s="32">
        <v>3600</v>
      </c>
      <c r="F21" s="36">
        <f>D21*2</f>
        <v>36</v>
      </c>
      <c r="G21" s="36">
        <f>E21*2</f>
        <v>7200</v>
      </c>
      <c r="H21" s="117"/>
      <c r="I21" s="117"/>
      <c r="J21" s="98">
        <f>E21*H21</f>
        <v>0</v>
      </c>
      <c r="K21" s="98">
        <f aca="true" t="shared" si="19" ref="K21:K27">F21*I21</f>
        <v>0</v>
      </c>
      <c r="L21" s="98">
        <f>J21*2</f>
        <v>0</v>
      </c>
      <c r="M21" s="98">
        <f>K21*2</f>
        <v>0</v>
      </c>
      <c r="N21" s="76"/>
      <c r="O21" s="77"/>
      <c r="P21" s="78"/>
    </row>
    <row r="22" spans="1:16" s="1" customFormat="1" ht="16.9" customHeight="1">
      <c r="A22" s="128"/>
      <c r="B22" s="21" t="s">
        <v>19</v>
      </c>
      <c r="C22" s="11" t="s">
        <v>7</v>
      </c>
      <c r="D22" s="12">
        <v>23</v>
      </c>
      <c r="E22" s="12">
        <v>2300</v>
      </c>
      <c r="F22" s="33">
        <f aca="true" t="shared" si="20" ref="F22:F27">D22*2</f>
        <v>46</v>
      </c>
      <c r="G22" s="33">
        <f aca="true" t="shared" si="21" ref="G22:G27">E22*2</f>
        <v>4600</v>
      </c>
      <c r="H22" s="113"/>
      <c r="I22" s="113"/>
      <c r="J22" s="103">
        <f aca="true" t="shared" si="22" ref="J22:J27">E22*H22</f>
        <v>0</v>
      </c>
      <c r="K22" s="103">
        <f t="shared" si="19"/>
        <v>0</v>
      </c>
      <c r="L22" s="103">
        <f aca="true" t="shared" si="23" ref="L22:L27">J22*2</f>
        <v>0</v>
      </c>
      <c r="M22" s="103">
        <f aca="true" t="shared" si="24" ref="M22:M27">K22*2</f>
        <v>0</v>
      </c>
      <c r="N22" s="64"/>
      <c r="O22" s="65"/>
      <c r="P22" s="66"/>
    </row>
    <row r="23" spans="1:16" s="1" customFormat="1" ht="15">
      <c r="A23" s="128"/>
      <c r="B23" s="21" t="s">
        <v>18</v>
      </c>
      <c r="C23" s="11" t="s">
        <v>7</v>
      </c>
      <c r="D23" s="12">
        <v>210</v>
      </c>
      <c r="E23" s="12">
        <v>21000</v>
      </c>
      <c r="F23" s="33">
        <f t="shared" si="20"/>
        <v>420</v>
      </c>
      <c r="G23" s="33">
        <f t="shared" si="21"/>
        <v>42000</v>
      </c>
      <c r="H23" s="113"/>
      <c r="I23" s="113"/>
      <c r="J23" s="103">
        <f t="shared" si="22"/>
        <v>0</v>
      </c>
      <c r="K23" s="103">
        <f t="shared" si="19"/>
        <v>0</v>
      </c>
      <c r="L23" s="103">
        <f t="shared" si="23"/>
        <v>0</v>
      </c>
      <c r="M23" s="103">
        <f t="shared" si="24"/>
        <v>0</v>
      </c>
      <c r="N23" s="64"/>
      <c r="O23" s="65"/>
      <c r="P23" s="66"/>
    </row>
    <row r="24" spans="1:16" s="1" customFormat="1" ht="15">
      <c r="A24" s="128"/>
      <c r="B24" s="21" t="s">
        <v>66</v>
      </c>
      <c r="C24" s="11" t="s">
        <v>7</v>
      </c>
      <c r="D24" s="12">
        <v>1964</v>
      </c>
      <c r="E24" s="12">
        <v>196400</v>
      </c>
      <c r="F24" s="33">
        <f t="shared" si="20"/>
        <v>3928</v>
      </c>
      <c r="G24" s="33">
        <f t="shared" si="21"/>
        <v>392800</v>
      </c>
      <c r="H24" s="113"/>
      <c r="I24" s="113"/>
      <c r="J24" s="103">
        <f t="shared" si="22"/>
        <v>0</v>
      </c>
      <c r="K24" s="103">
        <f t="shared" si="19"/>
        <v>0</v>
      </c>
      <c r="L24" s="103">
        <f t="shared" si="23"/>
        <v>0</v>
      </c>
      <c r="M24" s="103">
        <f t="shared" si="24"/>
        <v>0</v>
      </c>
      <c r="N24" s="64"/>
      <c r="O24" s="64"/>
      <c r="P24" s="78"/>
    </row>
    <row r="25" spans="1:16" s="1" customFormat="1" ht="15">
      <c r="A25" s="128"/>
      <c r="B25" s="37" t="s">
        <v>67</v>
      </c>
      <c r="C25" s="11" t="s">
        <v>68</v>
      </c>
      <c r="D25" s="15">
        <v>1215</v>
      </c>
      <c r="E25" s="15">
        <v>75750</v>
      </c>
      <c r="F25" s="38">
        <f aca="true" t="shared" si="25" ref="F25">D25*2</f>
        <v>2430</v>
      </c>
      <c r="G25" s="33">
        <f aca="true" t="shared" si="26" ref="G25">E25*2</f>
        <v>151500</v>
      </c>
      <c r="H25" s="113"/>
      <c r="I25" s="113"/>
      <c r="J25" s="103">
        <f aca="true" t="shared" si="27" ref="J25:J26">E25*H25</f>
        <v>0</v>
      </c>
      <c r="K25" s="103">
        <f aca="true" t="shared" si="28" ref="K25:K26">F25*I25</f>
        <v>0</v>
      </c>
      <c r="L25" s="103">
        <f aca="true" t="shared" si="29" ref="L25:L26">J25*2</f>
        <v>0</v>
      </c>
      <c r="M25" s="104">
        <f aca="true" t="shared" si="30" ref="M25:M26">K25*2</f>
        <v>0</v>
      </c>
      <c r="N25" s="76"/>
      <c r="O25" s="64"/>
      <c r="P25" s="66"/>
    </row>
    <row r="26" spans="1:16" s="1" customFormat="1" ht="15">
      <c r="A26" s="128"/>
      <c r="B26" s="37" t="s">
        <v>14</v>
      </c>
      <c r="C26" s="11" t="s">
        <v>68</v>
      </c>
      <c r="D26" s="15">
        <v>1215</v>
      </c>
      <c r="E26" s="15">
        <v>75750</v>
      </c>
      <c r="F26" s="38">
        <f t="shared" si="20"/>
        <v>2430</v>
      </c>
      <c r="G26" s="33">
        <f t="shared" si="21"/>
        <v>151500</v>
      </c>
      <c r="H26" s="113"/>
      <c r="I26" s="116"/>
      <c r="J26" s="105">
        <f t="shared" si="27"/>
        <v>0</v>
      </c>
      <c r="K26" s="105">
        <f t="shared" si="28"/>
        <v>0</v>
      </c>
      <c r="L26" s="105">
        <f t="shared" si="29"/>
        <v>0</v>
      </c>
      <c r="M26" s="105">
        <f t="shared" si="30"/>
        <v>0</v>
      </c>
      <c r="N26" s="64"/>
      <c r="O26" s="68"/>
      <c r="P26" s="69"/>
    </row>
    <row r="27" spans="1:16" s="1" customFormat="1" ht="15.75" thickBot="1">
      <c r="A27" s="129"/>
      <c r="B27" s="23" t="s">
        <v>15</v>
      </c>
      <c r="C27" s="11" t="s">
        <v>68</v>
      </c>
      <c r="D27" s="19">
        <v>510</v>
      </c>
      <c r="E27" s="19">
        <v>25500</v>
      </c>
      <c r="F27" s="39">
        <f t="shared" si="20"/>
        <v>1020</v>
      </c>
      <c r="G27" s="40">
        <f t="shared" si="21"/>
        <v>51000</v>
      </c>
      <c r="H27" s="118"/>
      <c r="I27" s="114"/>
      <c r="J27" s="100">
        <f t="shared" si="22"/>
        <v>0</v>
      </c>
      <c r="K27" s="100">
        <f t="shared" si="19"/>
        <v>0</v>
      </c>
      <c r="L27" s="100">
        <f t="shared" si="23"/>
        <v>0</v>
      </c>
      <c r="M27" s="100">
        <f t="shared" si="24"/>
        <v>0</v>
      </c>
      <c r="N27" s="70"/>
      <c r="O27" s="71"/>
      <c r="P27" s="72"/>
    </row>
    <row r="28" spans="1:16" s="1" customFormat="1" ht="19.5" thickBot="1">
      <c r="A28" s="123" t="s">
        <v>28</v>
      </c>
      <c r="B28" s="124"/>
      <c r="C28" s="124"/>
      <c r="D28" s="124"/>
      <c r="E28" s="124"/>
      <c r="F28" s="124"/>
      <c r="G28" s="124"/>
      <c r="H28" s="124"/>
      <c r="I28" s="138"/>
      <c r="J28" s="109">
        <f>SUM(J21:J27)</f>
        <v>0</v>
      </c>
      <c r="K28" s="110">
        <f aca="true" t="shared" si="31" ref="K28:M28">SUM(K21:K27)</f>
        <v>0</v>
      </c>
      <c r="L28" s="110">
        <f t="shared" si="31"/>
        <v>0</v>
      </c>
      <c r="M28" s="107">
        <f t="shared" si="31"/>
        <v>0</v>
      </c>
      <c r="N28" s="131"/>
      <c r="O28" s="132"/>
      <c r="P28" s="133"/>
    </row>
    <row r="29" spans="1:16" s="1" customFormat="1" ht="15.75" thickBot="1">
      <c r="A29" s="159" t="s">
        <v>69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1"/>
    </row>
    <row r="30" spans="1:16" s="1" customFormat="1" ht="42.6" customHeight="1">
      <c r="A30" s="58" t="s">
        <v>52</v>
      </c>
      <c r="B30" s="41" t="s">
        <v>14</v>
      </c>
      <c r="C30" s="8" t="s">
        <v>68</v>
      </c>
      <c r="D30" s="42">
        <v>40</v>
      </c>
      <c r="E30" s="43">
        <v>2000</v>
      </c>
      <c r="F30" s="36">
        <f>D30*2</f>
        <v>80</v>
      </c>
      <c r="G30" s="36">
        <f>E30*2</f>
        <v>4000</v>
      </c>
      <c r="H30" s="117"/>
      <c r="I30" s="117"/>
      <c r="J30" s="98">
        <f>E30*H30</f>
        <v>0</v>
      </c>
      <c r="K30" s="98">
        <f aca="true" t="shared" si="32" ref="K30:K32">F30*I30</f>
        <v>0</v>
      </c>
      <c r="L30" s="98">
        <f>J30*2</f>
        <v>0</v>
      </c>
      <c r="M30" s="98">
        <f>K30*2</f>
        <v>0</v>
      </c>
      <c r="N30" s="76"/>
      <c r="O30" s="77"/>
      <c r="P30" s="78"/>
    </row>
    <row r="31" spans="1:16" s="1" customFormat="1" ht="26.25" customHeight="1">
      <c r="A31" s="134" t="s">
        <v>70</v>
      </c>
      <c r="B31" s="21" t="s">
        <v>71</v>
      </c>
      <c r="C31" s="44" t="s">
        <v>7</v>
      </c>
      <c r="D31" s="45">
        <v>80</v>
      </c>
      <c r="E31" s="46">
        <v>8000</v>
      </c>
      <c r="F31" s="33">
        <f aca="true" t="shared" si="33" ref="F31:F32">D31*2</f>
        <v>160</v>
      </c>
      <c r="G31" s="33">
        <f aca="true" t="shared" si="34" ref="G31:G32">E31*2</f>
        <v>16000</v>
      </c>
      <c r="H31" s="116"/>
      <c r="I31" s="116"/>
      <c r="J31" s="105">
        <f aca="true" t="shared" si="35" ref="J31:J32">E31*H31</f>
        <v>0</v>
      </c>
      <c r="K31" s="105">
        <f t="shared" si="32"/>
        <v>0</v>
      </c>
      <c r="L31" s="105">
        <f aca="true" t="shared" si="36" ref="L31:L32">J31*2</f>
        <v>0</v>
      </c>
      <c r="M31" s="105">
        <f aca="true" t="shared" si="37" ref="M31:M32">K31*2</f>
        <v>0</v>
      </c>
      <c r="N31" s="67"/>
      <c r="O31" s="68"/>
      <c r="P31" s="69"/>
    </row>
    <row r="32" spans="1:16" s="1" customFormat="1" ht="26.25" customHeight="1" thickBot="1">
      <c r="A32" s="129"/>
      <c r="B32" s="23" t="s">
        <v>15</v>
      </c>
      <c r="C32" s="44" t="s">
        <v>7</v>
      </c>
      <c r="D32" s="47">
        <v>505</v>
      </c>
      <c r="E32" s="47">
        <v>50500</v>
      </c>
      <c r="F32" s="33">
        <f t="shared" si="33"/>
        <v>1010</v>
      </c>
      <c r="G32" s="33">
        <f t="shared" si="34"/>
        <v>101000</v>
      </c>
      <c r="H32" s="114"/>
      <c r="I32" s="114"/>
      <c r="J32" s="100">
        <f t="shared" si="35"/>
        <v>0</v>
      </c>
      <c r="K32" s="100">
        <f t="shared" si="32"/>
        <v>0</v>
      </c>
      <c r="L32" s="100">
        <f t="shared" si="36"/>
        <v>0</v>
      </c>
      <c r="M32" s="100">
        <f t="shared" si="37"/>
        <v>0</v>
      </c>
      <c r="N32" s="70"/>
      <c r="O32" s="71"/>
      <c r="P32" s="72"/>
    </row>
    <row r="33" spans="1:16" s="1" customFormat="1" ht="20.45" customHeight="1" thickBot="1">
      <c r="A33" s="123" t="s">
        <v>29</v>
      </c>
      <c r="B33" s="124"/>
      <c r="C33" s="124"/>
      <c r="D33" s="124"/>
      <c r="E33" s="124"/>
      <c r="F33" s="124"/>
      <c r="G33" s="124"/>
      <c r="H33" s="124"/>
      <c r="I33" s="138"/>
      <c r="J33" s="109">
        <f>SUM(J30:J32)</f>
        <v>0</v>
      </c>
      <c r="K33" s="107">
        <f aca="true" t="shared" si="38" ref="K33:M33">SUM(K30:K32)</f>
        <v>0</v>
      </c>
      <c r="L33" s="107">
        <f t="shared" si="38"/>
        <v>0</v>
      </c>
      <c r="M33" s="111">
        <f t="shared" si="38"/>
        <v>0</v>
      </c>
      <c r="N33" s="131"/>
      <c r="O33" s="132"/>
      <c r="P33" s="133"/>
    </row>
    <row r="34" spans="1:16" s="1" customFormat="1" ht="15.75" thickBot="1">
      <c r="A34" s="120" t="s">
        <v>30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2"/>
    </row>
    <row r="35" spans="1:16" s="1" customFormat="1" ht="26.25" thickBot="1">
      <c r="A35" s="59" t="s">
        <v>40</v>
      </c>
      <c r="B35" s="18" t="s">
        <v>8</v>
      </c>
      <c r="C35" s="18" t="s">
        <v>9</v>
      </c>
      <c r="D35" s="19">
        <v>408</v>
      </c>
      <c r="E35" s="19">
        <v>90000</v>
      </c>
      <c r="F35" s="33">
        <f aca="true" t="shared" si="39" ref="F35">D35*2</f>
        <v>816</v>
      </c>
      <c r="G35" s="33">
        <f aca="true" t="shared" si="40" ref="G35">E35*2</f>
        <v>180000</v>
      </c>
      <c r="H35" s="114"/>
      <c r="I35" s="114"/>
      <c r="J35" s="101">
        <f aca="true" t="shared" si="41" ref="J35">E35*H35</f>
        <v>0</v>
      </c>
      <c r="K35" s="101">
        <f aca="true" t="shared" si="42" ref="K35">F35*I35</f>
        <v>0</v>
      </c>
      <c r="L35" s="101">
        <f aca="true" t="shared" si="43" ref="L35">J35*2</f>
        <v>0</v>
      </c>
      <c r="M35" s="101">
        <f aca="true" t="shared" si="44" ref="M35">K35*2</f>
        <v>0</v>
      </c>
      <c r="N35" s="79"/>
      <c r="O35" s="80"/>
      <c r="P35" s="81"/>
    </row>
    <row r="36" spans="1:16" s="1" customFormat="1" ht="19.5" thickBot="1">
      <c r="A36" s="123" t="s">
        <v>31</v>
      </c>
      <c r="B36" s="124"/>
      <c r="C36" s="124"/>
      <c r="D36" s="124"/>
      <c r="E36" s="124"/>
      <c r="F36" s="124"/>
      <c r="G36" s="124"/>
      <c r="H36" s="124"/>
      <c r="I36" s="138"/>
      <c r="J36" s="107">
        <f>SUM(J35:J35)</f>
        <v>0</v>
      </c>
      <c r="K36" s="109">
        <f>SUM(K35:K35)</f>
        <v>0</v>
      </c>
      <c r="L36" s="107">
        <f>SUM(L35:L35)</f>
        <v>0</v>
      </c>
      <c r="M36" s="107">
        <f>SUM(M35:M35)</f>
        <v>0</v>
      </c>
      <c r="N36" s="153"/>
      <c r="O36" s="154"/>
      <c r="P36" s="155"/>
    </row>
    <row r="37" spans="1:16" s="1" customFormat="1" ht="15.75" thickBot="1">
      <c r="A37" s="120" t="s">
        <v>32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2"/>
    </row>
    <row r="38" spans="1:16" s="1" customFormat="1" ht="15">
      <c r="A38" s="130" t="s">
        <v>41</v>
      </c>
      <c r="B38" s="44" t="s">
        <v>13</v>
      </c>
      <c r="C38" s="48" t="s">
        <v>20</v>
      </c>
      <c r="D38" s="25">
        <v>6200</v>
      </c>
      <c r="E38" s="32">
        <v>18600</v>
      </c>
      <c r="F38" s="36">
        <f>D38*2</f>
        <v>12400</v>
      </c>
      <c r="G38" s="36">
        <f>E38*2</f>
        <v>37200</v>
      </c>
      <c r="H38" s="117"/>
      <c r="I38" s="112"/>
      <c r="J38" s="98">
        <f>E38*H38</f>
        <v>0</v>
      </c>
      <c r="K38" s="102">
        <f aca="true" t="shared" si="45" ref="K38:K40">F38*I38</f>
        <v>0</v>
      </c>
      <c r="L38" s="102">
        <f aca="true" t="shared" si="46" ref="L38:M40">J38*2</f>
        <v>0</v>
      </c>
      <c r="M38" s="98">
        <f t="shared" si="46"/>
        <v>0</v>
      </c>
      <c r="N38" s="76"/>
      <c r="O38" s="77"/>
      <c r="P38" s="78"/>
    </row>
    <row r="39" spans="1:16" s="1" customFormat="1" ht="15">
      <c r="A39" s="128"/>
      <c r="B39" s="44" t="s">
        <v>13</v>
      </c>
      <c r="C39" s="49" t="s">
        <v>6</v>
      </c>
      <c r="D39" s="32">
        <v>440</v>
      </c>
      <c r="E39" s="12">
        <v>2200</v>
      </c>
      <c r="F39" s="33">
        <f aca="true" t="shared" si="47" ref="F39:F40">D39*2</f>
        <v>880</v>
      </c>
      <c r="G39" s="33">
        <f aca="true" t="shared" si="48" ref="G39:G40">E39*2</f>
        <v>4400</v>
      </c>
      <c r="H39" s="113"/>
      <c r="I39" s="117"/>
      <c r="J39" s="99">
        <f aca="true" t="shared" si="49" ref="J39">E39*H39</f>
        <v>0</v>
      </c>
      <c r="K39" s="103">
        <f t="shared" si="45"/>
        <v>0</v>
      </c>
      <c r="L39" s="103">
        <f t="shared" si="46"/>
        <v>0</v>
      </c>
      <c r="M39" s="99">
        <f t="shared" si="46"/>
        <v>0</v>
      </c>
      <c r="N39" s="64"/>
      <c r="O39" s="65"/>
      <c r="P39" s="66"/>
    </row>
    <row r="40" spans="1:16" s="1" customFormat="1" ht="15.75" thickBot="1">
      <c r="A40" s="129"/>
      <c r="B40" s="23" t="s">
        <v>14</v>
      </c>
      <c r="C40" s="18" t="s">
        <v>20</v>
      </c>
      <c r="D40" s="19">
        <v>1700</v>
      </c>
      <c r="E40" s="19">
        <v>5100</v>
      </c>
      <c r="F40" s="33">
        <f t="shared" si="47"/>
        <v>3400</v>
      </c>
      <c r="G40" s="33">
        <f t="shared" si="48"/>
        <v>10200</v>
      </c>
      <c r="H40" s="60"/>
      <c r="I40" s="60"/>
      <c r="J40" s="100">
        <f>E40*H40</f>
        <v>0</v>
      </c>
      <c r="K40" s="100">
        <f t="shared" si="45"/>
        <v>0</v>
      </c>
      <c r="L40" s="100">
        <f t="shared" si="46"/>
        <v>0</v>
      </c>
      <c r="M40" s="100">
        <f t="shared" si="46"/>
        <v>0</v>
      </c>
      <c r="N40" s="70"/>
      <c r="O40" s="71"/>
      <c r="P40" s="72"/>
    </row>
    <row r="41" spans="1:16" s="1" customFormat="1" ht="19.9" customHeight="1" thickBot="1">
      <c r="A41" s="123" t="s">
        <v>33</v>
      </c>
      <c r="B41" s="124"/>
      <c r="C41" s="124"/>
      <c r="D41" s="124"/>
      <c r="E41" s="124"/>
      <c r="F41" s="124"/>
      <c r="G41" s="124"/>
      <c r="H41" s="124"/>
      <c r="I41" s="124"/>
      <c r="J41" s="107">
        <f>SUM(J38:J40)</f>
        <v>0</v>
      </c>
      <c r="K41" s="107">
        <f aca="true" t="shared" si="50" ref="K41:M41">SUM(K38:K40)</f>
        <v>0</v>
      </c>
      <c r="L41" s="107">
        <f t="shared" si="50"/>
        <v>0</v>
      </c>
      <c r="M41" s="111">
        <f t="shared" si="50"/>
        <v>0</v>
      </c>
      <c r="N41" s="131"/>
      <c r="O41" s="132"/>
      <c r="P41" s="133"/>
    </row>
    <row r="42" spans="1:16" s="1" customFormat="1" ht="15.75" thickBot="1">
      <c r="A42" s="135" t="s">
        <v>42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</row>
    <row r="43" spans="1:16" s="1" customFormat="1" ht="15" customHeight="1">
      <c r="A43" s="128" t="s">
        <v>43</v>
      </c>
      <c r="B43" s="50" t="s">
        <v>2</v>
      </c>
      <c r="C43" s="50" t="s">
        <v>7</v>
      </c>
      <c r="D43" s="25">
        <v>199</v>
      </c>
      <c r="E43" s="32">
        <v>19900</v>
      </c>
      <c r="F43" s="36">
        <f>D43*2</f>
        <v>398</v>
      </c>
      <c r="G43" s="36">
        <f>E43*2</f>
        <v>39800</v>
      </c>
      <c r="H43" s="119"/>
      <c r="I43" s="119"/>
      <c r="J43" s="102">
        <f>E43*H43</f>
        <v>0</v>
      </c>
      <c r="K43" s="98">
        <f aca="true" t="shared" si="51" ref="K43:K46">F43*I43</f>
        <v>0</v>
      </c>
      <c r="L43" s="98">
        <f>J43*2</f>
        <v>0</v>
      </c>
      <c r="M43" s="102">
        <f>K43*2</f>
        <v>0</v>
      </c>
      <c r="N43" s="82"/>
      <c r="O43" s="83"/>
      <c r="P43" s="84"/>
    </row>
    <row r="44" spans="1:16" s="1" customFormat="1" ht="15" customHeight="1">
      <c r="A44" s="128"/>
      <c r="B44" s="50" t="s">
        <v>74</v>
      </c>
      <c r="C44" s="50" t="s">
        <v>7</v>
      </c>
      <c r="D44" s="32">
        <v>564</v>
      </c>
      <c r="E44" s="12">
        <v>56400</v>
      </c>
      <c r="F44" s="33">
        <f aca="true" t="shared" si="52" ref="F44:F46">D44*2</f>
        <v>1128</v>
      </c>
      <c r="G44" s="33">
        <f aca="true" t="shared" si="53" ref="G44:G46">E44*2</f>
        <v>112800</v>
      </c>
      <c r="H44" s="119"/>
      <c r="I44" s="119"/>
      <c r="J44" s="103">
        <f aca="true" t="shared" si="54" ref="J44:J45">E44*H44</f>
        <v>0</v>
      </c>
      <c r="K44" s="104">
        <f aca="true" t="shared" si="55" ref="K44:K45">F44*I44</f>
        <v>0</v>
      </c>
      <c r="L44" s="104">
        <f aca="true" t="shared" si="56" ref="L44:L45">J44*2</f>
        <v>0</v>
      </c>
      <c r="M44" s="105">
        <f aca="true" t="shared" si="57" ref="M44:M45">K44*2</f>
        <v>0</v>
      </c>
      <c r="N44" s="85"/>
      <c r="O44" s="86"/>
      <c r="P44" s="87"/>
    </row>
    <row r="45" spans="1:16" s="1" customFormat="1" ht="15" customHeight="1">
      <c r="A45" s="128"/>
      <c r="B45" s="14" t="s">
        <v>4</v>
      </c>
      <c r="C45" s="50" t="s">
        <v>7</v>
      </c>
      <c r="D45" s="12">
        <v>24</v>
      </c>
      <c r="E45" s="12">
        <v>2400</v>
      </c>
      <c r="F45" s="33">
        <f t="shared" si="52"/>
        <v>48</v>
      </c>
      <c r="G45" s="33">
        <f t="shared" si="53"/>
        <v>4800</v>
      </c>
      <c r="H45" s="119"/>
      <c r="I45" s="119"/>
      <c r="J45" s="99">
        <f t="shared" si="54"/>
        <v>0</v>
      </c>
      <c r="K45" s="103">
        <f t="shared" si="55"/>
        <v>0</v>
      </c>
      <c r="L45" s="103">
        <f t="shared" si="56"/>
        <v>0</v>
      </c>
      <c r="M45" s="103">
        <f t="shared" si="57"/>
        <v>0</v>
      </c>
      <c r="N45" s="88"/>
      <c r="O45" s="89"/>
      <c r="P45" s="90"/>
    </row>
    <row r="46" spans="1:16" s="1" customFormat="1" ht="15" customHeight="1" thickBot="1">
      <c r="A46" s="129"/>
      <c r="B46" s="18" t="s">
        <v>5</v>
      </c>
      <c r="C46" s="51" t="s">
        <v>7</v>
      </c>
      <c r="D46" s="52">
        <v>697</v>
      </c>
      <c r="E46" s="52">
        <v>69700</v>
      </c>
      <c r="F46" s="33">
        <f t="shared" si="52"/>
        <v>1394</v>
      </c>
      <c r="G46" s="33">
        <f t="shared" si="53"/>
        <v>139400</v>
      </c>
      <c r="H46" s="114"/>
      <c r="I46" s="114"/>
      <c r="J46" s="101">
        <f>E46*H46</f>
        <v>0</v>
      </c>
      <c r="K46" s="101">
        <f t="shared" si="51"/>
        <v>0</v>
      </c>
      <c r="L46" s="101">
        <f>J46*2</f>
        <v>0</v>
      </c>
      <c r="M46" s="101">
        <f>K46*2</f>
        <v>0</v>
      </c>
      <c r="N46" s="91"/>
      <c r="O46" s="92"/>
      <c r="P46" s="93"/>
    </row>
    <row r="47" spans="1:16" s="1" customFormat="1" ht="19.5" thickBot="1">
      <c r="A47" s="123" t="s">
        <v>34</v>
      </c>
      <c r="B47" s="124"/>
      <c r="C47" s="124"/>
      <c r="D47" s="124"/>
      <c r="E47" s="124"/>
      <c r="F47" s="124"/>
      <c r="G47" s="124"/>
      <c r="H47" s="124"/>
      <c r="I47" s="124"/>
      <c r="J47" s="107">
        <f>SUM(J43:J46)</f>
        <v>0</v>
      </c>
      <c r="K47" s="107">
        <f aca="true" t="shared" si="58" ref="K47:M47">SUM(K43:K46)</f>
        <v>0</v>
      </c>
      <c r="L47" s="107">
        <f t="shared" si="58"/>
        <v>0</v>
      </c>
      <c r="M47" s="107">
        <f t="shared" si="58"/>
        <v>0</v>
      </c>
      <c r="N47" s="156"/>
      <c r="O47" s="157"/>
      <c r="P47" s="158"/>
    </row>
    <row r="48" spans="1:16" s="1" customFormat="1" ht="15.75" thickBot="1">
      <c r="A48" s="139" t="s">
        <v>35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1:16" s="1" customFormat="1" ht="15" customHeight="1">
      <c r="A49" s="130" t="s">
        <v>44</v>
      </c>
      <c r="B49" s="8" t="s">
        <v>4</v>
      </c>
      <c r="C49" s="53" t="s">
        <v>68</v>
      </c>
      <c r="D49" s="54">
        <v>61</v>
      </c>
      <c r="E49" s="54">
        <v>3050</v>
      </c>
      <c r="F49" s="36">
        <f>D49*2</f>
        <v>122</v>
      </c>
      <c r="G49" s="36">
        <f>E49*2</f>
        <v>6100</v>
      </c>
      <c r="H49" s="115"/>
      <c r="I49" s="115"/>
      <c r="J49" s="98">
        <f>E49*H49</f>
        <v>0</v>
      </c>
      <c r="K49" s="98">
        <f aca="true" t="shared" si="59" ref="K49:K55">F49*I49</f>
        <v>0</v>
      </c>
      <c r="L49" s="98">
        <f>J49*2</f>
        <v>0</v>
      </c>
      <c r="M49" s="98">
        <f>K49*2</f>
        <v>0</v>
      </c>
      <c r="N49" s="94"/>
      <c r="O49" s="95"/>
      <c r="P49" s="96"/>
    </row>
    <row r="50" spans="1:16" s="1" customFormat="1" ht="15" customHeight="1">
      <c r="A50" s="128"/>
      <c r="B50" s="11" t="s">
        <v>5</v>
      </c>
      <c r="C50" s="11" t="s">
        <v>68</v>
      </c>
      <c r="D50" s="12">
        <v>63</v>
      </c>
      <c r="E50" s="12">
        <v>3150</v>
      </c>
      <c r="F50" s="33">
        <f aca="true" t="shared" si="60" ref="F50:F55">D50*2</f>
        <v>126</v>
      </c>
      <c r="G50" s="33">
        <f aca="true" t="shared" si="61" ref="G50:G55">E50*2</f>
        <v>6300</v>
      </c>
      <c r="H50" s="113"/>
      <c r="I50" s="113"/>
      <c r="J50" s="103">
        <f aca="true" t="shared" si="62" ref="J50:J55">E50*H50</f>
        <v>0</v>
      </c>
      <c r="K50" s="103">
        <f t="shared" si="59"/>
        <v>0</v>
      </c>
      <c r="L50" s="103">
        <f aca="true" t="shared" si="63" ref="L50:L55">J50*2</f>
        <v>0</v>
      </c>
      <c r="M50" s="103">
        <f aca="true" t="shared" si="64" ref="M50:M55">K50*2</f>
        <v>0</v>
      </c>
      <c r="N50" s="88"/>
      <c r="O50" s="89"/>
      <c r="P50" s="90"/>
    </row>
    <row r="51" spans="1:16" s="1" customFormat="1" ht="15" customHeight="1">
      <c r="A51" s="128"/>
      <c r="B51" s="48" t="s">
        <v>23</v>
      </c>
      <c r="C51" s="48" t="s">
        <v>68</v>
      </c>
      <c r="D51" s="25">
        <v>41</v>
      </c>
      <c r="E51" s="12">
        <v>2000</v>
      </c>
      <c r="F51" s="33">
        <f t="shared" si="60"/>
        <v>82</v>
      </c>
      <c r="G51" s="33">
        <f t="shared" si="61"/>
        <v>4000</v>
      </c>
      <c r="H51" s="113"/>
      <c r="I51" s="113"/>
      <c r="J51" s="103">
        <f t="shared" si="62"/>
        <v>0</v>
      </c>
      <c r="K51" s="103">
        <f t="shared" si="59"/>
        <v>0</v>
      </c>
      <c r="L51" s="103">
        <f t="shared" si="63"/>
        <v>0</v>
      </c>
      <c r="M51" s="103">
        <f t="shared" si="64"/>
        <v>0</v>
      </c>
      <c r="N51" s="82"/>
      <c r="O51" s="83"/>
      <c r="P51" s="84"/>
    </row>
    <row r="52" spans="1:16" s="1" customFormat="1" ht="15" customHeight="1">
      <c r="A52" s="128"/>
      <c r="B52" s="49" t="s">
        <v>21</v>
      </c>
      <c r="C52" s="11" t="s">
        <v>75</v>
      </c>
      <c r="D52" s="12">
        <v>51</v>
      </c>
      <c r="E52" s="32">
        <v>1530</v>
      </c>
      <c r="F52" s="55">
        <f t="shared" si="60"/>
        <v>102</v>
      </c>
      <c r="G52" s="55">
        <f t="shared" si="61"/>
        <v>3060</v>
      </c>
      <c r="H52" s="113"/>
      <c r="I52" s="113"/>
      <c r="J52" s="103">
        <f t="shared" si="62"/>
        <v>0</v>
      </c>
      <c r="K52" s="103">
        <f t="shared" si="59"/>
        <v>0</v>
      </c>
      <c r="L52" s="103">
        <f t="shared" si="63"/>
        <v>0</v>
      </c>
      <c r="M52" s="103">
        <f t="shared" si="64"/>
        <v>0</v>
      </c>
      <c r="N52" s="88"/>
      <c r="O52" s="86"/>
      <c r="P52" s="87"/>
    </row>
    <row r="53" spans="1:16" s="1" customFormat="1" ht="15" customHeight="1">
      <c r="A53" s="128"/>
      <c r="B53" s="11" t="s">
        <v>4</v>
      </c>
      <c r="C53" s="11" t="s">
        <v>16</v>
      </c>
      <c r="D53" s="32">
        <v>1</v>
      </c>
      <c r="E53" s="12">
        <v>25</v>
      </c>
      <c r="F53" s="55">
        <f t="shared" si="60"/>
        <v>2</v>
      </c>
      <c r="G53" s="56">
        <f t="shared" si="61"/>
        <v>50</v>
      </c>
      <c r="H53" s="113"/>
      <c r="I53" s="117"/>
      <c r="J53" s="103">
        <f t="shared" si="62"/>
        <v>0</v>
      </c>
      <c r="K53" s="103">
        <f t="shared" si="59"/>
        <v>0</v>
      </c>
      <c r="L53" s="103">
        <f t="shared" si="63"/>
        <v>0</v>
      </c>
      <c r="M53" s="103">
        <f t="shared" si="64"/>
        <v>0</v>
      </c>
      <c r="N53" s="88"/>
      <c r="O53" s="88"/>
      <c r="P53" s="97"/>
    </row>
    <row r="54" spans="1:16" s="1" customFormat="1" ht="15" customHeight="1">
      <c r="A54" s="128"/>
      <c r="B54" s="11" t="s">
        <v>5</v>
      </c>
      <c r="C54" s="49" t="s">
        <v>16</v>
      </c>
      <c r="D54" s="12">
        <v>1</v>
      </c>
      <c r="E54" s="32">
        <v>25</v>
      </c>
      <c r="F54" s="56">
        <f t="shared" si="60"/>
        <v>2</v>
      </c>
      <c r="G54" s="55">
        <f t="shared" si="61"/>
        <v>50</v>
      </c>
      <c r="H54" s="117"/>
      <c r="I54" s="113"/>
      <c r="J54" s="103">
        <f t="shared" si="62"/>
        <v>0</v>
      </c>
      <c r="K54" s="103">
        <f t="shared" si="59"/>
        <v>0</v>
      </c>
      <c r="L54" s="103">
        <f t="shared" si="63"/>
        <v>0</v>
      </c>
      <c r="M54" s="103">
        <f t="shared" si="64"/>
        <v>0</v>
      </c>
      <c r="N54" s="85"/>
      <c r="O54" s="88"/>
      <c r="P54" s="90"/>
    </row>
    <row r="55" spans="1:16" s="1" customFormat="1" ht="15" customHeight="1" thickBot="1">
      <c r="A55" s="129"/>
      <c r="B55" s="17" t="s">
        <v>23</v>
      </c>
      <c r="C55" s="18" t="s">
        <v>16</v>
      </c>
      <c r="D55" s="19">
        <v>1</v>
      </c>
      <c r="E55" s="19">
        <v>25</v>
      </c>
      <c r="F55" s="24">
        <f t="shared" si="60"/>
        <v>2</v>
      </c>
      <c r="G55" s="24">
        <f t="shared" si="61"/>
        <v>50</v>
      </c>
      <c r="H55" s="114"/>
      <c r="I55" s="114"/>
      <c r="J55" s="100">
        <f t="shared" si="62"/>
        <v>0</v>
      </c>
      <c r="K55" s="100">
        <f t="shared" si="59"/>
        <v>0</v>
      </c>
      <c r="L55" s="100">
        <f t="shared" si="63"/>
        <v>0</v>
      </c>
      <c r="M55" s="100">
        <f t="shared" si="64"/>
        <v>0</v>
      </c>
      <c r="N55" s="91"/>
      <c r="O55" s="92"/>
      <c r="P55" s="93"/>
    </row>
    <row r="56" spans="1:16" s="1" customFormat="1" ht="19.5" thickBot="1">
      <c r="A56" s="123" t="s">
        <v>36</v>
      </c>
      <c r="B56" s="124"/>
      <c r="C56" s="124"/>
      <c r="D56" s="124"/>
      <c r="E56" s="124"/>
      <c r="F56" s="124"/>
      <c r="G56" s="124"/>
      <c r="H56" s="124"/>
      <c r="I56" s="124"/>
      <c r="J56" s="107">
        <f>SUM(J49:J55)</f>
        <v>0</v>
      </c>
      <c r="K56" s="107">
        <f aca="true" t="shared" si="65" ref="K56:M56">SUM(K49:K55)</f>
        <v>0</v>
      </c>
      <c r="L56" s="107">
        <f t="shared" si="65"/>
        <v>0</v>
      </c>
      <c r="M56" s="107">
        <f t="shared" si="65"/>
        <v>0</v>
      </c>
      <c r="N56" s="156"/>
      <c r="O56" s="157"/>
      <c r="P56" s="158"/>
    </row>
    <row r="57" spans="1:16" s="1" customFormat="1" ht="15.75" thickBot="1">
      <c r="A57" s="135" t="s">
        <v>77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</row>
    <row r="58" spans="1:16" s="1" customFormat="1" ht="15" customHeight="1">
      <c r="A58" s="128" t="s">
        <v>43</v>
      </c>
      <c r="B58" s="50" t="s">
        <v>2</v>
      </c>
      <c r="C58" s="50" t="s">
        <v>79</v>
      </c>
      <c r="D58" s="25">
        <v>1109</v>
      </c>
      <c r="E58" s="32">
        <v>55450</v>
      </c>
      <c r="F58" s="36">
        <f>D58*2</f>
        <v>2218</v>
      </c>
      <c r="G58" s="36">
        <f>E58*2</f>
        <v>110900</v>
      </c>
      <c r="H58" s="119"/>
      <c r="I58" s="119"/>
      <c r="J58" s="102">
        <f>E58*H58</f>
        <v>0</v>
      </c>
      <c r="K58" s="98">
        <f aca="true" t="shared" si="66" ref="K58:K61">F58*I58</f>
        <v>0</v>
      </c>
      <c r="L58" s="98">
        <f>J58*2</f>
        <v>0</v>
      </c>
      <c r="M58" s="102">
        <f>K58*2</f>
        <v>0</v>
      </c>
      <c r="N58" s="82"/>
      <c r="O58" s="83"/>
      <c r="P58" s="84"/>
    </row>
    <row r="59" spans="1:16" s="1" customFormat="1" ht="15" customHeight="1">
      <c r="A59" s="128"/>
      <c r="B59" s="50" t="s">
        <v>74</v>
      </c>
      <c r="C59" s="50" t="s">
        <v>79</v>
      </c>
      <c r="D59" s="32">
        <v>229</v>
      </c>
      <c r="E59" s="12">
        <v>11450</v>
      </c>
      <c r="F59" s="33">
        <f aca="true" t="shared" si="67" ref="F59:F61">D59*2</f>
        <v>458</v>
      </c>
      <c r="G59" s="33">
        <f aca="true" t="shared" si="68" ref="G59:G61">E59*2</f>
        <v>22900</v>
      </c>
      <c r="H59" s="119"/>
      <c r="I59" s="119"/>
      <c r="J59" s="103">
        <f aca="true" t="shared" si="69" ref="J59:J60">E59*H59</f>
        <v>0</v>
      </c>
      <c r="K59" s="104">
        <f t="shared" si="66"/>
        <v>0</v>
      </c>
      <c r="L59" s="104">
        <f aca="true" t="shared" si="70" ref="L59:L60">J59*2</f>
        <v>0</v>
      </c>
      <c r="M59" s="105">
        <f aca="true" t="shared" si="71" ref="M59:M60">K59*2</f>
        <v>0</v>
      </c>
      <c r="N59" s="85"/>
      <c r="O59" s="86"/>
      <c r="P59" s="87"/>
    </row>
    <row r="60" spans="1:16" s="1" customFormat="1" ht="15" customHeight="1">
      <c r="A60" s="128"/>
      <c r="B60" s="14" t="s">
        <v>4</v>
      </c>
      <c r="C60" s="50" t="s">
        <v>79</v>
      </c>
      <c r="D60" s="12">
        <v>925</v>
      </c>
      <c r="E60" s="12">
        <v>46250</v>
      </c>
      <c r="F60" s="33">
        <f t="shared" si="67"/>
        <v>1850</v>
      </c>
      <c r="G60" s="33">
        <f t="shared" si="68"/>
        <v>92500</v>
      </c>
      <c r="H60" s="119"/>
      <c r="I60" s="119"/>
      <c r="J60" s="99">
        <f t="shared" si="69"/>
        <v>0</v>
      </c>
      <c r="K60" s="103">
        <f t="shared" si="66"/>
        <v>0</v>
      </c>
      <c r="L60" s="103">
        <f t="shared" si="70"/>
        <v>0</v>
      </c>
      <c r="M60" s="103">
        <f t="shared" si="71"/>
        <v>0</v>
      </c>
      <c r="N60" s="88"/>
      <c r="O60" s="89"/>
      <c r="P60" s="90"/>
    </row>
    <row r="61" spans="1:16" s="1" customFormat="1" ht="15" customHeight="1" thickBot="1">
      <c r="A61" s="129"/>
      <c r="B61" s="18" t="s">
        <v>5</v>
      </c>
      <c r="C61" s="50" t="s">
        <v>79</v>
      </c>
      <c r="D61" s="52">
        <v>313</v>
      </c>
      <c r="E61" s="52">
        <v>15650</v>
      </c>
      <c r="F61" s="33">
        <f t="shared" si="67"/>
        <v>626</v>
      </c>
      <c r="G61" s="33">
        <f t="shared" si="68"/>
        <v>31300</v>
      </c>
      <c r="H61" s="114"/>
      <c r="I61" s="114"/>
      <c r="J61" s="101">
        <f>E61*H61</f>
        <v>0</v>
      </c>
      <c r="K61" s="101">
        <f t="shared" si="66"/>
        <v>0</v>
      </c>
      <c r="L61" s="101">
        <f>J61*2</f>
        <v>0</v>
      </c>
      <c r="M61" s="101">
        <f>K61*2</f>
        <v>0</v>
      </c>
      <c r="N61" s="91"/>
      <c r="O61" s="92"/>
      <c r="P61" s="93"/>
    </row>
    <row r="62" spans="1:16" s="1" customFormat="1" ht="19.5" thickBot="1">
      <c r="A62" s="123" t="s">
        <v>78</v>
      </c>
      <c r="B62" s="124"/>
      <c r="C62" s="124"/>
      <c r="D62" s="124"/>
      <c r="E62" s="124"/>
      <c r="F62" s="124"/>
      <c r="G62" s="124"/>
      <c r="H62" s="124"/>
      <c r="I62" s="124"/>
      <c r="J62" s="107">
        <f>SUM(J58:J61)</f>
        <v>0</v>
      </c>
      <c r="K62" s="107">
        <f aca="true" t="shared" si="72" ref="K62:M62">SUM(K58:K61)</f>
        <v>0</v>
      </c>
      <c r="L62" s="107">
        <f t="shared" si="72"/>
        <v>0</v>
      </c>
      <c r="M62" s="107">
        <f t="shared" si="72"/>
        <v>0</v>
      </c>
      <c r="N62" s="156"/>
      <c r="O62" s="157"/>
      <c r="P62" s="158"/>
    </row>
  </sheetData>
  <sheetProtection sheet="1" objects="1" scenarios="1"/>
  <mergeCells count="40">
    <mergeCell ref="A43:A46"/>
    <mergeCell ref="N56:P56"/>
    <mergeCell ref="N62:P62"/>
    <mergeCell ref="A49:A55"/>
    <mergeCell ref="A34:P34"/>
    <mergeCell ref="A42:P42"/>
    <mergeCell ref="A62:I62"/>
    <mergeCell ref="A1:P1"/>
    <mergeCell ref="A3:P3"/>
    <mergeCell ref="A4:A7"/>
    <mergeCell ref="A8:I8"/>
    <mergeCell ref="N12:P12"/>
    <mergeCell ref="N8:P8"/>
    <mergeCell ref="A9:P9"/>
    <mergeCell ref="A57:P57"/>
    <mergeCell ref="A58:A61"/>
    <mergeCell ref="A18:I18"/>
    <mergeCell ref="A28:I28"/>
    <mergeCell ref="A56:I56"/>
    <mergeCell ref="A48:P48"/>
    <mergeCell ref="N33:P33"/>
    <mergeCell ref="N36:P36"/>
    <mergeCell ref="N41:P41"/>
    <mergeCell ref="N47:P47"/>
    <mergeCell ref="A29:P29"/>
    <mergeCell ref="A31:A32"/>
    <mergeCell ref="A33:I33"/>
    <mergeCell ref="A36:I36"/>
    <mergeCell ref="A41:I41"/>
    <mergeCell ref="A47:I47"/>
    <mergeCell ref="A14:P14"/>
    <mergeCell ref="A12:I12"/>
    <mergeCell ref="A20:P20"/>
    <mergeCell ref="A10:A11"/>
    <mergeCell ref="A38:A40"/>
    <mergeCell ref="A21:A27"/>
    <mergeCell ref="A37:P37"/>
    <mergeCell ref="N18:P18"/>
    <mergeCell ref="N28:P28"/>
    <mergeCell ref="A16:A17"/>
  </mergeCells>
  <printOptions horizontalCentered="1" verticalCentered="1"/>
  <pageMargins left="0.23622047244094488" right="0.23622047244094488" top="0.5905511811023622" bottom="0.5905511811023622" header="0.31496062992125984" footer="0.31496062992125984"/>
  <pageSetup horizontalDpi="600" verticalDpi="600" orientation="landscape" paperSize="9" scale="70" r:id="rId1"/>
  <headerFooter>
    <oddHeader>&amp;L&amp;10Příloha ZD č. 1&amp;R&amp;10VZ: Dodávky gázoviny 2013-15</oddHeader>
    <oddFooter>&amp;R&amp;10Stránka &amp;P z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Petr Stehlík</cp:lastModifiedBy>
  <cp:lastPrinted>2013-05-07T09:03:57Z</cp:lastPrinted>
  <dcterms:created xsi:type="dcterms:W3CDTF">2011-03-09T10:33:19Z</dcterms:created>
  <dcterms:modified xsi:type="dcterms:W3CDTF">2013-05-07T09:04:02Z</dcterms:modified>
  <cp:category/>
  <cp:version/>
  <cp:contentType/>
  <cp:contentStatus/>
</cp:coreProperties>
</file>