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<sst xmlns="http://schemas.openxmlformats.org/spreadsheetml/2006/main" count="189" uniqueCount="123">
  <si>
    <t>Název stavby</t>
  </si>
  <si>
    <t>JKSO</t>
  </si>
  <si>
    <t xml:space="preserve"> </t>
  </si>
  <si>
    <t>Kód stavby</t>
  </si>
  <si>
    <t>17</t>
  </si>
  <si>
    <t>Název objektu</t>
  </si>
  <si>
    <t>EČO</t>
  </si>
  <si>
    <t>Kód objektu</t>
  </si>
  <si>
    <t>3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</si>
  <si>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</si>
  <si>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</si>
  <si>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</si>
  <si>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</si>
  <si>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</si>
  <si>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</si>
  <si>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</si>
  <si>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</si>
  <si>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</si>
  <si>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</si>
  <si>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</si>
  <si>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</si>
  <si>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</si>
  <si>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01.09.2012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</si>
  <si>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</si>
  <si>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</si>
  <si>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</si>
  <si>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</si>
  <si>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</si>
  <si>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</si>
  <si>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</si>
  <si>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</si>
  <si>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</si>
  <si>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</si>
  <si>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</si>
  <si>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</si>
  <si>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</si>
  <si>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</si>
  <si>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</si>
  <si>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</si>
  <si>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</si>
  <si>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</si>
  <si>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</si>
  <si>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</si>
  <si>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</si>
  <si>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</si>
  <si>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</si>
  <si>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</si>
  <si>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</si>
  <si>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</si>
  <si>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</si>
  <si>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</si>
  <si>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</si>
  <si>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</si>
  <si>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</si>
  <si>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</si>
  <si>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</si>
  <si>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</si>
  <si>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</si>
  <si>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</si>
  <si>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</si>
  <si>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</si>
  <si>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</si>
  <si>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</si>
  <si>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</si>
  <si>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</si>
  <si>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</si>
  <si>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</si>
  <si>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</si>
  <si>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</si>
  <si>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</si>
  <si>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</si>
  <si>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</si>
  <si>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</si>
  <si>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</si>
  <si>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</si>
  <si>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</si>
  <si>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</si>
  <si>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</si>
  <si>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</si>
  <si>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</si>
  <si>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</si>
  <si>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</si>
  <si>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</si>
  <si>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</si>
  <si>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</si>
  <si>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</si>
  <si>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</si>
  <si>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</si>
  <si>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</si>
  <si>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</si>
  <si>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</si>
  <si>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</si>
  <si>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</si>
  <si>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</si>
  <si>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</si>
  <si>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</si>
  <si>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</si>
  <si>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</si>
  <si>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</si>
  <si>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</si>
  <si>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</si>
  <si>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</si>
  <si>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K</t>
  </si>
  <si>
    <t>2</t>
  </si>
  <si>
    <t>4</t>
  </si>
  <si>
    <t>kus</t>
  </si>
  <si>
    <t>Všeobecné položky stavby</t>
  </si>
  <si>
    <t>0001</t>
  </si>
  <si>
    <t>Ostatní požadavky - dokumnetace skutečného provedení stavby</t>
  </si>
  <si>
    <t>Ostatní požadavky - pamětní deska (min. velikost 300x400mm)</t>
  </si>
  <si>
    <t>0002</t>
  </si>
  <si>
    <t>0003</t>
  </si>
  <si>
    <t>0004</t>
  </si>
  <si>
    <t>0005</t>
  </si>
  <si>
    <t>Ostatní požádavky - geometrické zaměření skutečného provedení stavby</t>
  </si>
  <si>
    <t xml:space="preserve">Ostatní požadavky - infočmační velkoplošný panel - billboard (min.2500x1500mm) </t>
  </si>
  <si>
    <t>Ostatní položky - zkoušky dle KZP, posudky, kontroly, revizní zprávy</t>
  </si>
  <si>
    <t>SO 001 – VŠEOBECNÉ POLOŽKY</t>
  </si>
  <si>
    <t>Rekonstrukce silnice II/200 H.Týn-Vidice</t>
  </si>
  <si>
    <t>20.12.2012</t>
  </si>
  <si>
    <t>KRYCÍ LIST SOUPISU PRACÍ</t>
  </si>
  <si>
    <t>REKAPITULACE STAVEBNÍCH DÍLŮ</t>
  </si>
  <si>
    <t>SOUPIS PRACÍ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</si>
</sst>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top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31">
      <selection activeCell="X27" sqref="X27"/>
    </sheetView>
  </sheetViews>
  <sheetFormatPr defaultColWidth="9.140625" defaultRowHeight="12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2.5" customHeight="1">
      <c r="A2" s="2"/>
      <c r="B2" s="3"/>
      <c r="C2" s="3"/>
      <c r="D2" s="3"/>
      <c r="E2" s="3"/>
      <c r="F2" s="3"/>
      <c r="G2" s="5" t="s">
        <v>120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7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0</v>
      </c>
      <c r="C5" s="13"/>
      <c r="D5" s="13"/>
      <c r="E5" s="173" t="s">
        <v>118</v>
      </c>
      <c r="F5" s="173"/>
      <c r="G5" s="173"/>
      <c r="H5" s="173"/>
      <c r="I5" s="173"/>
      <c r="J5" s="173"/>
      <c r="K5" s="13"/>
      <c r="L5" s="13"/>
      <c r="M5" s="13"/>
      <c r="N5" s="13"/>
      <c r="O5" s="13" t="s">
        <v>1</v>
      </c>
      <c r="P5" s="14" t="s">
        <v>2</v>
      </c>
      <c r="Q5" s="15"/>
      <c r="R5" s="16"/>
      <c r="S5" s="17"/>
    </row>
    <row r="6" spans="1:19" ht="12.75" customHeight="1" hidden="1">
      <c r="A6" s="12"/>
      <c r="B6" s="13" t="s">
        <v>3</v>
      </c>
      <c r="C6" s="13"/>
      <c r="D6" s="13"/>
      <c r="E6" s="18" t="s">
        <v>4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5</v>
      </c>
      <c r="C7" s="13"/>
      <c r="D7" s="13"/>
      <c r="E7" s="174" t="s">
        <v>117</v>
      </c>
      <c r="F7" s="174"/>
      <c r="G7" s="174"/>
      <c r="H7" s="174"/>
      <c r="I7" s="174"/>
      <c r="J7" s="174"/>
      <c r="K7" s="13"/>
      <c r="L7" s="13"/>
      <c r="M7" s="13"/>
      <c r="N7" s="13"/>
      <c r="O7" s="13" t="s">
        <v>6</v>
      </c>
      <c r="P7" s="22"/>
      <c r="Q7" s="21"/>
      <c r="R7" s="19"/>
      <c r="S7" s="17"/>
    </row>
    <row r="8" spans="1:19" ht="12.75" customHeight="1" hidden="1">
      <c r="A8" s="12"/>
      <c r="B8" s="13" t="s">
        <v>7</v>
      </c>
      <c r="C8" s="13"/>
      <c r="D8" s="13"/>
      <c r="E8" s="18" t="s">
        <v>8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9</v>
      </c>
      <c r="C9" s="13"/>
      <c r="D9" s="13"/>
      <c r="E9" s="175" t="s">
        <v>2</v>
      </c>
      <c r="F9" s="175"/>
      <c r="G9" s="175"/>
      <c r="H9" s="175"/>
      <c r="I9" s="175"/>
      <c r="J9" s="175"/>
      <c r="K9" s="13"/>
      <c r="L9" s="13"/>
      <c r="M9" s="13"/>
      <c r="N9" s="13"/>
      <c r="O9" s="13" t="s">
        <v>10</v>
      </c>
      <c r="P9" s="176"/>
      <c r="Q9" s="176"/>
      <c r="R9" s="176"/>
      <c r="S9" s="17"/>
    </row>
    <row r="10" spans="1:19" ht="12.75" customHeight="1" hidden="1">
      <c r="A10" s="12"/>
      <c r="B10" s="13" t="s">
        <v>11</v>
      </c>
      <c r="C10" s="13"/>
      <c r="D10" s="13"/>
      <c r="E10" s="23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2.75" customHeight="1" hidden="1">
      <c r="A11" s="12"/>
      <c r="B11" s="13" t="s">
        <v>12</v>
      </c>
      <c r="C11" s="13"/>
      <c r="D11" s="13"/>
      <c r="E11" s="23" t="s">
        <v>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2.75" customHeight="1" hidden="1">
      <c r="A12" s="12"/>
      <c r="B12" s="13" t="s">
        <v>13</v>
      </c>
      <c r="C12" s="13"/>
      <c r="D12" s="13"/>
      <c r="E12" s="23" t="s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2.75" customHeight="1" hidden="1">
      <c r="A13" s="12"/>
      <c r="B13" s="13"/>
      <c r="C13" s="13"/>
      <c r="D13" s="13"/>
      <c r="E13" s="23" t="s">
        <v>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2.75" customHeight="1" hidden="1">
      <c r="A14" s="12"/>
      <c r="B14" s="13"/>
      <c r="C14" s="13"/>
      <c r="D14" s="13"/>
      <c r="E14" s="23" t="s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2.75" customHeight="1" hidden="1">
      <c r="A15" s="12"/>
      <c r="B15" s="13"/>
      <c r="C15" s="13"/>
      <c r="D15" s="13"/>
      <c r="E15" s="23" t="s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2.75" customHeight="1" hidden="1">
      <c r="A16" s="12"/>
      <c r="B16" s="13"/>
      <c r="C16" s="13"/>
      <c r="D16" s="13"/>
      <c r="E16" s="23" t="s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2.75" customHeight="1" hidden="1">
      <c r="A17" s="12"/>
      <c r="B17" s="13"/>
      <c r="C17" s="13"/>
      <c r="D17" s="13"/>
      <c r="E17" s="23" t="s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2.75" customHeight="1" hidden="1">
      <c r="A18" s="12"/>
      <c r="B18" s="13"/>
      <c r="C18" s="13"/>
      <c r="D18" s="13"/>
      <c r="E18" s="23" t="s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2.75" customHeight="1" hidden="1">
      <c r="A19" s="12"/>
      <c r="B19" s="13"/>
      <c r="C19" s="13"/>
      <c r="D19" s="13"/>
      <c r="E19" s="23" t="s">
        <v>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2.75" customHeight="1" hidden="1">
      <c r="A20" s="12"/>
      <c r="B20" s="13"/>
      <c r="C20" s="13"/>
      <c r="D20" s="13"/>
      <c r="E20" s="23" t="s">
        <v>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2.75" customHeight="1" hidden="1">
      <c r="A21" s="12"/>
      <c r="B21" s="13"/>
      <c r="C21" s="13"/>
      <c r="D21" s="13"/>
      <c r="E21" s="23" t="s">
        <v>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2.75" customHeight="1" hidden="1">
      <c r="A22" s="12"/>
      <c r="B22" s="13"/>
      <c r="C22" s="13"/>
      <c r="D22" s="13"/>
      <c r="E22" s="23" t="s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2.75" customHeight="1" hidden="1">
      <c r="A23" s="12"/>
      <c r="B23" s="13"/>
      <c r="C23" s="13"/>
      <c r="D23" s="13"/>
      <c r="E23" s="23" t="s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2.75" customHeight="1" hidden="1">
      <c r="A24" s="12"/>
      <c r="B24" s="13"/>
      <c r="C24" s="13"/>
      <c r="D24" s="13"/>
      <c r="E24" s="24" t="s">
        <v>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6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14</v>
      </c>
      <c r="P25" s="13" t="s">
        <v>15</v>
      </c>
      <c r="Q25" s="13"/>
      <c r="R25" s="13"/>
      <c r="S25" s="17"/>
    </row>
    <row r="26" spans="1:19" ht="16.5" customHeight="1">
      <c r="A26" s="12"/>
      <c r="B26" s="13" t="s">
        <v>16</v>
      </c>
      <c r="C26" s="13"/>
      <c r="D26" s="13"/>
      <c r="E26" s="14" t="s">
        <v>2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6.5" customHeight="1">
      <c r="A27" s="12"/>
      <c r="B27" s="13" t="s">
        <v>17</v>
      </c>
      <c r="C27" s="13"/>
      <c r="D27" s="13"/>
      <c r="E27" s="22"/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6.5" customHeight="1">
      <c r="A28" s="12"/>
      <c r="B28" s="13" t="s">
        <v>18</v>
      </c>
      <c r="C28" s="13"/>
      <c r="D28" s="13"/>
      <c r="E28" s="22" t="s">
        <v>2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6.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6.5" customHeight="1">
      <c r="A30" s="12"/>
      <c r="B30" s="13"/>
      <c r="C30" s="13"/>
      <c r="D30" s="13"/>
      <c r="E30" s="33" t="s">
        <v>19</v>
      </c>
      <c r="F30" s="13"/>
      <c r="G30" s="13" t="s">
        <v>20</v>
      </c>
      <c r="H30" s="13"/>
      <c r="I30" s="13"/>
      <c r="J30" s="13"/>
      <c r="K30" s="13"/>
      <c r="L30" s="13"/>
      <c r="M30" s="13"/>
      <c r="N30" s="13"/>
      <c r="O30" s="33" t="s">
        <v>21</v>
      </c>
      <c r="P30" s="21"/>
      <c r="Q30" s="21"/>
      <c r="R30" s="34"/>
      <c r="S30" s="17"/>
    </row>
    <row r="31" spans="1:19" ht="16.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 t="s">
        <v>119</v>
      </c>
      <c r="P31" s="21"/>
      <c r="Q31" s="21"/>
      <c r="R31" s="38"/>
      <c r="S31" s="17"/>
    </row>
    <row r="32" spans="1:19" ht="7.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19.5" customHeight="1">
      <c r="A33" s="42"/>
      <c r="B33" s="43"/>
      <c r="C33" s="43"/>
      <c r="D33" s="43"/>
      <c r="E33" s="44" t="s">
        <v>23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19.5" customHeight="1">
      <c r="A34" s="46" t="s">
        <v>24</v>
      </c>
      <c r="B34" s="47"/>
      <c r="C34" s="47"/>
      <c r="D34" s="48"/>
      <c r="E34" s="49" t="s">
        <v>25</v>
      </c>
      <c r="F34" s="48"/>
      <c r="G34" s="49" t="s">
        <v>26</v>
      </c>
      <c r="H34" s="47"/>
      <c r="I34" s="48"/>
      <c r="J34" s="49" t="s">
        <v>27</v>
      </c>
      <c r="K34" s="47"/>
      <c r="L34" s="49" t="s">
        <v>28</v>
      </c>
      <c r="M34" s="47"/>
      <c r="N34" s="47"/>
      <c r="O34" s="48"/>
      <c r="P34" s="49" t="s">
        <v>29</v>
      </c>
      <c r="Q34" s="47"/>
      <c r="R34" s="47"/>
      <c r="S34" s="50"/>
    </row>
    <row r="35" spans="1:19" ht="19.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19.5" customHeight="1">
      <c r="A36" s="42"/>
      <c r="B36" s="43"/>
      <c r="C36" s="43"/>
      <c r="D36" s="43"/>
      <c r="E36" s="44" t="s">
        <v>30</v>
      </c>
      <c r="F36" s="43"/>
      <c r="G36" s="43"/>
      <c r="H36" s="43"/>
      <c r="I36" s="43"/>
      <c r="J36" s="60" t="s">
        <v>31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19.5" customHeight="1">
      <c r="A37" s="61" t="s">
        <v>32</v>
      </c>
      <c r="B37" s="62"/>
      <c r="C37" s="63" t="s">
        <v>33</v>
      </c>
      <c r="D37" s="64"/>
      <c r="E37" s="64"/>
      <c r="F37" s="65"/>
      <c r="G37" s="61" t="s">
        <v>34</v>
      </c>
      <c r="H37" s="66"/>
      <c r="I37" s="63" t="s">
        <v>35</v>
      </c>
      <c r="J37" s="64"/>
      <c r="K37" s="64"/>
      <c r="L37" s="61" t="s">
        <v>36</v>
      </c>
      <c r="M37" s="66"/>
      <c r="N37" s="63" t="s">
        <v>37</v>
      </c>
      <c r="O37" s="64"/>
      <c r="P37" s="64"/>
      <c r="Q37" s="64"/>
      <c r="R37" s="64"/>
      <c r="S37" s="65"/>
    </row>
    <row r="38" spans="1:19" ht="19.5" customHeight="1">
      <c r="A38" s="67">
        <v>1</v>
      </c>
      <c r="B38" s="68" t="s">
        <v>38</v>
      </c>
      <c r="C38" s="16"/>
      <c r="D38" s="69" t="s">
        <v>39</v>
      </c>
      <c r="E38" s="70">
        <f>Rekapitulace!C19</f>
        <v>0</v>
      </c>
      <c r="F38" s="71"/>
      <c r="G38" s="67">
        <v>8</v>
      </c>
      <c r="H38" s="72" t="s">
        <v>40</v>
      </c>
      <c r="I38" s="29"/>
      <c r="J38" s="73">
        <v>0</v>
      </c>
      <c r="K38" s="74"/>
      <c r="L38" s="67">
        <v>13</v>
      </c>
      <c r="M38" s="27" t="s">
        <v>41</v>
      </c>
      <c r="N38" s="35"/>
      <c r="O38" s="35"/>
      <c r="P38" s="75">
        <f>M49</f>
        <v>20</v>
      </c>
      <c r="Q38" s="76" t="s">
        <v>42</v>
      </c>
      <c r="R38" s="70">
        <v>0</v>
      </c>
      <c r="S38" s="71"/>
    </row>
    <row r="39" spans="1:19" ht="19.5" customHeight="1">
      <c r="A39" s="67">
        <v>2</v>
      </c>
      <c r="B39" s="77"/>
      <c r="C39" s="32"/>
      <c r="D39" s="69" t="s">
        <v>43</v>
      </c>
      <c r="E39" s="70">
        <v>0</v>
      </c>
      <c r="F39" s="71"/>
      <c r="G39" s="67">
        <v>9</v>
      </c>
      <c r="H39" s="13" t="s">
        <v>44</v>
      </c>
      <c r="I39" s="69"/>
      <c r="J39" s="73">
        <v>0</v>
      </c>
      <c r="K39" s="74"/>
      <c r="L39" s="67">
        <v>14</v>
      </c>
      <c r="M39" s="27" t="s">
        <v>45</v>
      </c>
      <c r="N39" s="35"/>
      <c r="O39" s="35"/>
      <c r="P39" s="75">
        <f>M49</f>
        <v>20</v>
      </c>
      <c r="Q39" s="76" t="s">
        <v>42</v>
      </c>
      <c r="R39" s="70">
        <v>0</v>
      </c>
      <c r="S39" s="71"/>
    </row>
    <row r="40" spans="1:19" ht="19.5" customHeight="1">
      <c r="A40" s="67">
        <v>3</v>
      </c>
      <c r="B40" s="68" t="s">
        <v>46</v>
      </c>
      <c r="C40" s="16"/>
      <c r="D40" s="69" t="s">
        <v>39</v>
      </c>
      <c r="E40" s="70">
        <f>SUMIF(Rozpocet!O11:O22,32,Rozpocet!I11:I22)</f>
        <v>0</v>
      </c>
      <c r="F40" s="71"/>
      <c r="G40" s="67">
        <v>10</v>
      </c>
      <c r="H40" s="72" t="s">
        <v>47</v>
      </c>
      <c r="I40" s="29"/>
      <c r="J40" s="73">
        <v>0</v>
      </c>
      <c r="K40" s="74"/>
      <c r="L40" s="67">
        <v>15</v>
      </c>
      <c r="M40" s="27" t="s">
        <v>48</v>
      </c>
      <c r="N40" s="35"/>
      <c r="O40" s="35"/>
      <c r="P40" s="75">
        <f>M49</f>
        <v>20</v>
      </c>
      <c r="Q40" s="76" t="s">
        <v>42</v>
      </c>
      <c r="R40" s="70">
        <v>0</v>
      </c>
      <c r="S40" s="71"/>
    </row>
    <row r="41" spans="1:19" ht="19.5" customHeight="1">
      <c r="A41" s="67">
        <v>4</v>
      </c>
      <c r="B41" s="77"/>
      <c r="C41" s="32"/>
      <c r="D41" s="69" t="s">
        <v>43</v>
      </c>
      <c r="E41" s="70">
        <f>SUMIF(Rozpocet!O12:O22,16,Rozpocet!I12:I22)+SUMIF(Rozpocet!O12:O22,128,Rozpocet!I12:I22)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49</v>
      </c>
      <c r="N41" s="35"/>
      <c r="O41" s="35"/>
      <c r="P41" s="75">
        <f>M49</f>
        <v>20</v>
      </c>
      <c r="Q41" s="76" t="s">
        <v>42</v>
      </c>
      <c r="R41" s="70">
        <v>0</v>
      </c>
      <c r="S41" s="71"/>
    </row>
    <row r="42" spans="1:19" ht="19.5" customHeight="1">
      <c r="A42" s="67">
        <v>5</v>
      </c>
      <c r="B42" s="68" t="s">
        <v>50</v>
      </c>
      <c r="C42" s="16"/>
      <c r="D42" s="69" t="s">
        <v>39</v>
      </c>
      <c r="E42" s="70">
        <f>SUMIF(Rozpocet!O13:O22,256,Rozpocet!I13:I22)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51</v>
      </c>
      <c r="N42" s="35"/>
      <c r="O42" s="35"/>
      <c r="P42" s="75">
        <f>M49</f>
        <v>20</v>
      </c>
      <c r="Q42" s="76" t="s">
        <v>42</v>
      </c>
      <c r="R42" s="70">
        <v>0</v>
      </c>
      <c r="S42" s="71"/>
    </row>
    <row r="43" spans="1:19" ht="19.5" customHeight="1">
      <c r="A43" s="67">
        <v>6</v>
      </c>
      <c r="B43" s="77"/>
      <c r="C43" s="32"/>
      <c r="D43" s="69" t="s">
        <v>43</v>
      </c>
      <c r="E43" s="70">
        <f>SUMIF(Rozpocet!O14:O22,64,Rozpocet!I14:I22)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52</v>
      </c>
      <c r="N43" s="35"/>
      <c r="O43" s="35"/>
      <c r="P43" s="35"/>
      <c r="Q43" s="29"/>
      <c r="R43" s="70">
        <f>SUMIF(Rozpocet!O14:O22,1024,Rozpocet!I14:I22)</f>
        <v>0</v>
      </c>
      <c r="S43" s="71"/>
    </row>
    <row r="44" spans="1:19" ht="19.5" customHeight="1">
      <c r="A44" s="67">
        <v>7</v>
      </c>
      <c r="B44" s="80" t="s">
        <v>53</v>
      </c>
      <c r="C44" s="35"/>
      <c r="D44" s="29"/>
      <c r="E44" s="81">
        <f>SUM(E38:E43)</f>
        <v>0</v>
      </c>
      <c r="F44" s="45"/>
      <c r="G44" s="67">
        <v>12</v>
      </c>
      <c r="H44" s="80" t="s">
        <v>54</v>
      </c>
      <c r="I44" s="29"/>
      <c r="J44" s="82">
        <f>SUM(J38:J41)</f>
        <v>0</v>
      </c>
      <c r="K44" s="83"/>
      <c r="L44" s="67">
        <v>19</v>
      </c>
      <c r="M44" s="68" t="s">
        <v>55</v>
      </c>
      <c r="N44" s="25"/>
      <c r="O44" s="25"/>
      <c r="P44" s="25"/>
      <c r="Q44" s="84"/>
      <c r="R44" s="81">
        <f>SUM(R38:R43)</f>
        <v>0</v>
      </c>
      <c r="S44" s="45"/>
    </row>
    <row r="45" spans="1:19" ht="19.5" customHeight="1">
      <c r="A45" s="85">
        <v>20</v>
      </c>
      <c r="B45" s="86" t="s">
        <v>56</v>
      </c>
      <c r="C45" s="87"/>
      <c r="D45" s="88"/>
      <c r="E45" s="89">
        <f>SUMIF(Rozpocet!O14:O22,512,Rozpocet!I14:I22)</f>
        <v>0</v>
      </c>
      <c r="F45" s="41"/>
      <c r="G45" s="85">
        <v>21</v>
      </c>
      <c r="H45" s="86" t="s">
        <v>57</v>
      </c>
      <c r="I45" s="88"/>
      <c r="J45" s="90">
        <v>0</v>
      </c>
      <c r="K45" s="91">
        <f>M49</f>
        <v>20</v>
      </c>
      <c r="L45" s="85">
        <v>22</v>
      </c>
      <c r="M45" s="86" t="s">
        <v>58</v>
      </c>
      <c r="N45" s="87"/>
      <c r="O45" s="87"/>
      <c r="P45" s="87"/>
      <c r="Q45" s="88"/>
      <c r="R45" s="89">
        <f>SUMIF(Rozpocet!O14:O22,"&lt;4",Rozpocet!I14:I22)+SUMIF(Rozpocet!O14:O22,"&gt;1024",Rozpocet!I14:I22)</f>
        <v>0</v>
      </c>
      <c r="S45" s="41"/>
    </row>
    <row r="46" spans="1:19" ht="19.5" customHeight="1">
      <c r="A46" s="92" t="s">
        <v>17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59</v>
      </c>
      <c r="M46" s="48"/>
      <c r="N46" s="63" t="s">
        <v>60</v>
      </c>
      <c r="O46" s="47"/>
      <c r="P46" s="47"/>
      <c r="Q46" s="47"/>
      <c r="R46" s="47"/>
      <c r="S46" s="50"/>
    </row>
    <row r="47" spans="1:19" ht="19.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61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19.5" customHeight="1">
      <c r="A48" s="97" t="s">
        <v>62</v>
      </c>
      <c r="B48" s="31"/>
      <c r="C48" s="31"/>
      <c r="D48" s="31"/>
      <c r="E48" s="31"/>
      <c r="F48" s="32"/>
      <c r="G48" s="98" t="s">
        <v>63</v>
      </c>
      <c r="H48" s="31"/>
      <c r="I48" s="31"/>
      <c r="J48" s="31"/>
      <c r="K48" s="31"/>
      <c r="L48" s="67">
        <v>24</v>
      </c>
      <c r="M48" s="99">
        <v>14</v>
      </c>
      <c r="N48" s="32" t="s">
        <v>42</v>
      </c>
      <c r="O48" s="100">
        <v>0</v>
      </c>
      <c r="P48" s="35" t="s">
        <v>64</v>
      </c>
      <c r="Q48" s="29"/>
      <c r="R48" s="101">
        <f>ROUNDUP(O48*M48/100,1)</f>
        <v>0</v>
      </c>
      <c r="S48" s="102">
        <f>O48*M48/100</f>
        <v>0</v>
      </c>
    </row>
    <row r="49" spans="1:19" ht="19.5" customHeight="1">
      <c r="A49" s="103" t="s">
        <v>16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20</v>
      </c>
      <c r="N49" s="29" t="s">
        <v>42</v>
      </c>
      <c r="O49" s="100">
        <f>R47</f>
        <v>0</v>
      </c>
      <c r="P49" s="35" t="s">
        <v>64</v>
      </c>
      <c r="Q49" s="29"/>
      <c r="R49" s="70">
        <f>ROUNDUP(O49*M49/100,1)</f>
        <v>0</v>
      </c>
      <c r="S49" s="106">
        <f>O49*M49/100</f>
        <v>0</v>
      </c>
    </row>
    <row r="50" spans="1:19" ht="19.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107" t="s">
        <v>65</v>
      </c>
      <c r="N50" s="87"/>
      <c r="O50" s="87"/>
      <c r="P50" s="87"/>
      <c r="Q50" s="108"/>
      <c r="R50" s="109">
        <f>R47+R48+R49</f>
        <v>0</v>
      </c>
      <c r="S50" s="110"/>
    </row>
    <row r="51" spans="1:19" ht="19.5" customHeight="1">
      <c r="A51" s="97" t="s">
        <v>62</v>
      </c>
      <c r="B51" s="31"/>
      <c r="C51" s="31"/>
      <c r="D51" s="31"/>
      <c r="E51" s="31"/>
      <c r="F51" s="32"/>
      <c r="G51" s="98" t="s">
        <v>63</v>
      </c>
      <c r="H51" s="31"/>
      <c r="I51" s="31"/>
      <c r="J51" s="31"/>
      <c r="K51" s="31"/>
      <c r="L51" s="61" t="s">
        <v>66</v>
      </c>
      <c r="M51" s="48"/>
      <c r="N51" s="63" t="s">
        <v>67</v>
      </c>
      <c r="O51" s="47"/>
      <c r="P51" s="47"/>
      <c r="Q51" s="47"/>
      <c r="R51" s="111"/>
      <c r="S51" s="50"/>
    </row>
    <row r="52" spans="1:19" ht="19.5" customHeight="1">
      <c r="A52" s="103" t="s">
        <v>18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68</v>
      </c>
      <c r="N52" s="35"/>
      <c r="O52" s="35"/>
      <c r="P52" s="35"/>
      <c r="Q52" s="29"/>
      <c r="R52" s="70">
        <v>0</v>
      </c>
      <c r="S52" s="71"/>
    </row>
    <row r="53" spans="1:19" ht="19.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69</v>
      </c>
      <c r="N53" s="35"/>
      <c r="O53" s="35"/>
      <c r="P53" s="35"/>
      <c r="Q53" s="29"/>
      <c r="R53" s="70">
        <v>0</v>
      </c>
      <c r="S53" s="71"/>
    </row>
    <row r="54" spans="1:19" ht="19.5" customHeight="1">
      <c r="A54" s="112" t="s">
        <v>62</v>
      </c>
      <c r="B54" s="40"/>
      <c r="C54" s="40"/>
      <c r="D54" s="40"/>
      <c r="E54" s="40"/>
      <c r="F54" s="113"/>
      <c r="G54" s="114" t="s">
        <v>63</v>
      </c>
      <c r="H54" s="40"/>
      <c r="I54" s="40"/>
      <c r="J54" s="40"/>
      <c r="K54" s="40"/>
      <c r="L54" s="85">
        <v>29</v>
      </c>
      <c r="M54" s="86" t="s">
        <v>70</v>
      </c>
      <c r="N54" s="87"/>
      <c r="O54" s="87"/>
      <c r="P54" s="87"/>
      <c r="Q54" s="88"/>
      <c r="R54" s="54">
        <v>0</v>
      </c>
      <c r="S54" s="115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36" sqref="B36"/>
    </sheetView>
  </sheetViews>
  <sheetFormatPr defaultColWidth="9.140625" defaultRowHeight="12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6" t="s">
        <v>121</v>
      </c>
      <c r="B1" s="117"/>
      <c r="C1" s="117"/>
      <c r="D1" s="117"/>
      <c r="E1" s="117"/>
    </row>
    <row r="2" spans="1:5" ht="12" customHeight="1">
      <c r="A2" s="118" t="s">
        <v>71</v>
      </c>
      <c r="B2" s="119" t="str">
        <f>'Krycí list'!E5</f>
        <v>Rekonstrukce silnice II/200 H.Týn-Vidice</v>
      </c>
      <c r="C2" s="120"/>
      <c r="D2" s="120"/>
      <c r="E2" s="120"/>
    </row>
    <row r="3" spans="1:5" ht="12" customHeight="1">
      <c r="A3" s="118" t="s">
        <v>72</v>
      </c>
      <c r="B3" s="119" t="str">
        <f>'Krycí list'!E7</f>
        <v>SO 001 – VŠEOBECNÉ POLOŽKY</v>
      </c>
      <c r="C3" s="121"/>
      <c r="D3" s="119"/>
      <c r="E3" s="122"/>
    </row>
    <row r="4" spans="1:5" ht="12" customHeight="1">
      <c r="A4" s="118" t="s">
        <v>73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74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75</v>
      </c>
      <c r="B7" s="119" t="str">
        <f>'Krycí list'!E26</f>
        <v> </v>
      </c>
      <c r="C7" s="121"/>
      <c r="D7" s="119"/>
      <c r="E7" s="122"/>
    </row>
    <row r="8" spans="1:5" ht="12" customHeight="1">
      <c r="A8" s="119" t="s">
        <v>76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77</v>
      </c>
      <c r="B9" s="172">
        <v>41263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78</v>
      </c>
      <c r="B11" s="124" t="s">
        <v>79</v>
      </c>
      <c r="C11" s="125" t="s">
        <v>80</v>
      </c>
      <c r="D11" s="126" t="s">
        <v>81</v>
      </c>
      <c r="E11" s="125" t="s">
        <v>82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8" customFormat="1" ht="11.25" customHeight="1">
      <c r="A14" s="134" t="str">
        <f>Rozpocet!D14</f>
        <v>HSV</v>
      </c>
      <c r="B14" s="135" t="str">
        <f>Rozpocet!E14</f>
        <v>Práce a dodávky HSV</v>
      </c>
      <c r="C14" s="136"/>
      <c r="D14" s="137" t="e">
        <f>Rozpocet!K14</f>
        <v>#REF!</v>
      </c>
      <c r="E14" s="137" t="e">
        <f>Rozpocet!M14</f>
        <v>#REF!</v>
      </c>
    </row>
    <row r="15" spans="1:5" s="138" customFormat="1" ht="11.25" customHeight="1">
      <c r="A15" s="139" t="str">
        <f>Rozpocet!D15</f>
        <v>1</v>
      </c>
      <c r="B15" s="140" t="str">
        <f>Rozpocet!E15</f>
        <v>Všeobecné položky stavby</v>
      </c>
      <c r="C15" s="141"/>
      <c r="D15" s="142">
        <f>Rozpocet!K15</f>
        <v>0</v>
      </c>
      <c r="E15" s="142">
        <f>Rozpocet!M15</f>
        <v>0</v>
      </c>
    </row>
    <row r="16" spans="1:5" s="138" customFormat="1" ht="11.25" customHeight="1">
      <c r="A16" s="139"/>
      <c r="B16" s="140"/>
      <c r="C16" s="141"/>
      <c r="D16" s="142" t="e">
        <f>Rozpocet!#REF!</f>
        <v>#REF!</v>
      </c>
      <c r="E16" s="142" t="e">
        <f>Rozpocet!#REF!</f>
        <v>#REF!</v>
      </c>
    </row>
    <row r="17" spans="1:5" s="138" customFormat="1" ht="11.25" customHeight="1">
      <c r="A17" s="139"/>
      <c r="B17" s="140"/>
      <c r="C17" s="141"/>
      <c r="D17" s="142" t="e">
        <f>Rozpocet!#REF!</f>
        <v>#REF!</v>
      </c>
      <c r="E17" s="142" t="e">
        <f>Rozpocet!#REF!</f>
        <v>#REF!</v>
      </c>
    </row>
    <row r="18" spans="1:5" s="138" customFormat="1" ht="11.25" customHeight="1">
      <c r="A18" s="139"/>
      <c r="B18" s="140"/>
      <c r="C18" s="141"/>
      <c r="D18" s="142" t="e">
        <f>Rozpocet!#REF!</f>
        <v>#REF!</v>
      </c>
      <c r="E18" s="142" t="e">
        <f>Rozpocet!#REF!</f>
        <v>#REF!</v>
      </c>
    </row>
    <row r="19" spans="2:5" s="143" customFormat="1" ht="11.25" customHeight="1">
      <c r="B19" s="144" t="s">
        <v>83</v>
      </c>
      <c r="C19" s="145"/>
      <c r="D19" s="146" t="e">
        <f>Rozpocet!K22</f>
        <v>#REF!</v>
      </c>
      <c r="E19" s="146" t="e">
        <f>Rozpocet!M22</f>
        <v>#REF!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I21" sqref="I2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16" t="s">
        <v>122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7"/>
      <c r="R1" s="147"/>
      <c r="S1" s="147"/>
      <c r="T1" s="147"/>
    </row>
    <row r="2" spans="1:20" ht="10.5" customHeight="1">
      <c r="A2" s="118" t="s">
        <v>71</v>
      </c>
      <c r="B2" s="119"/>
      <c r="C2" s="119" t="str">
        <f>'Krycí list'!E5</f>
        <v>Rekonstrukce silnice II/200 H.Týn-Vidice</v>
      </c>
      <c r="D2" s="119"/>
      <c r="E2" s="119"/>
      <c r="F2" s="119"/>
      <c r="G2" s="119"/>
      <c r="H2" s="119"/>
      <c r="I2" s="119"/>
      <c r="J2" s="119"/>
      <c r="K2" s="119"/>
      <c r="L2" s="147"/>
      <c r="M2" s="147"/>
      <c r="N2" s="147"/>
      <c r="O2" s="148"/>
      <c r="P2" s="148"/>
      <c r="Q2" s="147"/>
      <c r="R2" s="147"/>
      <c r="S2" s="147"/>
      <c r="T2" s="147"/>
    </row>
    <row r="3" spans="1:20" ht="10.5" customHeight="1">
      <c r="A3" s="118" t="s">
        <v>72</v>
      </c>
      <c r="B3" s="119"/>
      <c r="C3" s="119" t="str">
        <f>'Krycí list'!E7</f>
        <v>SO 001 – VŠEOBECNÉ POLOŽKY</v>
      </c>
      <c r="D3" s="119"/>
      <c r="E3" s="119"/>
      <c r="F3" s="119"/>
      <c r="G3" s="119"/>
      <c r="H3" s="119"/>
      <c r="I3" s="119"/>
      <c r="J3" s="119"/>
      <c r="K3" s="119"/>
      <c r="L3" s="147"/>
      <c r="M3" s="147"/>
      <c r="N3" s="147"/>
      <c r="O3" s="148"/>
      <c r="P3" s="148"/>
      <c r="Q3" s="147"/>
      <c r="R3" s="147"/>
      <c r="S3" s="147"/>
      <c r="T3" s="147"/>
    </row>
    <row r="4" spans="1:20" ht="10.5" customHeight="1">
      <c r="A4" s="118" t="s">
        <v>73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47"/>
      <c r="M4" s="147"/>
      <c r="N4" s="147"/>
      <c r="O4" s="148"/>
      <c r="P4" s="148"/>
      <c r="Q4" s="147"/>
      <c r="R4" s="147"/>
      <c r="S4" s="147"/>
      <c r="T4" s="147"/>
    </row>
    <row r="5" spans="1:20" ht="10.5" customHeight="1">
      <c r="A5" s="119" t="s">
        <v>84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47"/>
      <c r="M5" s="147"/>
      <c r="N5" s="147"/>
      <c r="O5" s="148"/>
      <c r="P5" s="148"/>
      <c r="Q5" s="147"/>
      <c r="R5" s="147"/>
      <c r="S5" s="147"/>
      <c r="T5" s="147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7"/>
      <c r="M6" s="147"/>
      <c r="N6" s="147"/>
      <c r="O6" s="148"/>
      <c r="P6" s="148"/>
      <c r="Q6" s="147"/>
      <c r="R6" s="147"/>
      <c r="S6" s="147"/>
      <c r="T6" s="147"/>
    </row>
    <row r="7" spans="1:20" ht="10.5" customHeight="1">
      <c r="A7" s="119" t="s">
        <v>75</v>
      </c>
      <c r="B7" s="119"/>
      <c r="C7" s="119" t="str">
        <f>'Krycí list'!E26</f>
        <v> </v>
      </c>
      <c r="D7" s="119"/>
      <c r="E7" s="119"/>
      <c r="F7" s="119"/>
      <c r="G7" s="119"/>
      <c r="H7" s="119"/>
      <c r="I7" s="119"/>
      <c r="J7" s="119"/>
      <c r="K7" s="119"/>
      <c r="L7" s="147"/>
      <c r="M7" s="147"/>
      <c r="N7" s="147"/>
      <c r="O7" s="148"/>
      <c r="P7" s="148"/>
      <c r="Q7" s="147"/>
      <c r="R7" s="147"/>
      <c r="S7" s="147"/>
      <c r="T7" s="147"/>
    </row>
    <row r="8" spans="1:20" ht="10.5" customHeight="1">
      <c r="A8" s="119" t="s">
        <v>76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47"/>
      <c r="M8" s="147"/>
      <c r="N8" s="147"/>
      <c r="O8" s="148"/>
      <c r="P8" s="148"/>
      <c r="Q8" s="147"/>
      <c r="R8" s="147"/>
      <c r="S8" s="147"/>
      <c r="T8" s="147"/>
    </row>
    <row r="9" spans="1:20" ht="10.5" customHeight="1">
      <c r="A9" s="119" t="s">
        <v>77</v>
      </c>
      <c r="B9" s="119"/>
      <c r="C9" s="119" t="s">
        <v>22</v>
      </c>
      <c r="D9" s="119"/>
      <c r="E9" s="119"/>
      <c r="F9" s="119"/>
      <c r="G9" s="119"/>
      <c r="H9" s="119"/>
      <c r="I9" s="119"/>
      <c r="J9" s="119"/>
      <c r="K9" s="119"/>
      <c r="L9" s="147"/>
      <c r="M9" s="147"/>
      <c r="N9" s="147"/>
      <c r="O9" s="148"/>
      <c r="P9" s="148"/>
      <c r="Q9" s="147"/>
      <c r="R9" s="147"/>
      <c r="S9" s="147"/>
      <c r="T9" s="147"/>
    </row>
    <row r="10" spans="1:20" ht="4.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8"/>
      <c r="Q10" s="147"/>
      <c r="R10" s="147"/>
      <c r="S10" s="147"/>
      <c r="T10" s="147"/>
    </row>
    <row r="11" spans="1:21" ht="21.75" customHeight="1">
      <c r="A11" s="123" t="s">
        <v>85</v>
      </c>
      <c r="B11" s="124" t="s">
        <v>86</v>
      </c>
      <c r="C11" s="124" t="s">
        <v>87</v>
      </c>
      <c r="D11" s="124" t="s">
        <v>88</v>
      </c>
      <c r="E11" s="124" t="s">
        <v>79</v>
      </c>
      <c r="F11" s="124" t="s">
        <v>89</v>
      </c>
      <c r="G11" s="124" t="s">
        <v>90</v>
      </c>
      <c r="H11" s="124" t="s">
        <v>91</v>
      </c>
      <c r="I11" s="124" t="s">
        <v>80</v>
      </c>
      <c r="J11" s="124" t="s">
        <v>92</v>
      </c>
      <c r="K11" s="124" t="s">
        <v>81</v>
      </c>
      <c r="L11" s="124" t="s">
        <v>93</v>
      </c>
      <c r="M11" s="124" t="s">
        <v>94</v>
      </c>
      <c r="N11" s="124" t="s">
        <v>95</v>
      </c>
      <c r="O11" s="149" t="s">
        <v>96</v>
      </c>
      <c r="P11" s="150" t="s">
        <v>97</v>
      </c>
      <c r="Q11" s="124"/>
      <c r="R11" s="124"/>
      <c r="S11" s="124"/>
      <c r="T11" s="151" t="s">
        <v>98</v>
      </c>
      <c r="U11" s="152"/>
    </row>
    <row r="12" spans="1:21" ht="10.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3">
        <v>11</v>
      </c>
      <c r="P12" s="154">
        <v>12</v>
      </c>
      <c r="Q12" s="128"/>
      <c r="R12" s="128"/>
      <c r="S12" s="128"/>
      <c r="T12" s="155">
        <v>11</v>
      </c>
      <c r="U12" s="152"/>
    </row>
    <row r="13" spans="1:20" ht="15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56"/>
      <c r="Q13" s="147"/>
      <c r="R13" s="147"/>
      <c r="S13" s="147"/>
      <c r="T13" s="147"/>
    </row>
    <row r="14" spans="1:16" s="138" customFormat="1" ht="24.75" customHeight="1">
      <c r="A14" s="157"/>
      <c r="B14" s="158" t="s">
        <v>59</v>
      </c>
      <c r="C14" s="157"/>
      <c r="D14" s="157" t="s">
        <v>38</v>
      </c>
      <c r="E14" s="157" t="s">
        <v>99</v>
      </c>
      <c r="F14" s="157"/>
      <c r="G14" s="157"/>
      <c r="H14" s="157"/>
      <c r="I14" s="159"/>
      <c r="J14" s="157"/>
      <c r="K14" s="160" t="e">
        <f>K15+#REF!+#REF!+#REF!</f>
        <v>#REF!</v>
      </c>
      <c r="L14" s="157"/>
      <c r="M14" s="160" t="e">
        <f>M15+#REF!+#REF!+#REF!</f>
        <v>#REF!</v>
      </c>
      <c r="N14" s="157"/>
      <c r="P14" s="135" t="s">
        <v>100</v>
      </c>
    </row>
    <row r="15" spans="2:16" s="138" customFormat="1" ht="24.75" customHeight="1">
      <c r="B15" s="139" t="s">
        <v>59</v>
      </c>
      <c r="D15" s="140" t="s">
        <v>101</v>
      </c>
      <c r="E15" s="140" t="s">
        <v>106</v>
      </c>
      <c r="I15" s="141"/>
      <c r="K15" s="142">
        <f>SUM(K16:K21)</f>
        <v>0</v>
      </c>
      <c r="M15" s="142">
        <f>SUM(M16:M21)</f>
        <v>0</v>
      </c>
      <c r="P15" s="140" t="s">
        <v>101</v>
      </c>
    </row>
    <row r="16" spans="1:16" s="13" customFormat="1" ht="24.75" customHeight="1">
      <c r="A16" s="161" t="s">
        <v>101</v>
      </c>
      <c r="B16" s="161" t="s">
        <v>102</v>
      </c>
      <c r="C16" s="161"/>
      <c r="D16" s="162" t="s">
        <v>107</v>
      </c>
      <c r="E16" s="163" t="s">
        <v>108</v>
      </c>
      <c r="F16" s="161" t="s">
        <v>105</v>
      </c>
      <c r="G16" s="164">
        <v>1</v>
      </c>
      <c r="H16" s="165"/>
      <c r="I16" s="165"/>
      <c r="J16" s="166">
        <v>0</v>
      </c>
      <c r="K16" s="164">
        <f>G16*J16</f>
        <v>0</v>
      </c>
      <c r="L16" s="166">
        <v>0</v>
      </c>
      <c r="M16" s="164">
        <f>G16*L16</f>
        <v>0</v>
      </c>
      <c r="N16" s="167"/>
      <c r="O16" s="168">
        <v>4</v>
      </c>
      <c r="P16" s="13" t="s">
        <v>103</v>
      </c>
    </row>
    <row r="17" spans="1:16" s="13" customFormat="1" ht="24.75" customHeight="1">
      <c r="A17" s="161" t="s">
        <v>103</v>
      </c>
      <c r="B17" s="161" t="s">
        <v>102</v>
      </c>
      <c r="C17" s="161"/>
      <c r="D17" s="162" t="s">
        <v>110</v>
      </c>
      <c r="E17" s="163" t="s">
        <v>109</v>
      </c>
      <c r="F17" s="161" t="s">
        <v>105</v>
      </c>
      <c r="G17" s="164">
        <v>1</v>
      </c>
      <c r="H17" s="165"/>
      <c r="I17" s="165"/>
      <c r="J17" s="166">
        <v>0</v>
      </c>
      <c r="K17" s="164">
        <f>G17*J17</f>
        <v>0</v>
      </c>
      <c r="L17" s="166">
        <v>0</v>
      </c>
      <c r="M17" s="164">
        <f>G17*L17</f>
        <v>0</v>
      </c>
      <c r="N17" s="167"/>
      <c r="O17" s="168">
        <v>4</v>
      </c>
      <c r="P17" s="13" t="s">
        <v>103</v>
      </c>
    </row>
    <row r="18" spans="1:16" s="13" customFormat="1" ht="24.75" customHeight="1">
      <c r="A18" s="161" t="s">
        <v>8</v>
      </c>
      <c r="B18" s="161" t="s">
        <v>102</v>
      </c>
      <c r="C18" s="161"/>
      <c r="D18" s="162" t="s">
        <v>111</v>
      </c>
      <c r="E18" s="163" t="s">
        <v>115</v>
      </c>
      <c r="F18" s="161" t="s">
        <v>105</v>
      </c>
      <c r="G18" s="164">
        <v>2</v>
      </c>
      <c r="H18" s="165"/>
      <c r="I18" s="165"/>
      <c r="J18" s="166">
        <v>0</v>
      </c>
      <c r="K18" s="164">
        <f>G18*J18</f>
        <v>0</v>
      </c>
      <c r="L18" s="166">
        <v>0</v>
      </c>
      <c r="M18" s="164">
        <f>G18*L18</f>
        <v>0</v>
      </c>
      <c r="N18" s="167"/>
      <c r="O18" s="168">
        <v>4</v>
      </c>
      <c r="P18" s="13" t="s">
        <v>103</v>
      </c>
    </row>
    <row r="19" spans="1:16" s="13" customFormat="1" ht="24.75" customHeight="1">
      <c r="A19" s="161" t="s">
        <v>104</v>
      </c>
      <c r="B19" s="161" t="s">
        <v>102</v>
      </c>
      <c r="C19" s="161"/>
      <c r="D19" s="162" t="s">
        <v>112</v>
      </c>
      <c r="E19" s="163" t="s">
        <v>114</v>
      </c>
      <c r="F19" s="161" t="s">
        <v>105</v>
      </c>
      <c r="G19" s="164">
        <v>1</v>
      </c>
      <c r="H19" s="165"/>
      <c r="I19" s="165"/>
      <c r="J19" s="166">
        <v>0</v>
      </c>
      <c r="K19" s="164">
        <f>G19*J19</f>
        <v>0</v>
      </c>
      <c r="L19" s="166">
        <v>0</v>
      </c>
      <c r="M19" s="164">
        <f>G19*L19</f>
        <v>0</v>
      </c>
      <c r="N19" s="167"/>
      <c r="O19" s="168">
        <v>4</v>
      </c>
      <c r="P19" s="13" t="s">
        <v>103</v>
      </c>
    </row>
    <row r="20" spans="1:16" s="13" customFormat="1" ht="24.75" customHeight="1">
      <c r="A20" s="161">
        <v>5</v>
      </c>
      <c r="B20" s="161" t="s">
        <v>102</v>
      </c>
      <c r="C20" s="161"/>
      <c r="D20" s="162" t="s">
        <v>113</v>
      </c>
      <c r="E20" s="163" t="s">
        <v>116</v>
      </c>
      <c r="F20" s="161" t="s">
        <v>105</v>
      </c>
      <c r="G20" s="164">
        <v>1</v>
      </c>
      <c r="H20" s="165"/>
      <c r="I20" s="165"/>
      <c r="J20" s="166">
        <v>0</v>
      </c>
      <c r="K20" s="164">
        <f>G20*J20</f>
        <v>0</v>
      </c>
      <c r="L20" s="166">
        <v>0</v>
      </c>
      <c r="M20" s="164">
        <f>G20*L20</f>
        <v>0</v>
      </c>
      <c r="N20" s="167"/>
      <c r="O20" s="169">
        <v>8</v>
      </c>
      <c r="P20" s="170" t="s">
        <v>103</v>
      </c>
    </row>
    <row r="21" spans="1:16" s="13" customFormat="1" ht="24.75" customHeight="1">
      <c r="A21" s="161"/>
      <c r="B21" s="161"/>
      <c r="C21" s="161"/>
      <c r="D21" s="162"/>
      <c r="E21" s="163"/>
      <c r="F21" s="161"/>
      <c r="G21" s="164"/>
      <c r="H21" s="165"/>
      <c r="I21" s="165"/>
      <c r="J21" s="166"/>
      <c r="K21" s="164"/>
      <c r="L21" s="166"/>
      <c r="M21" s="164"/>
      <c r="N21" s="167"/>
      <c r="O21" s="168">
        <v>4</v>
      </c>
      <c r="P21" s="13" t="s">
        <v>103</v>
      </c>
    </row>
    <row r="22" spans="5:13" s="143" customFormat="1" ht="24.75" customHeight="1">
      <c r="E22" s="144" t="s">
        <v>83</v>
      </c>
      <c r="I22" s="145"/>
      <c r="K22" s="146" t="e">
        <f>K14</f>
        <v>#REF!</v>
      </c>
      <c r="M22" s="146" t="e">
        <f>M14</f>
        <v>#REF!</v>
      </c>
    </row>
    <row r="23" ht="24.75" customHeight="1"/>
    <row r="24" ht="19.5" customHeight="1"/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7.00390625" defaultRowHeight="12" customHeight="1"/>
  <cols>
    <col min="1" max="16384" width="7.00390625" style="17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Štětka Ladislav</dc:creator>
  <cp:keywords/>
  <dc:description/>
  <cp:lastModifiedBy>horejs</cp:lastModifiedBy>
  <cp:lastPrinted>2013-01-10T08:05:05Z</cp:lastPrinted>
  <dcterms:created xsi:type="dcterms:W3CDTF">2012-09-10T04:44:43Z</dcterms:created>
  <dcterms:modified xsi:type="dcterms:W3CDTF">2013-01-10T08:07:43Z</dcterms:modified>
  <cp:category/>
  <cp:version/>
  <cp:contentType/>
  <cp:contentStatus/>
</cp:coreProperties>
</file>