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dene\OneDrive\Plocha\kreslírna\"/>
    </mc:Choice>
  </mc:AlternateContent>
  <xr:revisionPtr revIDLastSave="0" documentId="8_{8C8B53E5-F62B-4B2F-A4BD-54D69949C52D}" xr6:coauthVersionLast="47" xr6:coauthVersionMax="47" xr10:uidLastSave="{00000000-0000-0000-0000-000000000000}"/>
  <bookViews>
    <workbookView xWindow="2055" yWindow="1305" windowWidth="24975" windowHeight="1407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4 2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'04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'04 2 Pol'!$A$1:$X$423</definedName>
    <definedName name="_xlnm.Print_Area" localSheetId="1">Stavba!$A$1:$J$85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4" i="1" l="1"/>
  <c r="I20" i="1" s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H39" i="1" s="1"/>
  <c r="H43" i="1" s="1"/>
  <c r="F39" i="1"/>
  <c r="F43" i="1" s="1"/>
  <c r="G422" i="12"/>
  <c r="BA419" i="12"/>
  <c r="BA413" i="12"/>
  <c r="BA65" i="12"/>
  <c r="BA14" i="12"/>
  <c r="G8" i="12"/>
  <c r="V8" i="12"/>
  <c r="G9" i="12"/>
  <c r="I9" i="12"/>
  <c r="I8" i="12" s="1"/>
  <c r="K9" i="12"/>
  <c r="M9" i="12"/>
  <c r="O9" i="12"/>
  <c r="Q9" i="12"/>
  <c r="Q8" i="12" s="1"/>
  <c r="V9" i="12"/>
  <c r="G13" i="12"/>
  <c r="M13" i="12" s="1"/>
  <c r="I13" i="12"/>
  <c r="K13" i="12"/>
  <c r="K8" i="12" s="1"/>
  <c r="O13" i="12"/>
  <c r="O8" i="12" s="1"/>
  <c r="Q13" i="12"/>
  <c r="V13" i="12"/>
  <c r="G19" i="12"/>
  <c r="I19" i="12"/>
  <c r="K19" i="12"/>
  <c r="M19" i="12"/>
  <c r="O19" i="12"/>
  <c r="Q19" i="12"/>
  <c r="V19" i="12"/>
  <c r="G23" i="12"/>
  <c r="M23" i="12" s="1"/>
  <c r="I23" i="12"/>
  <c r="K23" i="12"/>
  <c r="O23" i="12"/>
  <c r="Q23" i="12"/>
  <c r="V23" i="12"/>
  <c r="I27" i="12"/>
  <c r="Q27" i="12"/>
  <c r="G28" i="12"/>
  <c r="M28" i="12" s="1"/>
  <c r="M27" i="12" s="1"/>
  <c r="I28" i="12"/>
  <c r="K28" i="12"/>
  <c r="K27" i="12" s="1"/>
  <c r="O28" i="12"/>
  <c r="O27" i="12" s="1"/>
  <c r="Q28" i="12"/>
  <c r="V28" i="12"/>
  <c r="V27" i="12" s="1"/>
  <c r="Q33" i="12"/>
  <c r="G34" i="12"/>
  <c r="M34" i="12" s="1"/>
  <c r="I34" i="12"/>
  <c r="K34" i="12"/>
  <c r="K33" i="12" s="1"/>
  <c r="O34" i="12"/>
  <c r="O33" i="12" s="1"/>
  <c r="Q34" i="12"/>
  <c r="V34" i="12"/>
  <c r="V33" i="12" s="1"/>
  <c r="G41" i="12"/>
  <c r="I41" i="12"/>
  <c r="I33" i="12" s="1"/>
  <c r="K41" i="12"/>
  <c r="M41" i="12"/>
  <c r="O41" i="12"/>
  <c r="Q41" i="12"/>
  <c r="V41" i="12"/>
  <c r="G45" i="12"/>
  <c r="M45" i="12" s="1"/>
  <c r="I45" i="12"/>
  <c r="K45" i="12"/>
  <c r="O45" i="12"/>
  <c r="Q45" i="12"/>
  <c r="V45" i="12"/>
  <c r="I52" i="12"/>
  <c r="G53" i="12"/>
  <c r="M53" i="12" s="1"/>
  <c r="M52" i="12" s="1"/>
  <c r="I53" i="12"/>
  <c r="K53" i="12"/>
  <c r="K52" i="12" s="1"/>
  <c r="O53" i="12"/>
  <c r="O52" i="12" s="1"/>
  <c r="Q53" i="12"/>
  <c r="V53" i="12"/>
  <c r="V52" i="12" s="1"/>
  <c r="G57" i="12"/>
  <c r="I57" i="12"/>
  <c r="K57" i="12"/>
  <c r="M57" i="12"/>
  <c r="O57" i="12"/>
  <c r="Q57" i="12"/>
  <c r="Q52" i="12" s="1"/>
  <c r="V57" i="12"/>
  <c r="O61" i="12"/>
  <c r="G62" i="12"/>
  <c r="I62" i="12"/>
  <c r="I61" i="12" s="1"/>
  <c r="K62" i="12"/>
  <c r="M62" i="12"/>
  <c r="O62" i="12"/>
  <c r="Q62" i="12"/>
  <c r="Q61" i="12" s="1"/>
  <c r="V62" i="12"/>
  <c r="G64" i="12"/>
  <c r="G61" i="12" s="1"/>
  <c r="I64" i="12"/>
  <c r="K64" i="12"/>
  <c r="K61" i="12" s="1"/>
  <c r="O64" i="12"/>
  <c r="Q64" i="12"/>
  <c r="V64" i="12"/>
  <c r="V61" i="12" s="1"/>
  <c r="I67" i="12"/>
  <c r="Q67" i="12"/>
  <c r="G68" i="12"/>
  <c r="M68" i="12" s="1"/>
  <c r="M67" i="12" s="1"/>
  <c r="I68" i="12"/>
  <c r="K68" i="12"/>
  <c r="K67" i="12" s="1"/>
  <c r="O68" i="12"/>
  <c r="O67" i="12" s="1"/>
  <c r="Q68" i="12"/>
  <c r="V68" i="12"/>
  <c r="V67" i="12" s="1"/>
  <c r="I72" i="12"/>
  <c r="Q72" i="12"/>
  <c r="G73" i="12"/>
  <c r="M73" i="12" s="1"/>
  <c r="M72" i="12" s="1"/>
  <c r="I73" i="12"/>
  <c r="K73" i="12"/>
  <c r="K72" i="12" s="1"/>
  <c r="O73" i="12"/>
  <c r="O72" i="12" s="1"/>
  <c r="Q73" i="12"/>
  <c r="V73" i="12"/>
  <c r="V72" i="12" s="1"/>
  <c r="G77" i="12"/>
  <c r="G76" i="12" s="1"/>
  <c r="I77" i="12"/>
  <c r="K77" i="12"/>
  <c r="K76" i="12" s="1"/>
  <c r="O77" i="12"/>
  <c r="O76" i="12" s="1"/>
  <c r="Q77" i="12"/>
  <c r="V77" i="12"/>
  <c r="V76" i="12" s="1"/>
  <c r="G80" i="12"/>
  <c r="I80" i="12"/>
  <c r="I76" i="12" s="1"/>
  <c r="K80" i="12"/>
  <c r="M80" i="12"/>
  <c r="O80" i="12"/>
  <c r="Q80" i="12"/>
  <c r="Q76" i="12" s="1"/>
  <c r="V80" i="12"/>
  <c r="G83" i="12"/>
  <c r="M83" i="12" s="1"/>
  <c r="I83" i="12"/>
  <c r="K83" i="12"/>
  <c r="O83" i="12"/>
  <c r="Q83" i="12"/>
  <c r="V83" i="12"/>
  <c r="G86" i="12"/>
  <c r="I86" i="12"/>
  <c r="K86" i="12"/>
  <c r="M86" i="12"/>
  <c r="O86" i="12"/>
  <c r="Q86" i="12"/>
  <c r="V86" i="12"/>
  <c r="G89" i="12"/>
  <c r="M89" i="12" s="1"/>
  <c r="I89" i="12"/>
  <c r="K89" i="12"/>
  <c r="O89" i="12"/>
  <c r="Q89" i="12"/>
  <c r="V89" i="12"/>
  <c r="G92" i="12"/>
  <c r="I92" i="12"/>
  <c r="K92" i="12"/>
  <c r="M92" i="12"/>
  <c r="O92" i="12"/>
  <c r="Q92" i="12"/>
  <c r="V92" i="12"/>
  <c r="G98" i="12"/>
  <c r="K98" i="12"/>
  <c r="O98" i="12"/>
  <c r="V98" i="12"/>
  <c r="G99" i="12"/>
  <c r="I99" i="12"/>
  <c r="I98" i="12" s="1"/>
  <c r="K99" i="12"/>
  <c r="M99" i="12"/>
  <c r="M98" i="12" s="1"/>
  <c r="O99" i="12"/>
  <c r="Q99" i="12"/>
  <c r="Q98" i="12" s="1"/>
  <c r="V99" i="12"/>
  <c r="G102" i="12"/>
  <c r="V102" i="12"/>
  <c r="G103" i="12"/>
  <c r="I103" i="12"/>
  <c r="I102" i="12" s="1"/>
  <c r="K103" i="12"/>
  <c r="M103" i="12"/>
  <c r="O103" i="12"/>
  <c r="Q103" i="12"/>
  <c r="Q102" i="12" s="1"/>
  <c r="V103" i="12"/>
  <c r="G106" i="12"/>
  <c r="M106" i="12" s="1"/>
  <c r="I106" i="12"/>
  <c r="K106" i="12"/>
  <c r="K102" i="12" s="1"/>
  <c r="O106" i="12"/>
  <c r="O102" i="12" s="1"/>
  <c r="Q106" i="12"/>
  <c r="V106" i="12"/>
  <c r="G109" i="12"/>
  <c r="I109" i="12"/>
  <c r="K109" i="12"/>
  <c r="M109" i="12"/>
  <c r="O109" i="12"/>
  <c r="Q109" i="12"/>
  <c r="V109" i="12"/>
  <c r="G112" i="12"/>
  <c r="M112" i="12" s="1"/>
  <c r="I112" i="12"/>
  <c r="K112" i="12"/>
  <c r="O112" i="12"/>
  <c r="Q112" i="12"/>
  <c r="V112" i="12"/>
  <c r="I115" i="12"/>
  <c r="G116" i="12"/>
  <c r="M116" i="12" s="1"/>
  <c r="I116" i="12"/>
  <c r="K116" i="12"/>
  <c r="K115" i="12" s="1"/>
  <c r="O116" i="12"/>
  <c r="O115" i="12" s="1"/>
  <c r="Q116" i="12"/>
  <c r="V116" i="12"/>
  <c r="V115" i="12" s="1"/>
  <c r="G119" i="12"/>
  <c r="I119" i="12"/>
  <c r="K119" i="12"/>
  <c r="M119" i="12"/>
  <c r="O119" i="12"/>
  <c r="Q119" i="12"/>
  <c r="Q115" i="12" s="1"/>
  <c r="V119" i="12"/>
  <c r="G124" i="12"/>
  <c r="M124" i="12" s="1"/>
  <c r="I124" i="12"/>
  <c r="K124" i="12"/>
  <c r="O124" i="12"/>
  <c r="Q124" i="12"/>
  <c r="V124" i="12"/>
  <c r="G127" i="12"/>
  <c r="I127" i="12"/>
  <c r="K127" i="12"/>
  <c r="M127" i="12"/>
  <c r="O127" i="12"/>
  <c r="Q127" i="12"/>
  <c r="V127" i="12"/>
  <c r="G131" i="12"/>
  <c r="I131" i="12"/>
  <c r="I130" i="12" s="1"/>
  <c r="K131" i="12"/>
  <c r="M131" i="12"/>
  <c r="O131" i="12"/>
  <c r="Q131" i="12"/>
  <c r="Q130" i="12" s="1"/>
  <c r="V131" i="12"/>
  <c r="G134" i="12"/>
  <c r="M134" i="12" s="1"/>
  <c r="I134" i="12"/>
  <c r="K134" i="12"/>
  <c r="O134" i="12"/>
  <c r="O130" i="12" s="1"/>
  <c r="Q134" i="12"/>
  <c r="V134" i="12"/>
  <c r="V130" i="12" s="1"/>
  <c r="G137" i="12"/>
  <c r="I137" i="12"/>
  <c r="K137" i="12"/>
  <c r="M137" i="12"/>
  <c r="O137" i="12"/>
  <c r="Q137" i="12"/>
  <c r="V137" i="12"/>
  <c r="G141" i="12"/>
  <c r="M141" i="12" s="1"/>
  <c r="I141" i="12"/>
  <c r="K141" i="12"/>
  <c r="O141" i="12"/>
  <c r="Q141" i="12"/>
  <c r="V141" i="12"/>
  <c r="G144" i="12"/>
  <c r="I144" i="12"/>
  <c r="K144" i="12"/>
  <c r="M144" i="12"/>
  <c r="O144" i="12"/>
  <c r="Q144" i="12"/>
  <c r="V144" i="12"/>
  <c r="G147" i="12"/>
  <c r="M147" i="12" s="1"/>
  <c r="I147" i="12"/>
  <c r="K147" i="12"/>
  <c r="K130" i="12" s="1"/>
  <c r="O147" i="12"/>
  <c r="Q147" i="12"/>
  <c r="V147" i="12"/>
  <c r="G151" i="12"/>
  <c r="M151" i="12" s="1"/>
  <c r="I151" i="12"/>
  <c r="K151" i="12"/>
  <c r="K150" i="12" s="1"/>
  <c r="O151" i="12"/>
  <c r="O150" i="12" s="1"/>
  <c r="Q151" i="12"/>
  <c r="V151" i="12"/>
  <c r="V150" i="12" s="1"/>
  <c r="G153" i="12"/>
  <c r="I153" i="12"/>
  <c r="K153" i="12"/>
  <c r="M153" i="12"/>
  <c r="O153" i="12"/>
  <c r="Q153" i="12"/>
  <c r="Q150" i="12" s="1"/>
  <c r="V153" i="12"/>
  <c r="G155" i="12"/>
  <c r="M155" i="12" s="1"/>
  <c r="I155" i="12"/>
  <c r="K155" i="12"/>
  <c r="O155" i="12"/>
  <c r="Q155" i="12"/>
  <c r="V155" i="12"/>
  <c r="G157" i="12"/>
  <c r="I157" i="12"/>
  <c r="K157" i="12"/>
  <c r="M157" i="12"/>
  <c r="O157" i="12"/>
  <c r="Q157" i="12"/>
  <c r="V157" i="12"/>
  <c r="G163" i="12"/>
  <c r="M163" i="12" s="1"/>
  <c r="I163" i="12"/>
  <c r="K163" i="12"/>
  <c r="O163" i="12"/>
  <c r="Q163" i="12"/>
  <c r="V163" i="12"/>
  <c r="G165" i="12"/>
  <c r="I165" i="12"/>
  <c r="I150" i="12" s="1"/>
  <c r="K165" i="12"/>
  <c r="M165" i="12"/>
  <c r="O165" i="12"/>
  <c r="Q165" i="12"/>
  <c r="V165" i="12"/>
  <c r="G169" i="12"/>
  <c r="M169" i="12" s="1"/>
  <c r="I169" i="12"/>
  <c r="K169" i="12"/>
  <c r="O169" i="12"/>
  <c r="Q169" i="12"/>
  <c r="V169" i="12"/>
  <c r="G171" i="12"/>
  <c r="I171" i="12"/>
  <c r="K171" i="12"/>
  <c r="M171" i="12"/>
  <c r="O171" i="12"/>
  <c r="Q171" i="12"/>
  <c r="V171" i="12"/>
  <c r="G174" i="12"/>
  <c r="M174" i="12" s="1"/>
  <c r="I174" i="12"/>
  <c r="K174" i="12"/>
  <c r="O174" i="12"/>
  <c r="Q174" i="12"/>
  <c r="V174" i="12"/>
  <c r="G176" i="12"/>
  <c r="I176" i="12"/>
  <c r="K176" i="12"/>
  <c r="M176" i="12"/>
  <c r="O176" i="12"/>
  <c r="Q176" i="12"/>
  <c r="V176" i="12"/>
  <c r="G180" i="12"/>
  <c r="M180" i="12" s="1"/>
  <c r="I180" i="12"/>
  <c r="K180" i="12"/>
  <c r="O180" i="12"/>
  <c r="Q180" i="12"/>
  <c r="V180" i="12"/>
  <c r="G184" i="12"/>
  <c r="I184" i="12"/>
  <c r="K184" i="12"/>
  <c r="M184" i="12"/>
  <c r="O184" i="12"/>
  <c r="Q184" i="12"/>
  <c r="V184" i="12"/>
  <c r="G187" i="12"/>
  <c r="V187" i="12"/>
  <c r="G188" i="12"/>
  <c r="I188" i="12"/>
  <c r="I187" i="12" s="1"/>
  <c r="K188" i="12"/>
  <c r="M188" i="12"/>
  <c r="O188" i="12"/>
  <c r="Q188" i="12"/>
  <c r="Q187" i="12" s="1"/>
  <c r="V188" i="12"/>
  <c r="G190" i="12"/>
  <c r="M190" i="12" s="1"/>
  <c r="I190" i="12"/>
  <c r="K190" i="12"/>
  <c r="K187" i="12" s="1"/>
  <c r="O190" i="12"/>
  <c r="O187" i="12" s="1"/>
  <c r="Q190" i="12"/>
  <c r="V190" i="12"/>
  <c r="G192" i="12"/>
  <c r="I192" i="12"/>
  <c r="K192" i="12"/>
  <c r="M192" i="12"/>
  <c r="O192" i="12"/>
  <c r="Q192" i="12"/>
  <c r="V192" i="12"/>
  <c r="G194" i="12"/>
  <c r="M194" i="12" s="1"/>
  <c r="I194" i="12"/>
  <c r="K194" i="12"/>
  <c r="O194" i="12"/>
  <c r="Q194" i="12"/>
  <c r="V194" i="12"/>
  <c r="G196" i="12"/>
  <c r="I196" i="12"/>
  <c r="K196" i="12"/>
  <c r="M196" i="12"/>
  <c r="O196" i="12"/>
  <c r="Q196" i="12"/>
  <c r="V196" i="12"/>
  <c r="G200" i="12"/>
  <c r="I200" i="12"/>
  <c r="I199" i="12" s="1"/>
  <c r="K200" i="12"/>
  <c r="M200" i="12"/>
  <c r="O200" i="12"/>
  <c r="Q200" i="12"/>
  <c r="Q199" i="12" s="1"/>
  <c r="V200" i="12"/>
  <c r="G204" i="12"/>
  <c r="M204" i="12" s="1"/>
  <c r="I204" i="12"/>
  <c r="K204" i="12"/>
  <c r="K199" i="12" s="1"/>
  <c r="O204" i="12"/>
  <c r="O199" i="12" s="1"/>
  <c r="Q204" i="12"/>
  <c r="V204" i="12"/>
  <c r="G206" i="12"/>
  <c r="I206" i="12"/>
  <c r="K206" i="12"/>
  <c r="M206" i="12"/>
  <c r="O206" i="12"/>
  <c r="Q206" i="12"/>
  <c r="V206" i="12"/>
  <c r="G208" i="12"/>
  <c r="M208" i="12" s="1"/>
  <c r="I208" i="12"/>
  <c r="K208" i="12"/>
  <c r="O208" i="12"/>
  <c r="Q208" i="12"/>
  <c r="V208" i="12"/>
  <c r="G210" i="12"/>
  <c r="I210" i="12"/>
  <c r="K210" i="12"/>
  <c r="M210" i="12"/>
  <c r="O210" i="12"/>
  <c r="Q210" i="12"/>
  <c r="V210" i="12"/>
  <c r="G212" i="12"/>
  <c r="M212" i="12" s="1"/>
  <c r="I212" i="12"/>
  <c r="K212" i="12"/>
  <c r="O212" i="12"/>
  <c r="Q212" i="12"/>
  <c r="V212" i="12"/>
  <c r="V199" i="12" s="1"/>
  <c r="G215" i="12"/>
  <c r="I215" i="12"/>
  <c r="K215" i="12"/>
  <c r="M215" i="12"/>
  <c r="O215" i="12"/>
  <c r="Q215" i="12"/>
  <c r="V215" i="12"/>
  <c r="G217" i="12"/>
  <c r="M217" i="12" s="1"/>
  <c r="I217" i="12"/>
  <c r="K217" i="12"/>
  <c r="O217" i="12"/>
  <c r="Q217" i="12"/>
  <c r="V217" i="12"/>
  <c r="G220" i="12"/>
  <c r="G219" i="12" s="1"/>
  <c r="I220" i="12"/>
  <c r="K220" i="12"/>
  <c r="K219" i="12" s="1"/>
  <c r="O220" i="12"/>
  <c r="O219" i="12" s="1"/>
  <c r="Q220" i="12"/>
  <c r="V220" i="12"/>
  <c r="V219" i="12" s="1"/>
  <c r="G222" i="12"/>
  <c r="I222" i="12"/>
  <c r="I219" i="12" s="1"/>
  <c r="K222" i="12"/>
  <c r="M222" i="12"/>
  <c r="O222" i="12"/>
  <c r="Q222" i="12"/>
  <c r="Q219" i="12" s="1"/>
  <c r="V222" i="12"/>
  <c r="G224" i="12"/>
  <c r="V224" i="12"/>
  <c r="G225" i="12"/>
  <c r="I225" i="12"/>
  <c r="I224" i="12" s="1"/>
  <c r="K225" i="12"/>
  <c r="M225" i="12"/>
  <c r="M224" i="12" s="1"/>
  <c r="O225" i="12"/>
  <c r="Q225" i="12"/>
  <c r="Q224" i="12" s="1"/>
  <c r="V225" i="12"/>
  <c r="G227" i="12"/>
  <c r="M227" i="12" s="1"/>
  <c r="I227" i="12"/>
  <c r="K227" i="12"/>
  <c r="K224" i="12" s="1"/>
  <c r="O227" i="12"/>
  <c r="O224" i="12" s="1"/>
  <c r="Q227" i="12"/>
  <c r="V227" i="12"/>
  <c r="G230" i="12"/>
  <c r="G229" i="12" s="1"/>
  <c r="I230" i="12"/>
  <c r="K230" i="12"/>
  <c r="K229" i="12" s="1"/>
  <c r="O230" i="12"/>
  <c r="O229" i="12" s="1"/>
  <c r="Q230" i="12"/>
  <c r="V230" i="12"/>
  <c r="V229" i="12" s="1"/>
  <c r="G234" i="12"/>
  <c r="I234" i="12"/>
  <c r="I229" i="12" s="1"/>
  <c r="K234" i="12"/>
  <c r="M234" i="12"/>
  <c r="O234" i="12"/>
  <c r="Q234" i="12"/>
  <c r="Q229" i="12" s="1"/>
  <c r="V234" i="12"/>
  <c r="G237" i="12"/>
  <c r="V237" i="12"/>
  <c r="G238" i="12"/>
  <c r="I238" i="12"/>
  <c r="I237" i="12" s="1"/>
  <c r="K238" i="12"/>
  <c r="M238" i="12"/>
  <c r="M237" i="12" s="1"/>
  <c r="O238" i="12"/>
  <c r="Q238" i="12"/>
  <c r="Q237" i="12" s="1"/>
  <c r="V238" i="12"/>
  <c r="G242" i="12"/>
  <c r="M242" i="12" s="1"/>
  <c r="I242" i="12"/>
  <c r="K242" i="12"/>
  <c r="K237" i="12" s="1"/>
  <c r="O242" i="12"/>
  <c r="O237" i="12" s="1"/>
  <c r="Q242" i="12"/>
  <c r="V242" i="12"/>
  <c r="G246" i="12"/>
  <c r="G245" i="12" s="1"/>
  <c r="I246" i="12"/>
  <c r="K246" i="12"/>
  <c r="K245" i="12" s="1"/>
  <c r="O246" i="12"/>
  <c r="O245" i="12" s="1"/>
  <c r="Q246" i="12"/>
  <c r="V246" i="12"/>
  <c r="V245" i="12" s="1"/>
  <c r="G248" i="12"/>
  <c r="I248" i="12"/>
  <c r="I245" i="12" s="1"/>
  <c r="K248" i="12"/>
  <c r="M248" i="12"/>
  <c r="O248" i="12"/>
  <c r="Q248" i="12"/>
  <c r="Q245" i="12" s="1"/>
  <c r="V248" i="12"/>
  <c r="G250" i="12"/>
  <c r="M250" i="12" s="1"/>
  <c r="I250" i="12"/>
  <c r="K250" i="12"/>
  <c r="O250" i="12"/>
  <c r="Q250" i="12"/>
  <c r="V250" i="12"/>
  <c r="G252" i="12"/>
  <c r="I252" i="12"/>
  <c r="K252" i="12"/>
  <c r="M252" i="12"/>
  <c r="O252" i="12"/>
  <c r="Q252" i="12"/>
  <c r="V252" i="12"/>
  <c r="G254" i="12"/>
  <c r="M254" i="12" s="1"/>
  <c r="I254" i="12"/>
  <c r="K254" i="12"/>
  <c r="O254" i="12"/>
  <c r="Q254" i="12"/>
  <c r="V254" i="12"/>
  <c r="G256" i="12"/>
  <c r="I256" i="12"/>
  <c r="K256" i="12"/>
  <c r="M256" i="12"/>
  <c r="O256" i="12"/>
  <c r="Q256" i="12"/>
  <c r="V256" i="12"/>
  <c r="G258" i="12"/>
  <c r="M258" i="12" s="1"/>
  <c r="I258" i="12"/>
  <c r="K258" i="12"/>
  <c r="O258" i="12"/>
  <c r="Q258" i="12"/>
  <c r="V258" i="12"/>
  <c r="G260" i="12"/>
  <c r="I260" i="12"/>
  <c r="K260" i="12"/>
  <c r="M260" i="12"/>
  <c r="O260" i="12"/>
  <c r="Q260" i="12"/>
  <c r="V260" i="12"/>
  <c r="G263" i="12"/>
  <c r="M263" i="12" s="1"/>
  <c r="I263" i="12"/>
  <c r="K263" i="12"/>
  <c r="O263" i="12"/>
  <c r="Q263" i="12"/>
  <c r="V263" i="12"/>
  <c r="G265" i="12"/>
  <c r="I265" i="12"/>
  <c r="K265" i="12"/>
  <c r="M265" i="12"/>
  <c r="O265" i="12"/>
  <c r="Q265" i="12"/>
  <c r="V265" i="12"/>
  <c r="O268" i="12"/>
  <c r="G269" i="12"/>
  <c r="I269" i="12"/>
  <c r="I268" i="12" s="1"/>
  <c r="K269" i="12"/>
  <c r="M269" i="12"/>
  <c r="O269" i="12"/>
  <c r="Q269" i="12"/>
  <c r="Q268" i="12" s="1"/>
  <c r="V269" i="12"/>
  <c r="G272" i="12"/>
  <c r="G268" i="12" s="1"/>
  <c r="I272" i="12"/>
  <c r="K272" i="12"/>
  <c r="K268" i="12" s="1"/>
  <c r="O272" i="12"/>
  <c r="Q272" i="12"/>
  <c r="V272" i="12"/>
  <c r="V268" i="12" s="1"/>
  <c r="G275" i="12"/>
  <c r="I275" i="12"/>
  <c r="K275" i="12"/>
  <c r="M275" i="12"/>
  <c r="O275" i="12"/>
  <c r="Q275" i="12"/>
  <c r="V275" i="12"/>
  <c r="G278" i="12"/>
  <c r="G279" i="12"/>
  <c r="I279" i="12"/>
  <c r="I278" i="12" s="1"/>
  <c r="K279" i="12"/>
  <c r="M279" i="12"/>
  <c r="O279" i="12"/>
  <c r="Q279" i="12"/>
  <c r="Q278" i="12" s="1"/>
  <c r="V279" i="12"/>
  <c r="G283" i="12"/>
  <c r="M283" i="12" s="1"/>
  <c r="I283" i="12"/>
  <c r="K283" i="12"/>
  <c r="K278" i="12" s="1"/>
  <c r="O283" i="12"/>
  <c r="O278" i="12" s="1"/>
  <c r="Q283" i="12"/>
  <c r="V283" i="12"/>
  <c r="G288" i="12"/>
  <c r="I288" i="12"/>
  <c r="K288" i="12"/>
  <c r="M288" i="12"/>
  <c r="O288" i="12"/>
  <c r="Q288" i="12"/>
  <c r="V288" i="12"/>
  <c r="G293" i="12"/>
  <c r="M293" i="12" s="1"/>
  <c r="I293" i="12"/>
  <c r="K293" i="12"/>
  <c r="O293" i="12"/>
  <c r="Q293" i="12"/>
  <c r="V293" i="12"/>
  <c r="G296" i="12"/>
  <c r="I296" i="12"/>
  <c r="K296" i="12"/>
  <c r="M296" i="12"/>
  <c r="O296" i="12"/>
  <c r="Q296" i="12"/>
  <c r="V296" i="12"/>
  <c r="G299" i="12"/>
  <c r="M299" i="12" s="1"/>
  <c r="I299" i="12"/>
  <c r="K299" i="12"/>
  <c r="O299" i="12"/>
  <c r="Q299" i="12"/>
  <c r="V299" i="12"/>
  <c r="V278" i="12" s="1"/>
  <c r="G302" i="12"/>
  <c r="I302" i="12"/>
  <c r="K302" i="12"/>
  <c r="M302" i="12"/>
  <c r="O302" i="12"/>
  <c r="Q302" i="12"/>
  <c r="V302" i="12"/>
  <c r="G305" i="12"/>
  <c r="M305" i="12" s="1"/>
  <c r="I305" i="12"/>
  <c r="K305" i="12"/>
  <c r="O305" i="12"/>
  <c r="Q305" i="12"/>
  <c r="V305" i="12"/>
  <c r="G309" i="12"/>
  <c r="G308" i="12" s="1"/>
  <c r="I309" i="12"/>
  <c r="K309" i="12"/>
  <c r="K308" i="12" s="1"/>
  <c r="O309" i="12"/>
  <c r="O308" i="12" s="1"/>
  <c r="Q309" i="12"/>
  <c r="V309" i="12"/>
  <c r="V308" i="12" s="1"/>
  <c r="G314" i="12"/>
  <c r="I314" i="12"/>
  <c r="I308" i="12" s="1"/>
  <c r="K314" i="12"/>
  <c r="M314" i="12"/>
  <c r="O314" i="12"/>
  <c r="Q314" i="12"/>
  <c r="Q308" i="12" s="1"/>
  <c r="V314" i="12"/>
  <c r="G318" i="12"/>
  <c r="M318" i="12" s="1"/>
  <c r="I318" i="12"/>
  <c r="K318" i="12"/>
  <c r="O318" i="12"/>
  <c r="Q318" i="12"/>
  <c r="V318" i="12"/>
  <c r="G322" i="12"/>
  <c r="M322" i="12" s="1"/>
  <c r="I322" i="12"/>
  <c r="K322" i="12"/>
  <c r="K321" i="12" s="1"/>
  <c r="O322" i="12"/>
  <c r="O321" i="12" s="1"/>
  <c r="Q322" i="12"/>
  <c r="V322" i="12"/>
  <c r="V321" i="12" s="1"/>
  <c r="G326" i="12"/>
  <c r="I326" i="12"/>
  <c r="I321" i="12" s="1"/>
  <c r="K326" i="12"/>
  <c r="M326" i="12"/>
  <c r="O326" i="12"/>
  <c r="Q326" i="12"/>
  <c r="V326" i="12"/>
  <c r="G329" i="12"/>
  <c r="M329" i="12" s="1"/>
  <c r="I329" i="12"/>
  <c r="K329" i="12"/>
  <c r="O329" i="12"/>
  <c r="Q329" i="12"/>
  <c r="V329" i="12"/>
  <c r="G332" i="12"/>
  <c r="I332" i="12"/>
  <c r="K332" i="12"/>
  <c r="M332" i="12"/>
  <c r="O332" i="12"/>
  <c r="Q332" i="12"/>
  <c r="V332" i="12"/>
  <c r="G335" i="12"/>
  <c r="M335" i="12" s="1"/>
  <c r="I335" i="12"/>
  <c r="K335" i="12"/>
  <c r="O335" i="12"/>
  <c r="Q335" i="12"/>
  <c r="V335" i="12"/>
  <c r="G338" i="12"/>
  <c r="I338" i="12"/>
  <c r="K338" i="12"/>
  <c r="M338" i="12"/>
  <c r="O338" i="12"/>
  <c r="Q338" i="12"/>
  <c r="Q321" i="12" s="1"/>
  <c r="V338" i="12"/>
  <c r="G341" i="12"/>
  <c r="M341" i="12" s="1"/>
  <c r="I341" i="12"/>
  <c r="K341" i="12"/>
  <c r="O341" i="12"/>
  <c r="Q341" i="12"/>
  <c r="V341" i="12"/>
  <c r="G344" i="12"/>
  <c r="G343" i="12" s="1"/>
  <c r="I344" i="12"/>
  <c r="K344" i="12"/>
  <c r="K343" i="12" s="1"/>
  <c r="O344" i="12"/>
  <c r="O343" i="12" s="1"/>
  <c r="Q344" i="12"/>
  <c r="V344" i="12"/>
  <c r="V343" i="12" s="1"/>
  <c r="G349" i="12"/>
  <c r="I349" i="12"/>
  <c r="I343" i="12" s="1"/>
  <c r="K349" i="12"/>
  <c r="M349" i="12"/>
  <c r="O349" i="12"/>
  <c r="Q349" i="12"/>
  <c r="Q343" i="12" s="1"/>
  <c r="V349" i="12"/>
  <c r="G352" i="12"/>
  <c r="M352" i="12" s="1"/>
  <c r="I352" i="12"/>
  <c r="K352" i="12"/>
  <c r="O352" i="12"/>
  <c r="Q352" i="12"/>
  <c r="V352" i="12"/>
  <c r="Q356" i="12"/>
  <c r="G357" i="12"/>
  <c r="M357" i="12" s="1"/>
  <c r="M356" i="12" s="1"/>
  <c r="I357" i="12"/>
  <c r="K357" i="12"/>
  <c r="K356" i="12" s="1"/>
  <c r="O357" i="12"/>
  <c r="O356" i="12" s="1"/>
  <c r="Q357" i="12"/>
  <c r="V357" i="12"/>
  <c r="V356" i="12" s="1"/>
  <c r="G364" i="12"/>
  <c r="I364" i="12"/>
  <c r="I356" i="12" s="1"/>
  <c r="K364" i="12"/>
  <c r="M364" i="12"/>
  <c r="O364" i="12"/>
  <c r="Q364" i="12"/>
  <c r="V364" i="12"/>
  <c r="G368" i="12"/>
  <c r="M368" i="12" s="1"/>
  <c r="I368" i="12"/>
  <c r="K368" i="12"/>
  <c r="O368" i="12"/>
  <c r="Q368" i="12"/>
  <c r="V368" i="12"/>
  <c r="G372" i="12"/>
  <c r="I372" i="12"/>
  <c r="K372" i="12"/>
  <c r="M372" i="12"/>
  <c r="O372" i="12"/>
  <c r="Q372" i="12"/>
  <c r="V372" i="12"/>
  <c r="G375" i="12"/>
  <c r="M375" i="12" s="1"/>
  <c r="I375" i="12"/>
  <c r="K375" i="12"/>
  <c r="O375" i="12"/>
  <c r="Q375" i="12"/>
  <c r="V375" i="12"/>
  <c r="Q379" i="12"/>
  <c r="G380" i="12"/>
  <c r="M380" i="12" s="1"/>
  <c r="M379" i="12" s="1"/>
  <c r="I380" i="12"/>
  <c r="K380" i="12"/>
  <c r="K379" i="12" s="1"/>
  <c r="O380" i="12"/>
  <c r="O379" i="12" s="1"/>
  <c r="Q380" i="12"/>
  <c r="V380" i="12"/>
  <c r="V379" i="12" s="1"/>
  <c r="G382" i="12"/>
  <c r="I382" i="12"/>
  <c r="I379" i="12" s="1"/>
  <c r="K382" i="12"/>
  <c r="M382" i="12"/>
  <c r="O382" i="12"/>
  <c r="Q382" i="12"/>
  <c r="V382" i="12"/>
  <c r="G385" i="12"/>
  <c r="K385" i="12"/>
  <c r="O385" i="12"/>
  <c r="V385" i="12"/>
  <c r="G386" i="12"/>
  <c r="I386" i="12"/>
  <c r="I385" i="12" s="1"/>
  <c r="K386" i="12"/>
  <c r="M386" i="12"/>
  <c r="M385" i="12" s="1"/>
  <c r="O386" i="12"/>
  <c r="Q386" i="12"/>
  <c r="Q385" i="12" s="1"/>
  <c r="V386" i="12"/>
  <c r="G389" i="12"/>
  <c r="K389" i="12"/>
  <c r="O389" i="12"/>
  <c r="V389" i="12"/>
  <c r="G390" i="12"/>
  <c r="I390" i="12"/>
  <c r="I389" i="12" s="1"/>
  <c r="K390" i="12"/>
  <c r="M390" i="12"/>
  <c r="M389" i="12" s="1"/>
  <c r="O390" i="12"/>
  <c r="Q390" i="12"/>
  <c r="Q389" i="12" s="1"/>
  <c r="V390" i="12"/>
  <c r="G393" i="12"/>
  <c r="I393" i="12"/>
  <c r="I392" i="12" s="1"/>
  <c r="K393" i="12"/>
  <c r="M393" i="12"/>
  <c r="O393" i="12"/>
  <c r="Q393" i="12"/>
  <c r="Q392" i="12" s="1"/>
  <c r="V393" i="12"/>
  <c r="G395" i="12"/>
  <c r="M395" i="12" s="1"/>
  <c r="I395" i="12"/>
  <c r="K395" i="12"/>
  <c r="K392" i="12" s="1"/>
  <c r="O395" i="12"/>
  <c r="Q395" i="12"/>
  <c r="V395" i="12"/>
  <c r="V392" i="12" s="1"/>
  <c r="G397" i="12"/>
  <c r="I397" i="12"/>
  <c r="K397" i="12"/>
  <c r="M397" i="12"/>
  <c r="O397" i="12"/>
  <c r="Q397" i="12"/>
  <c r="V397" i="12"/>
  <c r="G399" i="12"/>
  <c r="M399" i="12" s="1"/>
  <c r="I399" i="12"/>
  <c r="K399" i="12"/>
  <c r="O399" i="12"/>
  <c r="Q399" i="12"/>
  <c r="V399" i="12"/>
  <c r="G401" i="12"/>
  <c r="I401" i="12"/>
  <c r="K401" i="12"/>
  <c r="M401" i="12"/>
  <c r="O401" i="12"/>
  <c r="Q401" i="12"/>
  <c r="V401" i="12"/>
  <c r="G403" i="12"/>
  <c r="M403" i="12" s="1"/>
  <c r="I403" i="12"/>
  <c r="K403" i="12"/>
  <c r="O403" i="12"/>
  <c r="O392" i="12" s="1"/>
  <c r="Q403" i="12"/>
  <c r="V403" i="12"/>
  <c r="G405" i="12"/>
  <c r="I405" i="12"/>
  <c r="K405" i="12"/>
  <c r="M405" i="12"/>
  <c r="O405" i="12"/>
  <c r="Q405" i="12"/>
  <c r="V405" i="12"/>
  <c r="K408" i="12"/>
  <c r="G409" i="12"/>
  <c r="I409" i="12"/>
  <c r="I408" i="12" s="1"/>
  <c r="K409" i="12"/>
  <c r="M409" i="12"/>
  <c r="O409" i="12"/>
  <c r="Q409" i="12"/>
  <c r="Q408" i="12" s="1"/>
  <c r="V409" i="12"/>
  <c r="G412" i="12"/>
  <c r="G408" i="12" s="1"/>
  <c r="I412" i="12"/>
  <c r="K412" i="12"/>
  <c r="O412" i="12"/>
  <c r="O408" i="12" s="1"/>
  <c r="Q412" i="12"/>
  <c r="V412" i="12"/>
  <c r="V408" i="12" s="1"/>
  <c r="G415" i="12"/>
  <c r="I415" i="12"/>
  <c r="K415" i="12"/>
  <c r="M415" i="12"/>
  <c r="O415" i="12"/>
  <c r="Q415" i="12"/>
  <c r="V415" i="12"/>
  <c r="G417" i="12"/>
  <c r="K417" i="12"/>
  <c r="O417" i="12"/>
  <c r="V417" i="12"/>
  <c r="G418" i="12"/>
  <c r="I418" i="12"/>
  <c r="I417" i="12" s="1"/>
  <c r="K418" i="12"/>
  <c r="M418" i="12"/>
  <c r="M417" i="12" s="1"/>
  <c r="O418" i="12"/>
  <c r="Q418" i="12"/>
  <c r="Q417" i="12" s="1"/>
  <c r="V418" i="12"/>
  <c r="AE422" i="12"/>
  <c r="I19" i="1"/>
  <c r="I18" i="1"/>
  <c r="G43" i="1"/>
  <c r="G25" i="1" s="1"/>
  <c r="A25" i="1" s="1"/>
  <c r="H41" i="1"/>
  <c r="I41" i="1" s="1"/>
  <c r="H40" i="1"/>
  <c r="J28" i="1"/>
  <c r="J26" i="1"/>
  <c r="G38" i="1"/>
  <c r="F38" i="1"/>
  <c r="J23" i="1"/>
  <c r="J24" i="1"/>
  <c r="J25" i="1"/>
  <c r="J27" i="1"/>
  <c r="E24" i="1"/>
  <c r="E26" i="1"/>
  <c r="I17" i="1" l="1"/>
  <c r="I16" i="1"/>
  <c r="I21" i="1" s="1"/>
  <c r="I85" i="1"/>
  <c r="J84" i="1" s="1"/>
  <c r="H42" i="1"/>
  <c r="I42" i="1" s="1"/>
  <c r="G26" i="1"/>
  <c r="A26" i="1"/>
  <c r="G28" i="1"/>
  <c r="G23" i="1"/>
  <c r="M33" i="12"/>
  <c r="M199" i="12"/>
  <c r="M321" i="12"/>
  <c r="M115" i="12"/>
  <c r="M102" i="12"/>
  <c r="M8" i="12"/>
  <c r="M150" i="12"/>
  <c r="M130" i="12"/>
  <c r="M392" i="12"/>
  <c r="M278" i="12"/>
  <c r="M187" i="12"/>
  <c r="G392" i="12"/>
  <c r="G379" i="12"/>
  <c r="G356" i="12"/>
  <c r="M344" i="12"/>
  <c r="M343" i="12" s="1"/>
  <c r="G321" i="12"/>
  <c r="M309" i="12"/>
  <c r="M308" i="12" s="1"/>
  <c r="M272" i="12"/>
  <c r="M268" i="12" s="1"/>
  <c r="M246" i="12"/>
  <c r="M245" i="12" s="1"/>
  <c r="M230" i="12"/>
  <c r="M229" i="12" s="1"/>
  <c r="M220" i="12"/>
  <c r="M219" i="12" s="1"/>
  <c r="M77" i="12"/>
  <c r="M76" i="12" s="1"/>
  <c r="G72" i="12"/>
  <c r="M64" i="12"/>
  <c r="M61" i="12" s="1"/>
  <c r="G33" i="12"/>
  <c r="G199" i="12"/>
  <c r="AF422" i="12"/>
  <c r="G150" i="12"/>
  <c r="G115" i="12"/>
  <c r="G67" i="12"/>
  <c r="G52" i="12"/>
  <c r="G27" i="12"/>
  <c r="G130" i="12"/>
  <c r="M412" i="12"/>
  <c r="M408" i="12" s="1"/>
  <c r="I39" i="1"/>
  <c r="I43" i="1" s="1"/>
  <c r="J39" i="1" s="1"/>
  <c r="J43" i="1" s="1"/>
  <c r="J66" i="1" l="1"/>
  <c r="J62" i="1"/>
  <c r="J70" i="1"/>
  <c r="J65" i="1"/>
  <c r="J58" i="1"/>
  <c r="J81" i="1"/>
  <c r="J63" i="1"/>
  <c r="J83" i="1"/>
  <c r="J60" i="1"/>
  <c r="J53" i="1"/>
  <c r="J73" i="1"/>
  <c r="J61" i="1"/>
  <c r="J82" i="1"/>
  <c r="J78" i="1"/>
  <c r="J80" i="1"/>
  <c r="J75" i="1"/>
  <c r="J57" i="1"/>
  <c r="J77" i="1"/>
  <c r="J56" i="1"/>
  <c r="J64" i="1"/>
  <c r="J72" i="1"/>
  <c r="J54" i="1"/>
  <c r="J74" i="1"/>
  <c r="J59" i="1"/>
  <c r="J67" i="1"/>
  <c r="J69" i="1"/>
  <c r="J68" i="1"/>
  <c r="J71" i="1"/>
  <c r="J79" i="1"/>
  <c r="J76" i="1"/>
  <c r="J55" i="1"/>
  <c r="A23" i="1"/>
  <c r="J42" i="1"/>
  <c r="J41" i="1"/>
  <c r="J85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Zdeněk Varvařovský</author>
  </authors>
  <commentList>
    <comment ref="S6" authorId="0" shapeId="0" xr:uid="{EF741748-7B39-4DD3-A596-C1A0A440003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F209A14-DFFE-4FEF-95B4-0AFCCF07BD8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<sst xmlns="http://schemas.openxmlformats.org/spreadsheetml/2006/main" count="1715" uniqueCount="558">
  <si>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</si>
  <si>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</si>
  <si>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</si>
  <si>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</si>
  <si>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</si>
  <si>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</si>
  <si>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</si>
  <si>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</si>
  <si>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</si>
  <si>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</si>
  <si>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</si>
  <si>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</si>
  <si>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</si>
  <si>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</si>
  <si>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</si>
  <si>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</si>
  <si>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</si>
  <si>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</si>
  <si>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</si>
  <si>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</si>
  <si>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</si>
  <si>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</si>
  <si>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</si>
  <si>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</si>
  <si>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</si>
  <si>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</si>
  <si>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</si>
  <si>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</si>
  <si>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</si>
  <si>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</si>
  <si>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</si>
  <si>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</si>
  <si>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</si>
  <si>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</si>
  <si>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</si>
  <si>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</si>
  <si>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</si>
  <si>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</si>
  <si>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</si>
  <si>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</si>
  <si>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</si>
  <si>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</si>
  <si>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</si>
  <si>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</t>
  </si>
  <si>
    <t>Změna užívání části 2.NP v pav.E - kreslírna</t>
  </si>
  <si>
    <t>04</t>
  </si>
  <si>
    <t>Změna užívání části 2.NP v pav. E - kreslírna</t>
  </si>
  <si>
    <t>Objekt:</t>
  </si>
  <si>
    <t>Rozpočet:</t>
  </si>
  <si>
    <t>2021053</t>
  </si>
  <si>
    <t>GASOS ROKYCANY</t>
  </si>
  <si>
    <t>Určen při výběrovém řízení</t>
  </si>
  <si>
    <t>11111111</t>
  </si>
  <si>
    <t>Stavba</t>
  </si>
  <si>
    <t>Stavební objekt</t>
  </si>
  <si>
    <t>Celkem za stavbu</t>
  </si>
  <si>
    <t>CZK</t>
  </si>
  <si>
    <t>#POPS</t>
  </si>
  <si>
    <t>Popis stavby: 2021053 - GASOS ROKYCANY</t>
  </si>
  <si>
    <t>#POPO</t>
  </si>
  <si>
    <t>Popis objektu: 04 - Změna užívání části 2.NP v pav. E - kreslírna</t>
  </si>
  <si>
    <t>#POPR</t>
  </si>
  <si>
    <t>Popis rozpočtu: 2 - Změna užívání části 2.NP v pav.E - kreslírna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</si>
  <si>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</si>
  <si>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</si>
  <si>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</si>
  <si>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</si>
  <si>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</si>
  <si>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</si>
  <si>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</si>
  <si>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</si>
  <si>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</si>
  <si>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</si>
  <si>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</si>
  <si>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</si>
  <si>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</si>
  <si>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</si>
  <si>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</si>
  <si>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</si>
  <si>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</si>
  <si>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</si>
  <si>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</si>
  <si>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</si>
  <si>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</si>
  <si>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</si>
  <si>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714</t>
  </si>
  <si>
    <t>Izolace akustické a protiotřesové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</si>
  <si>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</si>
  <si>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</si>
  <si>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</si>
  <si>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</si>
  <si>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</si>
  <si>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</si>
  <si>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</si>
  <si>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</si>
  <si>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</si>
  <si>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</si>
  <si>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</si>
  <si>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</si>
  <si>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</si>
  <si>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</si>
  <si>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</si>
  <si>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</si>
  <si>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</si>
  <si>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</si>
  <si>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</si>
  <si>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</si>
  <si>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</si>
  <si>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</si>
  <si>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</si>
  <si>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</si>
  <si>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</si>
  <si>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</si>
  <si>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</si>
  <si>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</si>
  <si>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</si>
  <si>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</si>
  <si>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</si>
  <si>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</si>
  <si>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</si>
  <si>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</si>
  <si>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</si>
  <si>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</si>
  <si>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</si>
  <si>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</si>
  <si>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</si>
  <si>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</si>
  <si>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</si>
  <si>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</si>
  <si>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</si>
  <si>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</si>
  <si>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</si>
  <si>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</si>
  <si>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</si>
  <si>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</si>
  <si>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</si>
  <si>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</si>
  <si>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</si>
  <si>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</si>
  <si>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</si>
  <si>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</si>
  <si>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</si>
  <si>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</si>
  <si>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</si>
  <si>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</si>
  <si>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</si>
  <si>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</si>
  <si>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</si>
  <si>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</si>
  <si>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</si>
  <si>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</si>
  <si>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</si>
  <si>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</si>
  <si>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</si>
  <si>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</si>
  <si>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</si>
  <si>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310271637R00</t>
  </si>
  <si>
    <t>Zazdívka otvorů z pórobetonových tvárnic plochy od 1 m2 do 4 m2, tloušťka zdiva 375 mm</t>
  </si>
  <si>
    <t>m3</t>
  </si>
  <si>
    <t>801-4</t>
  </si>
  <si>
    <t>RTS 22/ I</t>
  </si>
  <si>
    <t>Práce</t>
  </si>
  <si>
    <t>POL1_</t>
  </si>
  <si>
    <t>ve zdivu nadzákladovém, včetně pomocného pracovního lešení</t>
  </si>
  <si>
    <t>SPI</t>
  </si>
  <si>
    <t>zazdívka prostupu VZT : 0,9*0,9*0,375</t>
  </si>
  <si>
    <t>VV</t>
  </si>
  <si>
    <t>SPU</t>
  </si>
  <si>
    <t>342023523R00</t>
  </si>
  <si>
    <t>Příčky opláštěné kombinací sádrovláknitých a sádrokartonových desek jednoduchá ocelová konstrukce CW 75, 2x opláštění - sádrokarton na líci, kotvení do prvního opláštění tl. příčky 125 mm, tl. sádrovláknitých desek 12,5 mm, tl. sádrokartonových desek 12,5 mm, impregnované, tl. izolace 80 mm, požární odolnost EI 60</t>
  </si>
  <si>
    <t>m2</t>
  </si>
  <si>
    <t>801-1</t>
  </si>
  <si>
    <t>zřízení nosné konstrukce příčky, vložení tepelné izolace tl. do 5 cm, montáž desek, tmelení spár Q2 a úprava rohů. Včetně dodávek materiálu.</t>
  </si>
  <si>
    <t>čelní stěna : 4*8,730</t>
  </si>
  <si>
    <t>boční : (1,245+4)/2*5,305</t>
  </si>
  <si>
    <t>předsíň : (1,45+2,20)*(4,25+5,10)/2</t>
  </si>
  <si>
    <t>342266111RU0</t>
  </si>
  <si>
    <t>Předstěny opláštěné sádrokartonovými deskami obklad stěn sádrokartonem na ocelovou konstrukci z profilů CW 50 tloušťka desky 12, 5 mm, protipožární, tloušťka izolace 140 mm</t>
  </si>
  <si>
    <t>nízká stěna : 1,245*8,730</t>
  </si>
  <si>
    <t>boční stěna : (1,245+4,00)/2*5,305</t>
  </si>
  <si>
    <t>342265122RV2</t>
  </si>
  <si>
    <t>Úprava podkroví sádrokartonem na plochách šikmých na ocelový rošt 1x deska, tloušťky 12,5 mm, protipožární, tloušťka izolace 220 mm</t>
  </si>
  <si>
    <t>deskami ze sádrokartonu tl. 12,5 mm, s vloženou tepelnou izolací a parotěsnou zábranou,</t>
  </si>
  <si>
    <t>doplnění TI do střešního pláště : 7,60*8,73</t>
  </si>
  <si>
    <t>416051211R00</t>
  </si>
  <si>
    <t>Podhledy sádrokartonovými akustické bezespáré podhledy akustické  bezespáré, dvouúrovňový ocelový rošt - hrana akustické sádrokartonové desky kolmo řezaná (pro technologii řezané spáry) rozměr desky 1188/1998 mm, děrování pravidelné, d 8 mm, podíl děrované plochy 15,5%, s minerální izolací tl. 50 mm</t>
  </si>
  <si>
    <t>s úpravou rohů, koutů a hran konstrukcí, přebroušení a tmelení spár,</t>
  </si>
  <si>
    <t>8,730*6,25</t>
  </si>
  <si>
    <t>1,45*2,20</t>
  </si>
  <si>
    <t>612403380RT1</t>
  </si>
  <si>
    <t>Hrubá výplň rýh ve stěnách, jakoukoliv maltou maltou ze suchých směsí_x000D_
 30 x 30 mm</t>
  </si>
  <si>
    <t>m</t>
  </si>
  <si>
    <t>jakékoliv šířky rýhy,</t>
  </si>
  <si>
    <t>rýhy el. instalace : (5,035+8,75)*2</t>
  </si>
  <si>
    <t>0,5*8</t>
  </si>
  <si>
    <t>(1,45+2,20)</t>
  </si>
  <si>
    <t>2*0,5</t>
  </si>
  <si>
    <t>612403386RT1</t>
  </si>
  <si>
    <t>Hrubá výplň rýh ve stěnách, jakoukoliv maltou maltou ze suchých směsí_x000D_
 100 x 100 mm</t>
  </si>
  <si>
    <t>rozvody ZTI : 3,15+1,20</t>
  </si>
  <si>
    <t>612475221RT2</t>
  </si>
  <si>
    <t>Omítky vnitřních stěn ze suché směsi s postřikem, vápenosádrová, tloušťka vrstvy 10 mm</t>
  </si>
  <si>
    <t>v podlaží i ve schodišti, kompletní souvrství</t>
  </si>
  <si>
    <t>0,9*0,9</t>
  </si>
  <si>
    <t>(2+1,80+1,50)*0,30</t>
  </si>
  <si>
    <t>po vybouraném zdivu : 0,30*4,00</t>
  </si>
  <si>
    <t>0,30*1,25</t>
  </si>
  <si>
    <t>632412130RT1</t>
  </si>
  <si>
    <t>Potěr ze suchých směsí cementový, tloušťky 30 mm, bez penetrace</t>
  </si>
  <si>
    <t>s rozprostřením a uhlazením</t>
  </si>
  <si>
    <t>46,33</t>
  </si>
  <si>
    <t>632412901R00</t>
  </si>
  <si>
    <t xml:space="preserve">Potěr ze suchých směsí nátěr podkladu před nanesením připojeného potěru,  </t>
  </si>
  <si>
    <t>642942111RU4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</si>
  <si>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800 x 1970 x 150 mm</t>
  </si>
  <si>
    <t>kus</t>
  </si>
  <si>
    <t>648991113RT2</t>
  </si>
  <si>
    <t>Osazení parapetních desek z plastických hmot Dodávka a osazení parapetních desek z plastických hmot šířky 250 mm</t>
  </si>
  <si>
    <t>a poloplastických hmot na montážní pěnu, zapravení omítky pod parapetem, těsnění spáry mezi parapetem a rámem okna, dodávka silikonu.</t>
  </si>
  <si>
    <t>941955001R00</t>
  </si>
  <si>
    <t>Lešení lehké pracovní pomocné pomocné, o výšce lešeňové podlahy do 1,2 m</t>
  </si>
  <si>
    <t>800-3</t>
  </si>
  <si>
    <t>8,73*5,305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</si>
  <si>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</si>
  <si>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</si>
  <si>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Odkaz na mn. položky pořadí 13 : 49,50265</t>
  </si>
  <si>
    <t>963016111R00</t>
  </si>
  <si>
    <t>Demontáž sádrokartonových a sádrovláknitých podhledů z desek bez minerální izolace, na jednoduché ocelové konstrukci, 1x opláštěné tl. 12,5 mm</t>
  </si>
  <si>
    <t>801-3</t>
  </si>
  <si>
    <t>Odkaz na mn. položky pořadí 79 : 57,61800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</si>
  <si>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</si>
  <si>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</si>
  <si>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</si>
  <si>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968071125R00</t>
  </si>
  <si>
    <t>Vyvěšení nebo zavěšení kovových křídel dveří, plochy do 2 m2</t>
  </si>
  <si>
    <t>s případným uložením a opětovným zavěšením po provedení stavebních změn,</t>
  </si>
  <si>
    <t>968072246R00</t>
  </si>
  <si>
    <t>Vybourání a vyjmutí kovových rámů a rolet rámů, včetně pomocného lešení o výšce podlahy do 1900 mm a pro zatížení do 1,5 kPa  (150 kg/m2) okenních jednoduchých, plochy do 4 m2</t>
  </si>
  <si>
    <t>1,8*2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</si>
  <si>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</si>
  <si>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</si>
  <si>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0,8*1,97</t>
  </si>
  <si>
    <t>971033641R00</t>
  </si>
  <si>
    <t>Vybourání otvorů ve zdivu cihelném z jakýchkoliv cihel pálených_x000D_
 na jakoukoliv maltu vápenou nebo vápenocementovou, plochy do 4 m2, tloušťky do 300 mm</t>
  </si>
  <si>
    <t>základovém nebo nadzákladovém,</t>
  </si>
  <si>
    <t>Včetně pomocného lešení o výšce podlahy do 1900 mm a pro zatížení do 1,5 kPa  (150 kg/m2).</t>
  </si>
  <si>
    <t>POP</t>
  </si>
  <si>
    <t/>
  </si>
  <si>
    <t>(1,25+3,75)/2*5,46*0,30</t>
  </si>
  <si>
    <t>999281108R00</t>
  </si>
  <si>
    <t xml:space="preserve">Přesun hmot pro opravy a údržbu objektů pro opravy a údržbu dosavadních objektů včetně vnějších plášťů_x000D_
 výšky do 12 m,  </t>
  </si>
  <si>
    <t>t</t>
  </si>
  <si>
    <t>Přesun hmot</t>
  </si>
  <si>
    <t>POL7_</t>
  </si>
  <si>
    <t>oborů 801, 803, 811 a 812</t>
  </si>
  <si>
    <t>712400832RT1</t>
  </si>
  <si>
    <t>Odstranění povlakové krytiny a mechu na střechách šikmých přes 10 do 30° povlakové krytiny dvouvrstvé, z ploch jednotlivě do 10 m</t>
  </si>
  <si>
    <t>800-711</t>
  </si>
  <si>
    <t>1,5*1,6*4</t>
  </si>
  <si>
    <t>712400834RT1</t>
  </si>
  <si>
    <t>Odstranění povlakové krytiny a mechu na střechách šikmých přes 10 do 30° povlakové krytiny každé další vrstvy, z ploch jednotlivě do 10 m</t>
  </si>
  <si>
    <t>Odkaz na mn. položky pořadí 22 : 9,60000</t>
  </si>
  <si>
    <t>712500921R00</t>
  </si>
  <si>
    <t>Oprava povlakové krytiny střech oblých příplatek k ceně za správkový kus_x000D_
 NAIP přitavením</t>
  </si>
  <si>
    <t>Indiv</t>
  </si>
  <si>
    <t>vč. příplatku za správkový kus,</t>
  </si>
  <si>
    <t>998712102R00</t>
  </si>
  <si>
    <t>Přesun hmot pro povlakové krytiny v objektech výšky přes 6 do 12 m</t>
  </si>
  <si>
    <t>50 m vodorovně</t>
  </si>
  <si>
    <t>714182011R00</t>
  </si>
  <si>
    <t>Montáž pohltivých a konstrukčních součástí izolačních vložek volným uložením pásů s nařezáním do lamel nebo kazet</t>
  </si>
  <si>
    <t>800-714</t>
  </si>
  <si>
    <t>714211111RT2</t>
  </si>
  <si>
    <t>Montáž akustických podhledů z panelů, ze skelné vlny, připevněné ke stropní konstrukci lepením, včetně dodávky materiálu</t>
  </si>
  <si>
    <t>dveře sklad : 0,8*1,97</t>
  </si>
  <si>
    <t>dveře kontrolního otvoru : 0,9*0,9</t>
  </si>
  <si>
    <t>dveře předsíň - učšebna : 0,8*1,97</t>
  </si>
  <si>
    <t>28375332T</t>
  </si>
  <si>
    <t>rohož, pas izolační</t>
  </si>
  <si>
    <t xml:space="preserve">m2    </t>
  </si>
  <si>
    <t>Vlastní</t>
  </si>
  <si>
    <t>Specifikace</t>
  </si>
  <si>
    <t>POL3_</t>
  </si>
  <si>
    <t>Odkaz na mn. položky pořadí 26 : 46,31265*1,1</t>
  </si>
  <si>
    <t>998714101R00</t>
  </si>
  <si>
    <t>Přesun hmot v objektech výšky do 6 m</t>
  </si>
  <si>
    <t>50 m vodorovně měřeno od těžiště půdorysné plochy skládky do těžiště půdorysné plochy objektu</t>
  </si>
  <si>
    <t>721170905R00</t>
  </si>
  <si>
    <t>Opravy odpadního potrubí novodurového vsazení odbočky, D 50 mm</t>
  </si>
  <si>
    <t>800-721</t>
  </si>
  <si>
    <t>Včetně pomocného lešení o výšce podlahy do 1900 mm a pro zatížení do 1,5 kPa.</t>
  </si>
  <si>
    <t>721171803R00</t>
  </si>
  <si>
    <t>Demontáž potrubí z novodurových trub do D 75 mm</t>
  </si>
  <si>
    <t>odpadního nebo připojovacího,</t>
  </si>
  <si>
    <t>721176102R00</t>
  </si>
  <si>
    <t>Potrubí HT připojovací vnější průměr D 40 mm, tloušťka stěny 1,8 mm, DN 40</t>
  </si>
  <si>
    <t>včetně tvarovek, objímek. Bez zednických výpomocí.</t>
  </si>
  <si>
    <t>Potrubí včetně tvarovek. Bez zednických výpomocí.</t>
  </si>
  <si>
    <t>721194104R00</t>
  </si>
  <si>
    <t>Zřízení přípojek na potrubí D 40 mm, materiál ve specifikaci</t>
  </si>
  <si>
    <t>vyvedení a upevnění odpadních výpustek,</t>
  </si>
  <si>
    <t>733190107R00</t>
  </si>
  <si>
    <t>Tlakové zkoušky potrubí ocelových závitových, plastových, měděných přes DN 32 do DN 40</t>
  </si>
  <si>
    <t>800-731</t>
  </si>
  <si>
    <t>Včetně dodávky vody, uzavření a zabezpečení konců potrubí.</t>
  </si>
  <si>
    <t>998721102R00</t>
  </si>
  <si>
    <t>Přesun hmot pro vnitřní kanalizaci v objektech výšky do 12 m</t>
  </si>
  <si>
    <t>50 m vodorovně, měřeno od těžiště půdorysné plochy skládky do těžiště půdorysné plochy objektu</t>
  </si>
  <si>
    <t>722170801R00</t>
  </si>
  <si>
    <t>Demontáž potrubí z trubek z PH tlakových do D 32 mm</t>
  </si>
  <si>
    <t>722172962R00</t>
  </si>
  <si>
    <t>Opravy vodovodního potrubí z plastových trubek vsazení odbočky do stávajícího plastového potrubí polyfuzí včetně T-kusu, D 20 mm</t>
  </si>
  <si>
    <t>722171913R00</t>
  </si>
  <si>
    <t>Opravy vodovodního potrubí z plastových trubek ostatní práce mimo spojové svary s přidáním materiálu_x000D_
 odříznutí plastové trubky, přes D 20 do D 25 mm</t>
  </si>
  <si>
    <t>722172312R00</t>
  </si>
  <si>
    <t>Potrubí z plastických hmot polypropylenové potrubí PP-R, D 25 mm, s 3,5 mm, PN 16, polyfúzně svařované, včetně zednických výpomocí</t>
  </si>
  <si>
    <t>včetně tvarovek, bez zednických výpomocí</t>
  </si>
  <si>
    <t>Potrubí včetně tvarovek a zednických výpomocí.</t>
  </si>
  <si>
    <t>4,5*2</t>
  </si>
  <si>
    <t>722179191R00</t>
  </si>
  <si>
    <t>Příplatky za malý rozsah za práce malého rozsahu na zakázce do 20 m rozvodu</t>
  </si>
  <si>
    <t>soubor</t>
  </si>
  <si>
    <t>722181214RU1</t>
  </si>
  <si>
    <t>Izolace vodovodního potrubí návleková z trubic z pěnového polyetylenu, tloušťka stěny 20 mm, d 32 mm</t>
  </si>
  <si>
    <t>V položce je kalkulována dodávka izolační trubice, spon a lepicí pásky.</t>
  </si>
  <si>
    <t>722190402R00</t>
  </si>
  <si>
    <t>Vyvedení a upevnění výpustek DN 20</t>
  </si>
  <si>
    <t>722190901R00</t>
  </si>
  <si>
    <t>Uzavření nebo otevření vodovodního potrubí při opravě</t>
  </si>
  <si>
    <t>včetně vypuštění a napuštění,</t>
  </si>
  <si>
    <t>722235112R00</t>
  </si>
  <si>
    <t>Kohout kulový, mosazný, vnitřní-vnitřní závit, DN 20, PN 25, včetně dodávky materiálu</t>
  </si>
  <si>
    <t>722280106R00</t>
  </si>
  <si>
    <t>Tlakové zkoušky vodovodního potrubí do DN 32</t>
  </si>
  <si>
    <t>722290234R00</t>
  </si>
  <si>
    <t>Proplach a dezinfekce vodovodního potrubí do DN 80</t>
  </si>
  <si>
    <t>Včetně dodání desinfekčního prostředku.</t>
  </si>
  <si>
    <t>998722102R00</t>
  </si>
  <si>
    <t>Přesun hmot pro vnitřní vodovod v objektech výšky do 12 m</t>
  </si>
  <si>
    <t>vodorovně do 50 m</t>
  </si>
  <si>
    <t>725017132R00</t>
  </si>
  <si>
    <t>Umyvadlo na šrouby, bílé, šířka 550 mm, hloubka 420 mm</t>
  </si>
  <si>
    <t>725017136R00</t>
  </si>
  <si>
    <t>Sloup keramický k umyvadlu bílý</t>
  </si>
  <si>
    <t>725823121RT1</t>
  </si>
  <si>
    <t>Baterie umyvadlové a dřezové umyvadlová, stojánková, ruční ovládání s otvíráním odpadu, standardní, včetně dodávky materiálu</t>
  </si>
  <si>
    <t>725980113R00</t>
  </si>
  <si>
    <t>Dvířka vanová, 300 x 300 mm, včetně dodávky materiálu</t>
  </si>
  <si>
    <t>998725102R00</t>
  </si>
  <si>
    <t>Přesun hmot pro zařizovací předměty v objektech výšky do 12 m</t>
  </si>
  <si>
    <t>733171114R00</t>
  </si>
  <si>
    <t>Potrubí polyetylénové síťovaný PE s hliníkovou vložkou, 20 x 2 mm</t>
  </si>
  <si>
    <t>4*0,50</t>
  </si>
  <si>
    <t>733171120R00</t>
  </si>
  <si>
    <t>Potrubí polyetylénové Doplňky pro potrubí polyetylénové napojení potrubí u radiátoru, rozdělovače</t>
  </si>
  <si>
    <t>733171140R00</t>
  </si>
  <si>
    <t>Potrubí polyetylénové Doplňky pro potrubí polyetylénové montáž - napojení potrubí na stoupačku</t>
  </si>
  <si>
    <t>733171152R00</t>
  </si>
  <si>
    <t>Potrubí polyetylénové Doplňky pro potrubí polyetylénové připojovací kolen. garnitura, lisovaný spoj</t>
  </si>
  <si>
    <t>733171154R00</t>
  </si>
  <si>
    <t>Potrubí polyetylénové Doplňky pro potrubí polyetylénové připojovací garnitura, lisovaný spoj</t>
  </si>
  <si>
    <t>733190106R00</t>
  </si>
  <si>
    <t>Tlakové zkoušky potrubí ocelových závitových, plastových, měděných do DN 32</t>
  </si>
  <si>
    <t>733191112R00</t>
  </si>
  <si>
    <t>Manžety prostupové přes DN 20 do DN 32</t>
  </si>
  <si>
    <t>998733101R00</t>
  </si>
  <si>
    <t>Přesun hmot pro rozvody potrubí v objektech výšky do 6 m</t>
  </si>
  <si>
    <t>734235122R00</t>
  </si>
  <si>
    <t>Kohout kulový, mosazný, DN 20, PN 42, vnitřní-vnitřní, včetně dodávky materiálu</t>
  </si>
  <si>
    <t>998734101R00</t>
  </si>
  <si>
    <t>Přesun hmot pro armatury v objektech výšky do 6 m</t>
  </si>
  <si>
    <t>735157568R00</t>
  </si>
  <si>
    <t>Otopná tělesa panelová počet desek 2, počet přídavných přestupných ploch 1, výška 600 mm, délka 1200 mm, provedení ventil kompakt, pravé spodní připojení, s nuceným oběhem, čelní deska profilovaná, včetně dodávky materiálu</t>
  </si>
  <si>
    <t>998735102R00</t>
  </si>
  <si>
    <t>Přesun hmot pro otopná tělesa v objektech výšky do 12 m</t>
  </si>
  <si>
    <t>762102912R00</t>
  </si>
  <si>
    <t>Vyřezání jednotlivých otvorů ve stěnách a příčkách s bedněním tloušťky do 32 mm oboustranně, plocha otvoru přes 1 do 4 m2</t>
  </si>
  <si>
    <t>800-762</t>
  </si>
  <si>
    <t>s vyřezáním konstrukce</t>
  </si>
  <si>
    <t>1,5*1,60*4</t>
  </si>
  <si>
    <t>998762102R00</t>
  </si>
  <si>
    <t>Přesun hmot pro konstrukce tesařské v objektech výšky do 12 m</t>
  </si>
  <si>
    <t>764718303R00</t>
  </si>
  <si>
    <t>Oplechování parapetů včetně rohů, z hliníkového plechu s povrchovou pravou z polyesteru, rš 320 mm, dodávka a montáž</t>
  </si>
  <si>
    <t>800-764</t>
  </si>
  <si>
    <t>včetně rohů</t>
  </si>
  <si>
    <t>včetně spojovacích prostředků a zednických výpomocí.</t>
  </si>
  <si>
    <t>998764102R00</t>
  </si>
  <si>
    <t>Přesun hmot pro konstrukce klempířské v objektech výšky do 12 m</t>
  </si>
  <si>
    <t>766629303R00</t>
  </si>
  <si>
    <t>Montáž otvorových prvků plastových nebo z dřevěných europrofilů oken, plochy do 4,50 m2</t>
  </si>
  <si>
    <t>800-766</t>
  </si>
  <si>
    <t>766661122R00</t>
  </si>
  <si>
    <t>Montáž dveřních křídel kompletizovaných otevíravých ,  , do ocelové nebo fošnové zárubně, jednokřídlových, šířky přes 800 mm</t>
  </si>
  <si>
    <t>766670021R00</t>
  </si>
  <si>
    <t xml:space="preserve">Montáž kliky a štítku </t>
  </si>
  <si>
    <t>766620056RA0</t>
  </si>
  <si>
    <t>Montáž oken dřevěných, střešních, světlovodů střešní okno do dřevěné konstrukce, včetně dodávky okna a lemování rozměr 114 x 140 cm</t>
  </si>
  <si>
    <t>AP-PSV</t>
  </si>
  <si>
    <t>Agregovaná položka</t>
  </si>
  <si>
    <t>POL2_</t>
  </si>
  <si>
    <t>54914594R</t>
  </si>
  <si>
    <t>kování stavební - prvek: kliky se štíty pro cylindrickou vložku; provedení Cr; pro dveře</t>
  </si>
  <si>
    <t>SPCM</t>
  </si>
  <si>
    <t>611405912R</t>
  </si>
  <si>
    <t>sada zateplovací obsahuje izolační rám, hydroizolační fólie, drenážní žlábek; š. okna 1 140 mm; h okna 1 400 mm; materiál PE pěnový rám, PP fólie, ocelový žlábek</t>
  </si>
  <si>
    <t>61140779R</t>
  </si>
  <si>
    <t>roleta vnější zastiňující; poloplastová skleněná vlákna; š. okna 1 140 mm; h okna 1 400 mm; barva tmavě hnědá; vodicí lišty; ovládání elektrické</t>
  </si>
  <si>
    <t>61142999.01T</t>
  </si>
  <si>
    <t>Okno plastové  standart</t>
  </si>
  <si>
    <t>1,80*2</t>
  </si>
  <si>
    <t>61162104R</t>
  </si>
  <si>
    <t>dveře vnitřní š = 900 mm; h = 1 970,0 mm; fóliované, hladké; otevíravé; počet křídel 1; plné; povrch. úprava kašírovací fólie; dekor dub, buk, olše, javor, bílá, ořech</t>
  </si>
  <si>
    <t>998766102R00</t>
  </si>
  <si>
    <t>Přesun hmot pro konstrukce truhlářské v objektech výšky do 12 m</t>
  </si>
  <si>
    <t>767582800R00</t>
  </si>
  <si>
    <t>Demontáž podhledů roštů</t>
  </si>
  <si>
    <t>800-767</t>
  </si>
  <si>
    <t>6,60*8,73</t>
  </si>
  <si>
    <t>767996802R00</t>
  </si>
  <si>
    <t>Demontáž ostatních doplňků staveb atypických konstrukcí_x000D_
 o hmotnosti přes 50 do 100 kg</t>
  </si>
  <si>
    <t>kg</t>
  </si>
  <si>
    <t>2*1,50*15</t>
  </si>
  <si>
    <t>998767102R00</t>
  </si>
  <si>
    <t>Přesun hmot pro kovové stavební doplňk. konstrukce v objektech výšky do 12 m</t>
  </si>
  <si>
    <t>775101101R00</t>
  </si>
  <si>
    <t>Příprava podkladu vysávání vlysových, parketových a lamelových podlah průmyslovým vysavačem</t>
  </si>
  <si>
    <t>800-775</t>
  </si>
  <si>
    <t>1,4*2,20</t>
  </si>
  <si>
    <t>775413040R00</t>
  </si>
  <si>
    <t xml:space="preserve">Podlahové soklíky nebo lišty montáž - bez dodávky lišt lepené,  </t>
  </si>
  <si>
    <t>bez základního nátěru</t>
  </si>
  <si>
    <t>(5,305+8,73)*2</t>
  </si>
  <si>
    <t>(1,45+2,20)*2</t>
  </si>
  <si>
    <t>775541400R00</t>
  </si>
  <si>
    <t xml:space="preserve">Položení podlah lamelových plovoucích se zámkovým spojem_x000D_
 </t>
  </si>
  <si>
    <t>podlah laminátových, vinylových nebo korkových bez podložky.</t>
  </si>
  <si>
    <t>5,305*8,73</t>
  </si>
  <si>
    <t>775542021R00</t>
  </si>
  <si>
    <t>Položení podlah lamelových plovoucích Podložka pod lamelové podlahy pěnový polyetylén, tloušťky 2,0 mm</t>
  </si>
  <si>
    <t>Odkaz na mn. položky pořadí 82 : 49,39265</t>
  </si>
  <si>
    <t>775541600R00</t>
  </si>
  <si>
    <t>Položení podlah lamelových plovoucích přirážka k ceně_x000D_
 za plošné lepení k podkladu</t>
  </si>
  <si>
    <t>611936841R</t>
  </si>
  <si>
    <t>lišta obvodová; materiál dřevo; š = 20,0 mm; h = 40,0 mm; dekor 16 standardních dekorů</t>
  </si>
  <si>
    <t>Odkaz na mn. položky pořadí 83 : 35,37000*1,1</t>
  </si>
  <si>
    <t>611942193R</t>
  </si>
  <si>
    <t>dílec podlahový 1-lamela; š = 187,0 mm; l = 1 212,0 mm; tl. 5,0 mm; dekor dřeva; spoj zámkový; nášlap PVC; tl. 0,40 mm; povrch. úprava PUR; pokládka plovoucí způsob</t>
  </si>
  <si>
    <t>8,9*5,46*1,10</t>
  </si>
  <si>
    <t>998775101R00</t>
  </si>
  <si>
    <t>Přesun hmot pro podlahy vlysové a parketové v objektech výšky do 6 m</t>
  </si>
  <si>
    <t>776101121R00</t>
  </si>
  <si>
    <t>Přípravné práce penetrace podkladu</t>
  </si>
  <si>
    <t>položky neobsahují žádný materiál</t>
  </si>
  <si>
    <t>777531023R00</t>
  </si>
  <si>
    <t xml:space="preserve"> Podlahy ze stěrky akrylátové s disperzí samonivelační hmota, tloušťky 3 mm</t>
  </si>
  <si>
    <t>800-773</t>
  </si>
  <si>
    <t>včetně penetrace podkladu</t>
  </si>
  <si>
    <t>Odkaz na mn. položky pořadí 90 : 49,50265</t>
  </si>
  <si>
    <t>998776102R00</t>
  </si>
  <si>
    <t>Přesun hmot pro podlahy povlakové v objektech výšky do 12 m</t>
  </si>
  <si>
    <t>781101210R00</t>
  </si>
  <si>
    <t>Příprava podkladu pod obklady penetrace podkladu pod obklady</t>
  </si>
  <si>
    <t>800-771</t>
  </si>
  <si>
    <t>včetně dodávky materiálu.</t>
  </si>
  <si>
    <t>1,6*1,50</t>
  </si>
  <si>
    <t>781475115R00</t>
  </si>
  <si>
    <t>Montáž obkladů vnitřních z dlaždic keramických kladených do tmele 250 x 250 mm,  , kladených do flexibilního tmele</t>
  </si>
  <si>
    <t>781479705R00</t>
  </si>
  <si>
    <t>Montáž obkladů vnitřních z dlaždic keramických Příplatky k položkám montáže obkladů vnitřních stěn z dlaždic keramických příplatek za spárovací hmotu - plošně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</si>
  <si>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</si>
  <si>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</si>
  <si>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781497111RS2</t>
  </si>
  <si>
    <t xml:space="preserve">Lišty k obkladům profil ukončovací leštěný hliník, uložení do tmele, výška profilu 8 mm,  </t>
  </si>
  <si>
    <t>1,5+1,6+1,5</t>
  </si>
  <si>
    <t>597813661R</t>
  </si>
  <si>
    <t>obklad keramický š = 198 mm; l = 248 mm; h = 6,8 mm; pro interiér; barva bílá; lesk</t>
  </si>
  <si>
    <t>1,6*1,5*1,10</t>
  </si>
  <si>
    <t>998781102R00</t>
  </si>
  <si>
    <t>Přesun hmot pro obklady keramické v objektech výšky do 12 m</t>
  </si>
  <si>
    <t>783225100R00</t>
  </si>
  <si>
    <t xml:space="preserve">Nátěry kov.stavebních doplňk.konstrukcí syntetické dvojnásobné + 1x email,  </t>
  </si>
  <si>
    <t>800-783</t>
  </si>
  <si>
    <t>včetně pomocného lešení.</t>
  </si>
  <si>
    <t>(1,97+0,8+1,97)*0,20*3</t>
  </si>
  <si>
    <t>0,9*0,9*2</t>
  </si>
  <si>
    <t>783323130R00</t>
  </si>
  <si>
    <t>Nátěry otopných těles syntetické ocelových radiátorrů deskových, jednonásobné s 1x emailováním</t>
  </si>
  <si>
    <t>0,6*1,2*4*2</t>
  </si>
  <si>
    <t>783424240R00</t>
  </si>
  <si>
    <t>Nátěry potrubí a armatur syntetické potrubí, do DN 50 mm, jednonásobné s 1x emailováním a základním nátěrem</t>
  </si>
  <si>
    <t>na vzduchu schnoucí</t>
  </si>
  <si>
    <t>784191201R00</t>
  </si>
  <si>
    <t>Příprava povrchu Penetrace (napouštění) podkladu disperzní, jednonásobná</t>
  </si>
  <si>
    <t>800-784</t>
  </si>
  <si>
    <t>(1,25+4)/2*5,305*2</t>
  </si>
  <si>
    <t>1,25*8,73</t>
  </si>
  <si>
    <t>4*8,73</t>
  </si>
  <si>
    <t>6,5*8,73</t>
  </si>
  <si>
    <t>(1,45+2,20)*2*4,50*2</t>
  </si>
  <si>
    <t>784195222R00</t>
  </si>
  <si>
    <t>Malby z malířských směsí otěruvzdorných,  , barevné, dvojnásobné</t>
  </si>
  <si>
    <t>Odkaz na mn. položky pořadí 103 : 196,12875</t>
  </si>
  <si>
    <t>odpočet : -44,212</t>
  </si>
  <si>
    <t>784195312R00</t>
  </si>
  <si>
    <t>Malby z malířských směsí otěruvzdorných,  , bělost 88 %, dvojnásobné, Hmota nátěrová typ: malířská;  funkce: dekorační, omyvatelný;  vrstva: vrchní;  interiér;  podklad: beton, sádra, minerální, sádrokarton;  barva: b...</t>
  </si>
  <si>
    <t>(8,73+5,305)*2*1,25</t>
  </si>
  <si>
    <t>(1,45+2,20)*2*1,25</t>
  </si>
  <si>
    <t>784011111R00</t>
  </si>
  <si>
    <t xml:space="preserve">Ostatní práce oprášení/ometení podkladu,  ,   </t>
  </si>
  <si>
    <t>784011222R00</t>
  </si>
  <si>
    <t>Ostatní práce zakrytí podlah,  , bez dodávky materiálu</t>
  </si>
  <si>
    <t>210000001</t>
  </si>
  <si>
    <t>D+M osvětlení</t>
  </si>
  <si>
    <t>21000000 TA0</t>
  </si>
  <si>
    <t>VNITŘNÍ ELEKTROINSTALACE</t>
  </si>
  <si>
    <t>VL/08</t>
  </si>
  <si>
    <t>46,33*3,50</t>
  </si>
  <si>
    <t>22000000 TA0</t>
  </si>
  <si>
    <t>VNITŘNÍ SLABOPROUD</t>
  </si>
  <si>
    <t>Odkaz na mn. položky pořadí 109 : 162,15500</t>
  </si>
  <si>
    <t>240000001</t>
  </si>
  <si>
    <t>demontáž VZT</t>
  </si>
  <si>
    <t>979011111R00</t>
  </si>
  <si>
    <t>Svislá doprava suti a vybouraných hmot za prvé podlaží nad nebo pod základním podlažím</t>
  </si>
  <si>
    <t>Přesun suti</t>
  </si>
  <si>
    <t>POL8_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</si>
  <si>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</si>
  <si>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</si>
  <si>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</si>
  <si>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</si>
  <si>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</si>
  <si>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</si>
  <si>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</si>
  <si>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</si>
  <si>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</si>
  <si>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suti, skupina 17 09 04 z Katalogu odpadů</t>
  </si>
  <si>
    <t>RTS 20/ I</t>
  </si>
  <si>
    <t>979093111R00</t>
  </si>
  <si>
    <t>Uložení suti na skládku bez zhutnění</t>
  </si>
  <si>
    <t>800-6</t>
  </si>
  <si>
    <t>s hrubým urovnáním,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</si>
  <si>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</si>
  <si>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</si>
  <si>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</si>
  <si>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</si>
  <si>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</si>
  <si>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</si>
  <si>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</si>
  <si>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</si>
  <si>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</si>
  <si>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</si>
  <si>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</si>
  <si>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005261030R</t>
  </si>
  <si>
    <t xml:space="preserve">Finanční rezerva </t>
  </si>
  <si>
    <t>Finanční rezerva požadovaná objednatelem jako součást smluvní ceny. Způsob jejího stanovení, čerpání a vykazování definuje objednatel.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</si>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</sst>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9" fillId="0" borderId="0" xfId="0" applyNumberFormat="1" applyFont="1" applyAlignment="1">
      <alignment wrapText="1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5ap/buJ1ehtd3pkiVHjBFVW8xSK91Hpstev5+9QqYaoKC3oy+lAC8N9eCR547MThNR/AFkun+Z/KMf3/8CWsOg==" saltValue="SHyer6XpTn2mqBR+WHHLt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8"/>
  <sheetViews>
    <sheetView showGridLines="0" topLeftCell="B2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5184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 t="s">
        <v>51</v>
      </c>
      <c r="E11" s="129"/>
      <c r="F11" s="129"/>
      <c r="G11" s="129"/>
      <c r="H11" s="18" t="s">
        <v>40</v>
      </c>
      <c r="I11" s="134" t="s">
        <v>52</v>
      </c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5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SUMIF(F53:F84,A16,I53:I84)+SUMIF(F53:F84,"PSU",I53:I84)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SUMIF(F53:F84,A17,I53:I84)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SUMIF(F53:F84,A18,I53:I84)</f>
        <v>0</v>
      </c>
      <c r="J18" s="85"/>
    </row>
    <row r="19" spans="1:10" ht="23.25" customHeight="1" x14ac:dyDescent="0.2">
      <c r="A19" s="197" t="s">
        <v>126</v>
      </c>
      <c r="B19" s="38" t="s">
        <v>27</v>
      </c>
      <c r="C19" s="62"/>
      <c r="D19" s="63"/>
      <c r="E19" s="83"/>
      <c r="F19" s="84"/>
      <c r="G19" s="83"/>
      <c r="H19" s="84"/>
      <c r="I19" s="83">
        <f>SUMIF(F53:F84,A19,I53:I84)</f>
        <v>0</v>
      </c>
      <c r="J19" s="85"/>
    </row>
    <row r="20" spans="1:10" ht="23.25" customHeight="1" x14ac:dyDescent="0.2">
      <c r="A20" s="197" t="s">
        <v>127</v>
      </c>
      <c r="B20" s="38" t="s">
        <v>28</v>
      </c>
      <c r="C20" s="62"/>
      <c r="D20" s="63"/>
      <c r="E20" s="83"/>
      <c r="F20" s="84"/>
      <c r="G20" s="83"/>
      <c r="H20" s="84"/>
      <c r="I20" s="83">
        <f>SUMIF(F53:F84,A20,I53:I84)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23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35</v>
      </c>
      <c r="C29" s="173"/>
      <c r="D29" s="173"/>
      <c r="E29" s="173"/>
      <c r="F29" s="174"/>
      <c r="G29" s="175">
        <f>A27</f>
        <v>0</v>
      </c>
      <c r="H29" s="175"/>
      <c r="I29" s="175"/>
      <c r="J29" s="176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53</v>
      </c>
      <c r="C39" s="149"/>
      <c r="D39" s="149"/>
      <c r="E39" s="149"/>
      <c r="F39" s="150">
        <f>'04 2 Pol'!AE422</f>
        <v>0</v>
      </c>
      <c r="G39" s="151">
        <f>'04 2 Pol'!AF422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8">
        <v>2</v>
      </c>
      <c r="B40" s="154"/>
      <c r="C40" s="155" t="s">
        <v>54</v>
      </c>
      <c r="D40" s="155"/>
      <c r="E40" s="155"/>
      <c r="F40" s="156"/>
      <c r="G40" s="157"/>
      <c r="H40" s="157">
        <f>(F40*SazbaDPH1/100)+(G40*SazbaDPH2/100)</f>
        <v>0</v>
      </c>
      <c r="I40" s="157"/>
      <c r="J40" s="158"/>
    </row>
    <row r="41" spans="1:10" ht="25.5" hidden="1" customHeight="1" x14ac:dyDescent="0.2">
      <c r="A41" s="138">
        <v>2</v>
      </c>
      <c r="B41" s="154" t="s">
        <v>45</v>
      </c>
      <c r="C41" s="155" t="s">
        <v>46</v>
      </c>
      <c r="D41" s="155"/>
      <c r="E41" s="155"/>
      <c r="F41" s="156">
        <f>'04 2 Pol'!AE422</f>
        <v>0</v>
      </c>
      <c r="G41" s="157">
        <f>'04 2 Pol'!AF422</f>
        <v>0</v>
      </c>
      <c r="H41" s="157">
        <f>(F41*SazbaDPH1/100)+(G41*SazbaDPH2/100)</f>
        <v>0</v>
      </c>
      <c r="I41" s="157">
        <f>F41+G41+H41</f>
        <v>0</v>
      </c>
      <c r="J41" s="158" t="str">
        <f>IF(CenaCelkemVypocet=0,"",I41/CenaCelkemVypocet*100)</f>
        <v/>
      </c>
    </row>
    <row r="42" spans="1:10" ht="25.5" hidden="1" customHeight="1" x14ac:dyDescent="0.2">
      <c r="A42" s="138">
        <v>3</v>
      </c>
      <c r="B42" s="159" t="s">
        <v>43</v>
      </c>
      <c r="C42" s="149" t="s">
        <v>44</v>
      </c>
      <c r="D42" s="149"/>
      <c r="E42" s="149"/>
      <c r="F42" s="160">
        <f>'04 2 Pol'!AE422</f>
        <v>0</v>
      </c>
      <c r="G42" s="152">
        <f>'04 2 Pol'!AF422</f>
        <v>0</v>
      </c>
      <c r="H42" s="152">
        <f>(F42*SazbaDPH1/100)+(G42*SazbaDPH2/100)</f>
        <v>0</v>
      </c>
      <c r="I42" s="152">
        <f>F42+G42+H42</f>
        <v>0</v>
      </c>
      <c r="J42" s="153" t="str">
        <f>IF(CenaCelkemVypocet=0,"",I42/CenaCelkemVypocet*100)</f>
        <v/>
      </c>
    </row>
    <row r="43" spans="1:10" ht="25.5" hidden="1" customHeight="1" x14ac:dyDescent="0.2">
      <c r="A43" s="138"/>
      <c r="B43" s="161" t="s">
        <v>55</v>
      </c>
      <c r="C43" s="162"/>
      <c r="D43" s="162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5">
        <f>SUMIF(A39:A42,"=1",I39:I42)</f>
        <v>0</v>
      </c>
      <c r="J43" s="166">
        <f>SUMIF(A39:A42,"=1",J39:J42)</f>
        <v>0</v>
      </c>
    </row>
    <row r="45" spans="1:10" x14ac:dyDescent="0.2">
      <c r="A45" t="s">
        <v>57</v>
      </c>
      <c r="B45" t="s">
        <v>58</v>
      </c>
    </row>
    <row r="46" spans="1:10" x14ac:dyDescent="0.2">
      <c r="A46" t="s">
        <v>59</v>
      </c>
      <c r="B46" t="s">
        <v>60</v>
      </c>
    </row>
    <row r="47" spans="1:10" x14ac:dyDescent="0.2">
      <c r="A47" t="s">
        <v>61</v>
      </c>
      <c r="B47" t="s">
        <v>62</v>
      </c>
    </row>
    <row r="50" spans="1:10" ht="15.75" x14ac:dyDescent="0.25">
      <c r="B50" s="177" t="s">
        <v>63</v>
      </c>
    </row>
    <row r="52" spans="1:10" ht="25.5" customHeight="1" x14ac:dyDescent="0.2">
      <c r="A52" s="179"/>
      <c r="B52" s="182" t="s">
        <v>17</v>
      </c>
      <c r="C52" s="182" t="s">
        <v>5</v>
      </c>
      <c r="D52" s="183"/>
      <c r="E52" s="183"/>
      <c r="F52" s="184" t="s">
        <v>64</v>
      </c>
      <c r="G52" s="184"/>
      <c r="H52" s="184"/>
      <c r="I52" s="184" t="s">
        <v>29</v>
      </c>
      <c r="J52" s="184" t="s">
        <v>0</v>
      </c>
    </row>
    <row r="53" spans="1:10" ht="36.75" customHeight="1" x14ac:dyDescent="0.2">
      <c r="A53" s="180"/>
      <c r="B53" s="185" t="s">
        <v>65</v>
      </c>
      <c r="C53" s="186" t="s">
        <v>66</v>
      </c>
      <c r="D53" s="187"/>
      <c r="E53" s="187"/>
      <c r="F53" s="193" t="s">
        <v>24</v>
      </c>
      <c r="G53" s="194"/>
      <c r="H53" s="194"/>
      <c r="I53" s="194">
        <f>'04 2 Pol'!G8</f>
        <v>0</v>
      </c>
      <c r="J53" s="191" t="str">
        <f>IF(I85=0,"",I53/I85*100)</f>
        <v/>
      </c>
    </row>
    <row r="54" spans="1:10" ht="36.75" customHeight="1" x14ac:dyDescent="0.2">
      <c r="A54" s="180"/>
      <c r="B54" s="185" t="s">
        <v>67</v>
      </c>
      <c r="C54" s="186" t="s">
        <v>68</v>
      </c>
      <c r="D54" s="187"/>
      <c r="E54" s="187"/>
      <c r="F54" s="193" t="s">
        <v>24</v>
      </c>
      <c r="G54" s="194"/>
      <c r="H54" s="194"/>
      <c r="I54" s="194">
        <f>'04 2 Pol'!G27</f>
        <v>0</v>
      </c>
      <c r="J54" s="191" t="str">
        <f>IF(I85=0,"",I54/I85*100)</f>
        <v/>
      </c>
    </row>
    <row r="55" spans="1:10" ht="36.75" customHeight="1" x14ac:dyDescent="0.2">
      <c r="A55" s="180"/>
      <c r="B55" s="185" t="s">
        <v>69</v>
      </c>
      <c r="C55" s="186" t="s">
        <v>70</v>
      </c>
      <c r="D55" s="187"/>
      <c r="E55" s="187"/>
      <c r="F55" s="193" t="s">
        <v>24</v>
      </c>
      <c r="G55" s="194"/>
      <c r="H55" s="194"/>
      <c r="I55" s="194">
        <f>'04 2 Pol'!G33</f>
        <v>0</v>
      </c>
      <c r="J55" s="191" t="str">
        <f>IF(I85=0,"",I55/I85*100)</f>
        <v/>
      </c>
    </row>
    <row r="56" spans="1:10" ht="36.75" customHeight="1" x14ac:dyDescent="0.2">
      <c r="A56" s="180"/>
      <c r="B56" s="185" t="s">
        <v>71</v>
      </c>
      <c r="C56" s="186" t="s">
        <v>72</v>
      </c>
      <c r="D56" s="187"/>
      <c r="E56" s="187"/>
      <c r="F56" s="193" t="s">
        <v>24</v>
      </c>
      <c r="G56" s="194"/>
      <c r="H56" s="194"/>
      <c r="I56" s="194">
        <f>'04 2 Pol'!G52</f>
        <v>0</v>
      </c>
      <c r="J56" s="191" t="str">
        <f>IF(I85=0,"",I56/I85*100)</f>
        <v/>
      </c>
    </row>
    <row r="57" spans="1:10" ht="36.75" customHeight="1" x14ac:dyDescent="0.2">
      <c r="A57" s="180"/>
      <c r="B57" s="185" t="s">
        <v>73</v>
      </c>
      <c r="C57" s="186" t="s">
        <v>74</v>
      </c>
      <c r="D57" s="187"/>
      <c r="E57" s="187"/>
      <c r="F57" s="193" t="s">
        <v>24</v>
      </c>
      <c r="G57" s="194"/>
      <c r="H57" s="194"/>
      <c r="I57" s="194">
        <f>'04 2 Pol'!G61</f>
        <v>0</v>
      </c>
      <c r="J57" s="191" t="str">
        <f>IF(I85=0,"",I57/I85*100)</f>
        <v/>
      </c>
    </row>
    <row r="58" spans="1:10" ht="36.75" customHeight="1" x14ac:dyDescent="0.2">
      <c r="A58" s="180"/>
      <c r="B58" s="185" t="s">
        <v>75</v>
      </c>
      <c r="C58" s="186" t="s">
        <v>76</v>
      </c>
      <c r="D58" s="187"/>
      <c r="E58" s="187"/>
      <c r="F58" s="193" t="s">
        <v>24</v>
      </c>
      <c r="G58" s="194"/>
      <c r="H58" s="194"/>
      <c r="I58" s="194">
        <f>'04 2 Pol'!G67</f>
        <v>0</v>
      </c>
      <c r="J58" s="191" t="str">
        <f>IF(I85=0,"",I58/I85*100)</f>
        <v/>
      </c>
    </row>
    <row r="59" spans="1:10" ht="36.75" customHeight="1" x14ac:dyDescent="0.2">
      <c r="A59" s="180"/>
      <c r="B59" s="185" t="s">
        <v>77</v>
      </c>
      <c r="C59" s="186" t="s">
        <v>78</v>
      </c>
      <c r="D59" s="187"/>
      <c r="E59" s="187"/>
      <c r="F59" s="193" t="s">
        <v>24</v>
      </c>
      <c r="G59" s="194"/>
      <c r="H59" s="194"/>
      <c r="I59" s="194">
        <f>'04 2 Pol'!G72</f>
        <v>0</v>
      </c>
      <c r="J59" s="191" t="str">
        <f>IF(I85=0,"",I59/I85*100)</f>
        <v/>
      </c>
    </row>
    <row r="60" spans="1:10" ht="36.75" customHeight="1" x14ac:dyDescent="0.2">
      <c r="A60" s="180"/>
      <c r="B60" s="185" t="s">
        <v>79</v>
      </c>
      <c r="C60" s="186" t="s">
        <v>80</v>
      </c>
      <c r="D60" s="187"/>
      <c r="E60" s="187"/>
      <c r="F60" s="193" t="s">
        <v>24</v>
      </c>
      <c r="G60" s="194"/>
      <c r="H60" s="194"/>
      <c r="I60" s="194">
        <f>'04 2 Pol'!G76</f>
        <v>0</v>
      </c>
      <c r="J60" s="191" t="str">
        <f>IF(I85=0,"",I60/I85*100)</f>
        <v/>
      </c>
    </row>
    <row r="61" spans="1:10" ht="36.75" customHeight="1" x14ac:dyDescent="0.2">
      <c r="A61" s="180"/>
      <c r="B61" s="185" t="s">
        <v>81</v>
      </c>
      <c r="C61" s="186" t="s">
        <v>82</v>
      </c>
      <c r="D61" s="187"/>
      <c r="E61" s="187"/>
      <c r="F61" s="193" t="s">
        <v>24</v>
      </c>
      <c r="G61" s="194"/>
      <c r="H61" s="194"/>
      <c r="I61" s="194">
        <f>'04 2 Pol'!G98</f>
        <v>0</v>
      </c>
      <c r="J61" s="191" t="str">
        <f>IF(I85=0,"",I61/I85*100)</f>
        <v/>
      </c>
    </row>
    <row r="62" spans="1:10" ht="36.75" customHeight="1" x14ac:dyDescent="0.2">
      <c r="A62" s="180"/>
      <c r="B62" s="185" t="s">
        <v>83</v>
      </c>
      <c r="C62" s="186" t="s">
        <v>84</v>
      </c>
      <c r="D62" s="187"/>
      <c r="E62" s="187"/>
      <c r="F62" s="193" t="s">
        <v>25</v>
      </c>
      <c r="G62" s="194"/>
      <c r="H62" s="194"/>
      <c r="I62" s="194">
        <f>'04 2 Pol'!G102</f>
        <v>0</v>
      </c>
      <c r="J62" s="191" t="str">
        <f>IF(I85=0,"",I62/I85*100)</f>
        <v/>
      </c>
    </row>
    <row r="63" spans="1:10" ht="36.75" customHeight="1" x14ac:dyDescent="0.2">
      <c r="A63" s="180"/>
      <c r="B63" s="185" t="s">
        <v>85</v>
      </c>
      <c r="C63" s="186" t="s">
        <v>86</v>
      </c>
      <c r="D63" s="187"/>
      <c r="E63" s="187"/>
      <c r="F63" s="193" t="s">
        <v>25</v>
      </c>
      <c r="G63" s="194"/>
      <c r="H63" s="194"/>
      <c r="I63" s="194">
        <f>'04 2 Pol'!G115</f>
        <v>0</v>
      </c>
      <c r="J63" s="191" t="str">
        <f>IF(I85=0,"",I63/I85*100)</f>
        <v/>
      </c>
    </row>
    <row r="64" spans="1:10" ht="36.75" customHeight="1" x14ac:dyDescent="0.2">
      <c r="A64" s="180"/>
      <c r="B64" s="185" t="s">
        <v>87</v>
      </c>
      <c r="C64" s="186" t="s">
        <v>88</v>
      </c>
      <c r="D64" s="187"/>
      <c r="E64" s="187"/>
      <c r="F64" s="193" t="s">
        <v>25</v>
      </c>
      <c r="G64" s="194"/>
      <c r="H64" s="194"/>
      <c r="I64" s="194">
        <f>'04 2 Pol'!G130</f>
        <v>0</v>
      </c>
      <c r="J64" s="191" t="str">
        <f>IF(I85=0,"",I64/I85*100)</f>
        <v/>
      </c>
    </row>
    <row r="65" spans="1:10" ht="36.75" customHeight="1" x14ac:dyDescent="0.2">
      <c r="A65" s="180"/>
      <c r="B65" s="185" t="s">
        <v>89</v>
      </c>
      <c r="C65" s="186" t="s">
        <v>90</v>
      </c>
      <c r="D65" s="187"/>
      <c r="E65" s="187"/>
      <c r="F65" s="193" t="s">
        <v>25</v>
      </c>
      <c r="G65" s="194"/>
      <c r="H65" s="194"/>
      <c r="I65" s="194">
        <f>'04 2 Pol'!G150</f>
        <v>0</v>
      </c>
      <c r="J65" s="191" t="str">
        <f>IF(I85=0,"",I65/I85*100)</f>
        <v/>
      </c>
    </row>
    <row r="66" spans="1:10" ht="36.75" customHeight="1" x14ac:dyDescent="0.2">
      <c r="A66" s="180"/>
      <c r="B66" s="185" t="s">
        <v>91</v>
      </c>
      <c r="C66" s="186" t="s">
        <v>92</v>
      </c>
      <c r="D66" s="187"/>
      <c r="E66" s="187"/>
      <c r="F66" s="193" t="s">
        <v>25</v>
      </c>
      <c r="G66" s="194"/>
      <c r="H66" s="194"/>
      <c r="I66" s="194">
        <f>'04 2 Pol'!G187</f>
        <v>0</v>
      </c>
      <c r="J66" s="191" t="str">
        <f>IF(I85=0,"",I66/I85*100)</f>
        <v/>
      </c>
    </row>
    <row r="67" spans="1:10" ht="36.75" customHeight="1" x14ac:dyDescent="0.2">
      <c r="A67" s="180"/>
      <c r="B67" s="185" t="s">
        <v>93</v>
      </c>
      <c r="C67" s="186" t="s">
        <v>94</v>
      </c>
      <c r="D67" s="187"/>
      <c r="E67" s="187"/>
      <c r="F67" s="193" t="s">
        <v>25</v>
      </c>
      <c r="G67" s="194"/>
      <c r="H67" s="194"/>
      <c r="I67" s="194">
        <f>'04 2 Pol'!G199</f>
        <v>0</v>
      </c>
      <c r="J67" s="191" t="str">
        <f>IF(I85=0,"",I67/I85*100)</f>
        <v/>
      </c>
    </row>
    <row r="68" spans="1:10" ht="36.75" customHeight="1" x14ac:dyDescent="0.2">
      <c r="A68" s="180"/>
      <c r="B68" s="185" t="s">
        <v>95</v>
      </c>
      <c r="C68" s="186" t="s">
        <v>96</v>
      </c>
      <c r="D68" s="187"/>
      <c r="E68" s="187"/>
      <c r="F68" s="193" t="s">
        <v>25</v>
      </c>
      <c r="G68" s="194"/>
      <c r="H68" s="194"/>
      <c r="I68" s="194">
        <f>'04 2 Pol'!G219</f>
        <v>0</v>
      </c>
      <c r="J68" s="191" t="str">
        <f>IF(I85=0,"",I68/I85*100)</f>
        <v/>
      </c>
    </row>
    <row r="69" spans="1:10" ht="36.75" customHeight="1" x14ac:dyDescent="0.2">
      <c r="A69" s="180"/>
      <c r="B69" s="185" t="s">
        <v>97</v>
      </c>
      <c r="C69" s="186" t="s">
        <v>98</v>
      </c>
      <c r="D69" s="187"/>
      <c r="E69" s="187"/>
      <c r="F69" s="193" t="s">
        <v>25</v>
      </c>
      <c r="G69" s="194"/>
      <c r="H69" s="194"/>
      <c r="I69" s="194">
        <f>'04 2 Pol'!G224</f>
        <v>0</v>
      </c>
      <c r="J69" s="191" t="str">
        <f>IF(I85=0,"",I69/I85*100)</f>
        <v/>
      </c>
    </row>
    <row r="70" spans="1:10" ht="36.75" customHeight="1" x14ac:dyDescent="0.2">
      <c r="A70" s="180"/>
      <c r="B70" s="185" t="s">
        <v>99</v>
      </c>
      <c r="C70" s="186" t="s">
        <v>100</v>
      </c>
      <c r="D70" s="187"/>
      <c r="E70" s="187"/>
      <c r="F70" s="193" t="s">
        <v>25</v>
      </c>
      <c r="G70" s="194"/>
      <c r="H70" s="194"/>
      <c r="I70" s="194">
        <f>'04 2 Pol'!G229</f>
        <v>0</v>
      </c>
      <c r="J70" s="191" t="str">
        <f>IF(I85=0,"",I70/I85*100)</f>
        <v/>
      </c>
    </row>
    <row r="71" spans="1:10" ht="36.75" customHeight="1" x14ac:dyDescent="0.2">
      <c r="A71" s="180"/>
      <c r="B71" s="185" t="s">
        <v>101</v>
      </c>
      <c r="C71" s="186" t="s">
        <v>102</v>
      </c>
      <c r="D71" s="187"/>
      <c r="E71" s="187"/>
      <c r="F71" s="193" t="s">
        <v>25</v>
      </c>
      <c r="G71" s="194"/>
      <c r="H71" s="194"/>
      <c r="I71" s="194">
        <f>'04 2 Pol'!G237</f>
        <v>0</v>
      </c>
      <c r="J71" s="191" t="str">
        <f>IF(I85=0,"",I71/I85*100)</f>
        <v/>
      </c>
    </row>
    <row r="72" spans="1:10" ht="36.75" customHeight="1" x14ac:dyDescent="0.2">
      <c r="A72" s="180"/>
      <c r="B72" s="185" t="s">
        <v>103</v>
      </c>
      <c r="C72" s="186" t="s">
        <v>104</v>
      </c>
      <c r="D72" s="187"/>
      <c r="E72" s="187"/>
      <c r="F72" s="193" t="s">
        <v>25</v>
      </c>
      <c r="G72" s="194"/>
      <c r="H72" s="194"/>
      <c r="I72" s="194">
        <f>'04 2 Pol'!G245</f>
        <v>0</v>
      </c>
      <c r="J72" s="191" t="str">
        <f>IF(I85=0,"",I72/I85*100)</f>
        <v/>
      </c>
    </row>
    <row r="73" spans="1:10" ht="36.75" customHeight="1" x14ac:dyDescent="0.2">
      <c r="A73" s="180"/>
      <c r="B73" s="185" t="s">
        <v>105</v>
      </c>
      <c r="C73" s="186" t="s">
        <v>106</v>
      </c>
      <c r="D73" s="187"/>
      <c r="E73" s="187"/>
      <c r="F73" s="193" t="s">
        <v>25</v>
      </c>
      <c r="G73" s="194"/>
      <c r="H73" s="194"/>
      <c r="I73" s="194">
        <f>'04 2 Pol'!G268</f>
        <v>0</v>
      </c>
      <c r="J73" s="191" t="str">
        <f>IF(I85=0,"",I73/I85*100)</f>
        <v/>
      </c>
    </row>
    <row r="74" spans="1:10" ht="36.75" customHeight="1" x14ac:dyDescent="0.2">
      <c r="A74" s="180"/>
      <c r="B74" s="185" t="s">
        <v>107</v>
      </c>
      <c r="C74" s="186" t="s">
        <v>108</v>
      </c>
      <c r="D74" s="187"/>
      <c r="E74" s="187"/>
      <c r="F74" s="193" t="s">
        <v>25</v>
      </c>
      <c r="G74" s="194"/>
      <c r="H74" s="194"/>
      <c r="I74" s="194">
        <f>'04 2 Pol'!G278</f>
        <v>0</v>
      </c>
      <c r="J74" s="191" t="str">
        <f>IF(I85=0,"",I74/I85*100)</f>
        <v/>
      </c>
    </row>
    <row r="75" spans="1:10" ht="36.75" customHeight="1" x14ac:dyDescent="0.2">
      <c r="A75" s="180"/>
      <c r="B75" s="185" t="s">
        <v>109</v>
      </c>
      <c r="C75" s="186" t="s">
        <v>110</v>
      </c>
      <c r="D75" s="187"/>
      <c r="E75" s="187"/>
      <c r="F75" s="193" t="s">
        <v>25</v>
      </c>
      <c r="G75" s="194"/>
      <c r="H75" s="194"/>
      <c r="I75" s="194">
        <f>'04 2 Pol'!G308</f>
        <v>0</v>
      </c>
      <c r="J75" s="191" t="str">
        <f>IF(I85=0,"",I75/I85*100)</f>
        <v/>
      </c>
    </row>
    <row r="76" spans="1:10" ht="36.75" customHeight="1" x14ac:dyDescent="0.2">
      <c r="A76" s="180"/>
      <c r="B76" s="185" t="s">
        <v>111</v>
      </c>
      <c r="C76" s="186" t="s">
        <v>112</v>
      </c>
      <c r="D76" s="187"/>
      <c r="E76" s="187"/>
      <c r="F76" s="193" t="s">
        <v>25</v>
      </c>
      <c r="G76" s="194"/>
      <c r="H76" s="194"/>
      <c r="I76" s="194">
        <f>'04 2 Pol'!G321</f>
        <v>0</v>
      </c>
      <c r="J76" s="191" t="str">
        <f>IF(I85=0,"",I76/I85*100)</f>
        <v/>
      </c>
    </row>
    <row r="77" spans="1:10" ht="36.75" customHeight="1" x14ac:dyDescent="0.2">
      <c r="A77" s="180"/>
      <c r="B77" s="185" t="s">
        <v>113</v>
      </c>
      <c r="C77" s="186" t="s">
        <v>114</v>
      </c>
      <c r="D77" s="187"/>
      <c r="E77" s="187"/>
      <c r="F77" s="193" t="s">
        <v>25</v>
      </c>
      <c r="G77" s="194"/>
      <c r="H77" s="194"/>
      <c r="I77" s="194">
        <f>'04 2 Pol'!G343</f>
        <v>0</v>
      </c>
      <c r="J77" s="191" t="str">
        <f>IF(I85=0,"",I77/I85*100)</f>
        <v/>
      </c>
    </row>
    <row r="78" spans="1:10" ht="36.75" customHeight="1" x14ac:dyDescent="0.2">
      <c r="A78" s="180"/>
      <c r="B78" s="185" t="s">
        <v>115</v>
      </c>
      <c r="C78" s="186" t="s">
        <v>116</v>
      </c>
      <c r="D78" s="187"/>
      <c r="E78" s="187"/>
      <c r="F78" s="193" t="s">
        <v>25</v>
      </c>
      <c r="G78" s="194"/>
      <c r="H78" s="194"/>
      <c r="I78" s="194">
        <f>'04 2 Pol'!G356</f>
        <v>0</v>
      </c>
      <c r="J78" s="191" t="str">
        <f>IF(I85=0,"",I78/I85*100)</f>
        <v/>
      </c>
    </row>
    <row r="79" spans="1:10" ht="36.75" customHeight="1" x14ac:dyDescent="0.2">
      <c r="A79" s="180"/>
      <c r="B79" s="185" t="s">
        <v>117</v>
      </c>
      <c r="C79" s="186" t="s">
        <v>118</v>
      </c>
      <c r="D79" s="187"/>
      <c r="E79" s="187"/>
      <c r="F79" s="193" t="s">
        <v>26</v>
      </c>
      <c r="G79" s="194"/>
      <c r="H79" s="194"/>
      <c r="I79" s="194">
        <f>'04 2 Pol'!G379</f>
        <v>0</v>
      </c>
      <c r="J79" s="191" t="str">
        <f>IF(I85=0,"",I79/I85*100)</f>
        <v/>
      </c>
    </row>
    <row r="80" spans="1:10" ht="36.75" customHeight="1" x14ac:dyDescent="0.2">
      <c r="A80" s="180"/>
      <c r="B80" s="185" t="s">
        <v>119</v>
      </c>
      <c r="C80" s="186" t="s">
        <v>120</v>
      </c>
      <c r="D80" s="187"/>
      <c r="E80" s="187"/>
      <c r="F80" s="193" t="s">
        <v>26</v>
      </c>
      <c r="G80" s="194"/>
      <c r="H80" s="194"/>
      <c r="I80" s="194">
        <f>'04 2 Pol'!G385</f>
        <v>0</v>
      </c>
      <c r="J80" s="191" t="str">
        <f>IF(I85=0,"",I80/I85*100)</f>
        <v/>
      </c>
    </row>
    <row r="81" spans="1:10" ht="36.75" customHeight="1" x14ac:dyDescent="0.2">
      <c r="A81" s="180"/>
      <c r="B81" s="185" t="s">
        <v>121</v>
      </c>
      <c r="C81" s="186" t="s">
        <v>122</v>
      </c>
      <c r="D81" s="187"/>
      <c r="E81" s="187"/>
      <c r="F81" s="193" t="s">
        <v>26</v>
      </c>
      <c r="G81" s="194"/>
      <c r="H81" s="194"/>
      <c r="I81" s="194">
        <f>'04 2 Pol'!G389</f>
        <v>0</v>
      </c>
      <c r="J81" s="191" t="str">
        <f>IF(I85=0,"",I81/I85*100)</f>
        <v/>
      </c>
    </row>
    <row r="82" spans="1:10" ht="36.75" customHeight="1" x14ac:dyDescent="0.2">
      <c r="A82" s="180"/>
      <c r="B82" s="185" t="s">
        <v>123</v>
      </c>
      <c r="C82" s="186" t="s">
        <v>124</v>
      </c>
      <c r="D82" s="187"/>
      <c r="E82" s="187"/>
      <c r="F82" s="193" t="s">
        <v>125</v>
      </c>
      <c r="G82" s="194"/>
      <c r="H82" s="194"/>
      <c r="I82" s="194">
        <f>'04 2 Pol'!G392</f>
        <v>0</v>
      </c>
      <c r="J82" s="191" t="str">
        <f>IF(I85=0,"",I82/I85*100)</f>
        <v/>
      </c>
    </row>
    <row r="83" spans="1:10" ht="36.75" customHeight="1" x14ac:dyDescent="0.2">
      <c r="A83" s="180"/>
      <c r="B83" s="185" t="s">
        <v>126</v>
      </c>
      <c r="C83" s="186" t="s">
        <v>27</v>
      </c>
      <c r="D83" s="187"/>
      <c r="E83" s="187"/>
      <c r="F83" s="193" t="s">
        <v>126</v>
      </c>
      <c r="G83" s="194"/>
      <c r="H83" s="194"/>
      <c r="I83" s="194">
        <f>'04 2 Pol'!G408</f>
        <v>0</v>
      </c>
      <c r="J83" s="191" t="str">
        <f>IF(I85=0,"",I83/I85*100)</f>
        <v/>
      </c>
    </row>
    <row r="84" spans="1:10" ht="36.75" customHeight="1" x14ac:dyDescent="0.2">
      <c r="A84" s="180"/>
      <c r="B84" s="185" t="s">
        <v>127</v>
      </c>
      <c r="C84" s="186" t="s">
        <v>28</v>
      </c>
      <c r="D84" s="187"/>
      <c r="E84" s="187"/>
      <c r="F84" s="193" t="s">
        <v>127</v>
      </c>
      <c r="G84" s="194"/>
      <c r="H84" s="194"/>
      <c r="I84" s="194">
        <f>'04 2 Pol'!G417</f>
        <v>0</v>
      </c>
      <c r="J84" s="191" t="str">
        <f>IF(I85=0,"",I84/I85*100)</f>
        <v/>
      </c>
    </row>
    <row r="85" spans="1:10" ht="25.5" customHeight="1" x14ac:dyDescent="0.2">
      <c r="A85" s="181"/>
      <c r="B85" s="188" t="s">
        <v>1</v>
      </c>
      <c r="C85" s="189"/>
      <c r="D85" s="190"/>
      <c r="E85" s="190"/>
      <c r="F85" s="195"/>
      <c r="G85" s="196"/>
      <c r="H85" s="196"/>
      <c r="I85" s="196">
        <f>SUM(I53:I84)</f>
        <v>0</v>
      </c>
      <c r="J85" s="192">
        <f>SUM(J53:J84)</f>
        <v>0</v>
      </c>
    </row>
    <row r="86" spans="1:10" x14ac:dyDescent="0.2">
      <c r="F86" s="136"/>
      <c r="G86" s="136"/>
      <c r="H86" s="136"/>
      <c r="I86" s="136"/>
      <c r="J86" s="137"/>
    </row>
    <row r="87" spans="1:10" x14ac:dyDescent="0.2">
      <c r="F87" s="136"/>
      <c r="G87" s="136"/>
      <c r="H87" s="136"/>
      <c r="I87" s="136"/>
      <c r="J87" s="137"/>
    </row>
    <row r="88" spans="1:10" x14ac:dyDescent="0.2">
      <c r="F88" s="136"/>
      <c r="G88" s="136"/>
      <c r="H88" s="136"/>
      <c r="I88" s="136"/>
      <c r="J88" s="137"/>
    </row>
  </sheetData>
  <sheetProtection algorithmName="SHA-512" hashValue="yy1j4TAsXRlg6ReJTMUVl7GgRBAwsQ/gEVCwtRyQRqAMG5fvxSC3usFmE4YNmVBe+gL67e8qE6X8DPcDvpTAyQ==" saltValue="m1uOhLHHLWnPSYD+7PO6J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8">
    <mergeCell ref="C83:E83"/>
    <mergeCell ref="C84:E84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WB4tn33l8IIG1tazcV3jNX647XOnLqWNp+Lvp0r2HWplQqy7MEu6DXo1bGzYeSLKtormYU1hUeranYFNJbI8YQ==" saltValue="V3CrovXbowCEc3NAkCYmr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268DE-12D5-42FE-BFDB-4E2D287C16B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128</v>
      </c>
      <c r="B1" s="198"/>
      <c r="C1" s="198"/>
      <c r="D1" s="198"/>
      <c r="E1" s="198"/>
      <c r="F1" s="198"/>
      <c r="G1" s="198"/>
      <c r="AG1" t="s">
        <v>129</v>
      </c>
    </row>
    <row r="2" spans="1:60" ht="24.95" customHeight="1" x14ac:dyDescent="0.2">
      <c r="A2" s="199" t="s">
        <v>7</v>
      </c>
      <c r="B2" s="49" t="s">
        <v>49</v>
      </c>
      <c r="C2" s="202" t="s">
        <v>50</v>
      </c>
      <c r="D2" s="200"/>
      <c r="E2" s="200"/>
      <c r="F2" s="200"/>
      <c r="G2" s="201"/>
      <c r="AG2" t="s">
        <v>130</v>
      </c>
    </row>
    <row r="3" spans="1:60" ht="24.95" customHeight="1" x14ac:dyDescent="0.2">
      <c r="A3" s="199" t="s">
        <v>8</v>
      </c>
      <c r="B3" s="49" t="s">
        <v>45</v>
      </c>
      <c r="C3" s="202" t="s">
        <v>46</v>
      </c>
      <c r="D3" s="200"/>
      <c r="E3" s="200"/>
      <c r="F3" s="200"/>
      <c r="G3" s="201"/>
      <c r="AC3" s="178" t="s">
        <v>130</v>
      </c>
      <c r="AG3" t="s">
        <v>131</v>
      </c>
    </row>
    <row r="4" spans="1:60" ht="24.95" customHeight="1" x14ac:dyDescent="0.2">
      <c r="A4" s="203" t="s">
        <v>9</v>
      </c>
      <c r="B4" s="204" t="s">
        <v>43</v>
      </c>
      <c r="C4" s="205" t="s">
        <v>44</v>
      </c>
      <c r="D4" s="206"/>
      <c r="E4" s="206"/>
      <c r="F4" s="206"/>
      <c r="G4" s="207"/>
      <c r="AG4" t="s">
        <v>132</v>
      </c>
    </row>
    <row r="5" spans="1:60" x14ac:dyDescent="0.2">
      <c r="D5" s="10"/>
    </row>
    <row r="6" spans="1:60" ht="38.25" x14ac:dyDescent="0.2">
      <c r="A6" s="209" t="s">
        <v>133</v>
      </c>
      <c r="B6" s="211" t="s">
        <v>134</v>
      </c>
      <c r="C6" s="211" t="s">
        <v>135</v>
      </c>
      <c r="D6" s="210" t="s">
        <v>136</v>
      </c>
      <c r="E6" s="209" t="s">
        <v>137</v>
      </c>
      <c r="F6" s="208" t="s">
        <v>138</v>
      </c>
      <c r="G6" s="209" t="s">
        <v>29</v>
      </c>
      <c r="H6" s="212" t="s">
        <v>30</v>
      </c>
      <c r="I6" s="212" t="s">
        <v>139</v>
      </c>
      <c r="J6" s="212" t="s">
        <v>31</v>
      </c>
      <c r="K6" s="212" t="s">
        <v>140</v>
      </c>
      <c r="L6" s="212" t="s">
        <v>141</v>
      </c>
      <c r="M6" s="212" t="s">
        <v>142</v>
      </c>
      <c r="N6" s="212" t="s">
        <v>143</v>
      </c>
      <c r="O6" s="212" t="s">
        <v>144</v>
      </c>
      <c r="P6" s="212" t="s">
        <v>145</v>
      </c>
      <c r="Q6" s="212" t="s">
        <v>146</v>
      </c>
      <c r="R6" s="212" t="s">
        <v>147</v>
      </c>
      <c r="S6" s="212" t="s">
        <v>148</v>
      </c>
      <c r="T6" s="212" t="s">
        <v>149</v>
      </c>
      <c r="U6" s="212" t="s">
        <v>150</v>
      </c>
      <c r="V6" s="212" t="s">
        <v>151</v>
      </c>
      <c r="W6" s="212" t="s">
        <v>152</v>
      </c>
      <c r="X6" s="212" t="s">
        <v>153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7" t="s">
        <v>154</v>
      </c>
      <c r="B8" s="228" t="s">
        <v>65</v>
      </c>
      <c r="C8" s="247" t="s">
        <v>66</v>
      </c>
      <c r="D8" s="229"/>
      <c r="E8" s="230"/>
      <c r="F8" s="231"/>
      <c r="G8" s="231">
        <f>SUMIF(AG9:AG26,"&lt;&gt;NOR",G9:G26)</f>
        <v>0</v>
      </c>
      <c r="H8" s="231"/>
      <c r="I8" s="231">
        <f>SUM(I9:I26)</f>
        <v>0</v>
      </c>
      <c r="J8" s="231"/>
      <c r="K8" s="231">
        <f>SUM(K9:K26)</f>
        <v>0</v>
      </c>
      <c r="L8" s="231"/>
      <c r="M8" s="231">
        <f>SUM(M9:M26)</f>
        <v>0</v>
      </c>
      <c r="N8" s="230"/>
      <c r="O8" s="230">
        <f>SUM(O9:O26)</f>
        <v>6.19</v>
      </c>
      <c r="P8" s="230"/>
      <c r="Q8" s="230">
        <f>SUM(Q9:Q26)</f>
        <v>0</v>
      </c>
      <c r="R8" s="231"/>
      <c r="S8" s="231"/>
      <c r="T8" s="232"/>
      <c r="U8" s="226"/>
      <c r="V8" s="226">
        <f>SUM(V9:V26)</f>
        <v>207.60999999999999</v>
      </c>
      <c r="W8" s="226"/>
      <c r="X8" s="226"/>
      <c r="AG8" t="s">
        <v>155</v>
      </c>
    </row>
    <row r="9" spans="1:60" ht="22.5" outlineLevel="1" x14ac:dyDescent="0.2">
      <c r="A9" s="234">
        <v>1</v>
      </c>
      <c r="B9" s="235" t="s">
        <v>156</v>
      </c>
      <c r="C9" s="248" t="s">
        <v>157</v>
      </c>
      <c r="D9" s="236" t="s">
        <v>158</v>
      </c>
      <c r="E9" s="237">
        <v>0.30375000000000002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0.58069999999999999</v>
      </c>
      <c r="O9" s="237">
        <f>ROUND(E9*N9,2)</f>
        <v>0.18</v>
      </c>
      <c r="P9" s="237">
        <v>0</v>
      </c>
      <c r="Q9" s="237">
        <f>ROUND(E9*P9,2)</f>
        <v>0</v>
      </c>
      <c r="R9" s="239" t="s">
        <v>159</v>
      </c>
      <c r="S9" s="239" t="s">
        <v>160</v>
      </c>
      <c r="T9" s="240" t="s">
        <v>160</v>
      </c>
      <c r="U9" s="223">
        <v>6.1074200000000003</v>
      </c>
      <c r="V9" s="223">
        <f>ROUND(E9*U9,2)</f>
        <v>1.86</v>
      </c>
      <c r="W9" s="223"/>
      <c r="X9" s="223" t="s">
        <v>161</v>
      </c>
      <c r="Y9" s="213"/>
      <c r="Z9" s="213"/>
      <c r="AA9" s="213"/>
      <c r="AB9" s="213"/>
      <c r="AC9" s="213"/>
      <c r="AD9" s="213"/>
      <c r="AE9" s="213"/>
      <c r="AF9" s="213"/>
      <c r="AG9" s="213" t="s">
        <v>162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49" t="s">
        <v>163</v>
      </c>
      <c r="D10" s="241"/>
      <c r="E10" s="241"/>
      <c r="F10" s="241"/>
      <c r="G10" s="241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0" t="s">
        <v>165</v>
      </c>
      <c r="D11" s="224"/>
      <c r="E11" s="225">
        <v>0.30375000000000002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166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1"/>
      <c r="D12" s="242"/>
      <c r="E12" s="242"/>
      <c r="F12" s="242"/>
      <c r="G12" s="242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167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45" outlineLevel="1" x14ac:dyDescent="0.2">
      <c r="A13" s="234">
        <v>2</v>
      </c>
      <c r="B13" s="235" t="s">
        <v>168</v>
      </c>
      <c r="C13" s="248" t="s">
        <v>169</v>
      </c>
      <c r="D13" s="236" t="s">
        <v>170</v>
      </c>
      <c r="E13" s="237">
        <v>65.896109999999993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7">
        <v>5.9729999999999998E-2</v>
      </c>
      <c r="O13" s="237">
        <f>ROUND(E13*N13,2)</f>
        <v>3.94</v>
      </c>
      <c r="P13" s="237">
        <v>0</v>
      </c>
      <c r="Q13" s="237">
        <f>ROUND(E13*P13,2)</f>
        <v>0</v>
      </c>
      <c r="R13" s="239" t="s">
        <v>171</v>
      </c>
      <c r="S13" s="239" t="s">
        <v>160</v>
      </c>
      <c r="T13" s="240" t="s">
        <v>160</v>
      </c>
      <c r="U13" s="223">
        <v>1.171</v>
      </c>
      <c r="V13" s="223">
        <f>ROUND(E13*U13,2)</f>
        <v>77.16</v>
      </c>
      <c r="W13" s="223"/>
      <c r="X13" s="223" t="s">
        <v>161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162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20"/>
      <c r="B14" s="221"/>
      <c r="C14" s="249" t="s">
        <v>172</v>
      </c>
      <c r="D14" s="241"/>
      <c r="E14" s="241"/>
      <c r="F14" s="241"/>
      <c r="G14" s="241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164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43" t="str">
        <f>C14</f>
        <v>zřízení nosné konstrukce příčky, vložení tepelné izolace tl. do 5 cm, montáž desek, tmelení spár Q2 a úprava rohů. Včetně dodávek materiálu.</v>
      </c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0" t="s">
        <v>173</v>
      </c>
      <c r="D15" s="224"/>
      <c r="E15" s="225">
        <v>34.92</v>
      </c>
      <c r="F15" s="223"/>
      <c r="G15" s="22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166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0" t="s">
        <v>174</v>
      </c>
      <c r="D16" s="224"/>
      <c r="E16" s="225">
        <v>13.91236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13"/>
      <c r="Z16" s="213"/>
      <c r="AA16" s="213"/>
      <c r="AB16" s="213"/>
      <c r="AC16" s="213"/>
      <c r="AD16" s="213"/>
      <c r="AE16" s="213"/>
      <c r="AF16" s="213"/>
      <c r="AG16" s="213" t="s">
        <v>166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0" t="s">
        <v>175</v>
      </c>
      <c r="D17" s="224"/>
      <c r="E17" s="225">
        <v>17.063749999999999</v>
      </c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166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1"/>
      <c r="D18" s="242"/>
      <c r="E18" s="242"/>
      <c r="F18" s="242"/>
      <c r="G18" s="242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167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33.75" outlineLevel="1" x14ac:dyDescent="0.2">
      <c r="A19" s="234">
        <v>3</v>
      </c>
      <c r="B19" s="235" t="s">
        <v>176</v>
      </c>
      <c r="C19" s="248" t="s">
        <v>177</v>
      </c>
      <c r="D19" s="236" t="s">
        <v>170</v>
      </c>
      <c r="E19" s="237">
        <v>24.781210000000002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7">
        <v>1.8180000000000002E-2</v>
      </c>
      <c r="O19" s="237">
        <f>ROUND(E19*N19,2)</f>
        <v>0.45</v>
      </c>
      <c r="P19" s="237">
        <v>0</v>
      </c>
      <c r="Q19" s="237">
        <f>ROUND(E19*P19,2)</f>
        <v>0</v>
      </c>
      <c r="R19" s="239" t="s">
        <v>171</v>
      </c>
      <c r="S19" s="239" t="s">
        <v>160</v>
      </c>
      <c r="T19" s="240" t="s">
        <v>160</v>
      </c>
      <c r="U19" s="223">
        <v>0.93400000000000005</v>
      </c>
      <c r="V19" s="223">
        <f>ROUND(E19*U19,2)</f>
        <v>23.15</v>
      </c>
      <c r="W19" s="223"/>
      <c r="X19" s="223" t="s">
        <v>161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162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0" t="s">
        <v>178</v>
      </c>
      <c r="D20" s="224"/>
      <c r="E20" s="225">
        <v>10.86885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166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0" t="s">
        <v>179</v>
      </c>
      <c r="D21" s="224"/>
      <c r="E21" s="225">
        <v>13.91236</v>
      </c>
      <c r="F21" s="223"/>
      <c r="G21" s="22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13"/>
      <c r="Z21" s="213"/>
      <c r="AA21" s="213"/>
      <c r="AB21" s="213"/>
      <c r="AC21" s="213"/>
      <c r="AD21" s="213"/>
      <c r="AE21" s="213"/>
      <c r="AF21" s="213"/>
      <c r="AG21" s="213" t="s">
        <v>166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1"/>
      <c r="D22" s="242"/>
      <c r="E22" s="242"/>
      <c r="F22" s="242"/>
      <c r="G22" s="242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167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2.5" outlineLevel="1" x14ac:dyDescent="0.2">
      <c r="A23" s="234">
        <v>4</v>
      </c>
      <c r="B23" s="235" t="s">
        <v>180</v>
      </c>
      <c r="C23" s="248" t="s">
        <v>181</v>
      </c>
      <c r="D23" s="236" t="s">
        <v>170</v>
      </c>
      <c r="E23" s="237">
        <v>66.347999999999999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7">
        <v>2.4459999999999999E-2</v>
      </c>
      <c r="O23" s="237">
        <f>ROUND(E23*N23,2)</f>
        <v>1.62</v>
      </c>
      <c r="P23" s="237">
        <v>0</v>
      </c>
      <c r="Q23" s="237">
        <f>ROUND(E23*P23,2)</f>
        <v>0</v>
      </c>
      <c r="R23" s="239" t="s">
        <v>171</v>
      </c>
      <c r="S23" s="239" t="s">
        <v>160</v>
      </c>
      <c r="T23" s="240" t="s">
        <v>160</v>
      </c>
      <c r="U23" s="223">
        <v>1.58914</v>
      </c>
      <c r="V23" s="223">
        <f>ROUND(E23*U23,2)</f>
        <v>105.44</v>
      </c>
      <c r="W23" s="223"/>
      <c r="X23" s="223" t="s">
        <v>161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162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49" t="s">
        <v>182</v>
      </c>
      <c r="D24" s="241"/>
      <c r="E24" s="241"/>
      <c r="F24" s="241"/>
      <c r="G24" s="241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164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0" t="s">
        <v>183</v>
      </c>
      <c r="D25" s="224"/>
      <c r="E25" s="225">
        <v>66.347999999999999</v>
      </c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166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1"/>
      <c r="D26" s="242"/>
      <c r="E26" s="242"/>
      <c r="F26" s="242"/>
      <c r="G26" s="242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167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x14ac:dyDescent="0.2">
      <c r="A27" s="227" t="s">
        <v>154</v>
      </c>
      <c r="B27" s="228" t="s">
        <v>67</v>
      </c>
      <c r="C27" s="247" t="s">
        <v>68</v>
      </c>
      <c r="D27" s="229"/>
      <c r="E27" s="230"/>
      <c r="F27" s="231"/>
      <c r="G27" s="231">
        <f>SUMIF(AG28:AG32,"&lt;&gt;NOR",G28:G32)</f>
        <v>0</v>
      </c>
      <c r="H27" s="231"/>
      <c r="I27" s="231">
        <f>SUM(I28:I32)</f>
        <v>0</v>
      </c>
      <c r="J27" s="231"/>
      <c r="K27" s="231">
        <f>SUM(K28:K32)</f>
        <v>0</v>
      </c>
      <c r="L27" s="231"/>
      <c r="M27" s="231">
        <f>SUM(M28:M32)</f>
        <v>0</v>
      </c>
      <c r="N27" s="230"/>
      <c r="O27" s="230">
        <f>SUM(O28:O32)</f>
        <v>1.02</v>
      </c>
      <c r="P27" s="230"/>
      <c r="Q27" s="230">
        <f>SUM(Q28:Q32)</f>
        <v>0</v>
      </c>
      <c r="R27" s="231"/>
      <c r="S27" s="231"/>
      <c r="T27" s="232"/>
      <c r="U27" s="226"/>
      <c r="V27" s="226">
        <f>SUM(V28:V32)</f>
        <v>106.15</v>
      </c>
      <c r="W27" s="226"/>
      <c r="X27" s="226"/>
      <c r="AG27" t="s">
        <v>155</v>
      </c>
    </row>
    <row r="28" spans="1:60" ht="45" outlineLevel="1" x14ac:dyDescent="0.2">
      <c r="A28" s="234">
        <v>5</v>
      </c>
      <c r="B28" s="235" t="s">
        <v>184</v>
      </c>
      <c r="C28" s="248" t="s">
        <v>185</v>
      </c>
      <c r="D28" s="236" t="s">
        <v>170</v>
      </c>
      <c r="E28" s="237">
        <v>57.752499999999998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7">
        <v>1.7729999999999999E-2</v>
      </c>
      <c r="O28" s="237">
        <f>ROUND(E28*N28,2)</f>
        <v>1.02</v>
      </c>
      <c r="P28" s="237">
        <v>0</v>
      </c>
      <c r="Q28" s="237">
        <f>ROUND(E28*P28,2)</f>
        <v>0</v>
      </c>
      <c r="R28" s="239" t="s">
        <v>171</v>
      </c>
      <c r="S28" s="239" t="s">
        <v>160</v>
      </c>
      <c r="T28" s="240" t="s">
        <v>160</v>
      </c>
      <c r="U28" s="223">
        <v>1.8380000000000001</v>
      </c>
      <c r="V28" s="223">
        <f>ROUND(E28*U28,2)</f>
        <v>106.15</v>
      </c>
      <c r="W28" s="223"/>
      <c r="X28" s="223" t="s">
        <v>161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162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49" t="s">
        <v>186</v>
      </c>
      <c r="D29" s="241"/>
      <c r="E29" s="241"/>
      <c r="F29" s="241"/>
      <c r="G29" s="241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164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0" t="s">
        <v>187</v>
      </c>
      <c r="D30" s="224"/>
      <c r="E30" s="225">
        <v>54.5625</v>
      </c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166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0" t="s">
        <v>188</v>
      </c>
      <c r="D31" s="224"/>
      <c r="E31" s="225">
        <v>3.19</v>
      </c>
      <c r="F31" s="223"/>
      <c r="G31" s="22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166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1"/>
      <c r="D32" s="242"/>
      <c r="E32" s="242"/>
      <c r="F32" s="242"/>
      <c r="G32" s="242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167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x14ac:dyDescent="0.2">
      <c r="A33" s="227" t="s">
        <v>154</v>
      </c>
      <c r="B33" s="228" t="s">
        <v>69</v>
      </c>
      <c r="C33" s="247" t="s">
        <v>70</v>
      </c>
      <c r="D33" s="229"/>
      <c r="E33" s="230"/>
      <c r="F33" s="231"/>
      <c r="G33" s="231">
        <f>SUMIF(AG34:AG51,"&lt;&gt;NOR",G34:G51)</f>
        <v>0</v>
      </c>
      <c r="H33" s="231"/>
      <c r="I33" s="231">
        <f>SUM(I34:I51)</f>
        <v>0</v>
      </c>
      <c r="J33" s="231"/>
      <c r="K33" s="231">
        <f>SUM(K34:K51)</f>
        <v>0</v>
      </c>
      <c r="L33" s="231"/>
      <c r="M33" s="231">
        <f>SUM(M34:M51)</f>
        <v>0</v>
      </c>
      <c r="N33" s="230"/>
      <c r="O33" s="230">
        <f>SUM(O34:O51)</f>
        <v>0.19</v>
      </c>
      <c r="P33" s="230"/>
      <c r="Q33" s="230">
        <f>SUM(Q34:Q51)</f>
        <v>0</v>
      </c>
      <c r="R33" s="231"/>
      <c r="S33" s="231"/>
      <c r="T33" s="232"/>
      <c r="U33" s="226"/>
      <c r="V33" s="226">
        <f>SUM(V34:V51)</f>
        <v>7.1999999999999993</v>
      </c>
      <c r="W33" s="226"/>
      <c r="X33" s="226"/>
      <c r="AG33" t="s">
        <v>155</v>
      </c>
    </row>
    <row r="34" spans="1:60" ht="22.5" outlineLevel="1" x14ac:dyDescent="0.2">
      <c r="A34" s="234">
        <v>6</v>
      </c>
      <c r="B34" s="235" t="s">
        <v>189</v>
      </c>
      <c r="C34" s="248" t="s">
        <v>190</v>
      </c>
      <c r="D34" s="236" t="s">
        <v>191</v>
      </c>
      <c r="E34" s="237">
        <v>36.22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7">
        <v>1.56E-3</v>
      </c>
      <c r="O34" s="237">
        <f>ROUND(E34*N34,2)</f>
        <v>0.06</v>
      </c>
      <c r="P34" s="237">
        <v>0</v>
      </c>
      <c r="Q34" s="237">
        <f>ROUND(E34*P34,2)</f>
        <v>0</v>
      </c>
      <c r="R34" s="239" t="s">
        <v>159</v>
      </c>
      <c r="S34" s="239" t="s">
        <v>160</v>
      </c>
      <c r="T34" s="240" t="s">
        <v>160</v>
      </c>
      <c r="U34" s="223">
        <v>0.12</v>
      </c>
      <c r="V34" s="223">
        <f>ROUND(E34*U34,2)</f>
        <v>4.3499999999999996</v>
      </c>
      <c r="W34" s="223"/>
      <c r="X34" s="223" t="s">
        <v>161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162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49" t="s">
        <v>192</v>
      </c>
      <c r="D35" s="241"/>
      <c r="E35" s="241"/>
      <c r="F35" s="241"/>
      <c r="G35" s="241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164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0" t="s">
        <v>193</v>
      </c>
      <c r="D36" s="224"/>
      <c r="E36" s="225">
        <v>27.57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166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0" t="s">
        <v>194</v>
      </c>
      <c r="D37" s="224"/>
      <c r="E37" s="225">
        <v>4</v>
      </c>
      <c r="F37" s="223"/>
      <c r="G37" s="22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13"/>
      <c r="Z37" s="213"/>
      <c r="AA37" s="213"/>
      <c r="AB37" s="213"/>
      <c r="AC37" s="213"/>
      <c r="AD37" s="213"/>
      <c r="AE37" s="213"/>
      <c r="AF37" s="213"/>
      <c r="AG37" s="213" t="s">
        <v>166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0" t="s">
        <v>195</v>
      </c>
      <c r="D38" s="224"/>
      <c r="E38" s="225">
        <v>3.65</v>
      </c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13"/>
      <c r="Z38" s="213"/>
      <c r="AA38" s="213"/>
      <c r="AB38" s="213"/>
      <c r="AC38" s="213"/>
      <c r="AD38" s="213"/>
      <c r="AE38" s="213"/>
      <c r="AF38" s="213"/>
      <c r="AG38" s="213" t="s">
        <v>166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0" t="s">
        <v>196</v>
      </c>
      <c r="D39" s="224"/>
      <c r="E39" s="225">
        <v>1</v>
      </c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166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1"/>
      <c r="D40" s="242"/>
      <c r="E40" s="242"/>
      <c r="F40" s="242"/>
      <c r="G40" s="242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13"/>
      <c r="Z40" s="213"/>
      <c r="AA40" s="213"/>
      <c r="AB40" s="213"/>
      <c r="AC40" s="213"/>
      <c r="AD40" s="213"/>
      <c r="AE40" s="213"/>
      <c r="AF40" s="213"/>
      <c r="AG40" s="213" t="s">
        <v>167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34">
        <v>7</v>
      </c>
      <c r="B41" s="235" t="s">
        <v>197</v>
      </c>
      <c r="C41" s="248" t="s">
        <v>198</v>
      </c>
      <c r="D41" s="236" t="s">
        <v>191</v>
      </c>
      <c r="E41" s="237">
        <v>4.3499999999999996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7">
        <v>1.7330000000000002E-2</v>
      </c>
      <c r="O41" s="237">
        <f>ROUND(E41*N41,2)</f>
        <v>0.08</v>
      </c>
      <c r="P41" s="237">
        <v>0</v>
      </c>
      <c r="Q41" s="237">
        <f>ROUND(E41*P41,2)</f>
        <v>0</v>
      </c>
      <c r="R41" s="239" t="s">
        <v>159</v>
      </c>
      <c r="S41" s="239" t="s">
        <v>160</v>
      </c>
      <c r="T41" s="240" t="s">
        <v>160</v>
      </c>
      <c r="U41" s="223">
        <v>0.253</v>
      </c>
      <c r="V41" s="223">
        <f>ROUND(E41*U41,2)</f>
        <v>1.1000000000000001</v>
      </c>
      <c r="W41" s="223"/>
      <c r="X41" s="223" t="s">
        <v>161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162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49" t="s">
        <v>192</v>
      </c>
      <c r="D42" s="241"/>
      <c r="E42" s="241"/>
      <c r="F42" s="241"/>
      <c r="G42" s="241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164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0" t="s">
        <v>199</v>
      </c>
      <c r="D43" s="224"/>
      <c r="E43" s="225">
        <v>4.3499999999999996</v>
      </c>
      <c r="F43" s="223"/>
      <c r="G43" s="223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13"/>
      <c r="Z43" s="213"/>
      <c r="AA43" s="213"/>
      <c r="AB43" s="213"/>
      <c r="AC43" s="213"/>
      <c r="AD43" s="213"/>
      <c r="AE43" s="213"/>
      <c r="AF43" s="213"/>
      <c r="AG43" s="213" t="s">
        <v>166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1"/>
      <c r="D44" s="242"/>
      <c r="E44" s="242"/>
      <c r="F44" s="242"/>
      <c r="G44" s="242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167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 x14ac:dyDescent="0.2">
      <c r="A45" s="234">
        <v>8</v>
      </c>
      <c r="B45" s="235" t="s">
        <v>200</v>
      </c>
      <c r="C45" s="248" t="s">
        <v>201</v>
      </c>
      <c r="D45" s="236" t="s">
        <v>170</v>
      </c>
      <c r="E45" s="237">
        <v>3.9750000000000001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7">
        <v>1.3639999999999999E-2</v>
      </c>
      <c r="O45" s="237">
        <f>ROUND(E45*N45,2)</f>
        <v>0.05</v>
      </c>
      <c r="P45" s="237">
        <v>0</v>
      </c>
      <c r="Q45" s="237">
        <f>ROUND(E45*P45,2)</f>
        <v>0</v>
      </c>
      <c r="R45" s="239" t="s">
        <v>171</v>
      </c>
      <c r="S45" s="239" t="s">
        <v>160</v>
      </c>
      <c r="T45" s="240" t="s">
        <v>160</v>
      </c>
      <c r="U45" s="223">
        <v>0.44</v>
      </c>
      <c r="V45" s="223">
        <f>ROUND(E45*U45,2)</f>
        <v>1.75</v>
      </c>
      <c r="W45" s="223"/>
      <c r="X45" s="223" t="s">
        <v>161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162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49" t="s">
        <v>202</v>
      </c>
      <c r="D46" s="241"/>
      <c r="E46" s="241"/>
      <c r="F46" s="241"/>
      <c r="G46" s="241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164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0" t="s">
        <v>203</v>
      </c>
      <c r="D47" s="224"/>
      <c r="E47" s="225">
        <v>0.81</v>
      </c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13"/>
      <c r="Z47" s="213"/>
      <c r="AA47" s="213"/>
      <c r="AB47" s="213"/>
      <c r="AC47" s="213"/>
      <c r="AD47" s="213"/>
      <c r="AE47" s="213"/>
      <c r="AF47" s="213"/>
      <c r="AG47" s="213" t="s">
        <v>166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0" t="s">
        <v>204</v>
      </c>
      <c r="D48" s="224"/>
      <c r="E48" s="225">
        <v>1.59</v>
      </c>
      <c r="F48" s="223"/>
      <c r="G48" s="22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13"/>
      <c r="Z48" s="213"/>
      <c r="AA48" s="213"/>
      <c r="AB48" s="213"/>
      <c r="AC48" s="213"/>
      <c r="AD48" s="213"/>
      <c r="AE48" s="213"/>
      <c r="AF48" s="213"/>
      <c r="AG48" s="213" t="s">
        <v>166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0" t="s">
        <v>205</v>
      </c>
      <c r="D49" s="224"/>
      <c r="E49" s="225">
        <v>1.2</v>
      </c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166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0" t="s">
        <v>206</v>
      </c>
      <c r="D50" s="224"/>
      <c r="E50" s="225">
        <v>0.375</v>
      </c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13"/>
      <c r="Z50" s="213"/>
      <c r="AA50" s="213"/>
      <c r="AB50" s="213"/>
      <c r="AC50" s="213"/>
      <c r="AD50" s="213"/>
      <c r="AE50" s="213"/>
      <c r="AF50" s="213"/>
      <c r="AG50" s="213" t="s">
        <v>166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51"/>
      <c r="D51" s="242"/>
      <c r="E51" s="242"/>
      <c r="F51" s="242"/>
      <c r="G51" s="242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167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x14ac:dyDescent="0.2">
      <c r="A52" s="227" t="s">
        <v>154</v>
      </c>
      <c r="B52" s="228" t="s">
        <v>71</v>
      </c>
      <c r="C52" s="247" t="s">
        <v>72</v>
      </c>
      <c r="D52" s="229"/>
      <c r="E52" s="230"/>
      <c r="F52" s="231"/>
      <c r="G52" s="231">
        <f>SUMIF(AG53:AG60,"&lt;&gt;NOR",G53:G60)</f>
        <v>0</v>
      </c>
      <c r="H52" s="231"/>
      <c r="I52" s="231">
        <f>SUM(I53:I60)</f>
        <v>0</v>
      </c>
      <c r="J52" s="231"/>
      <c r="K52" s="231">
        <f>SUM(K53:K60)</f>
        <v>0</v>
      </c>
      <c r="L52" s="231"/>
      <c r="M52" s="231">
        <f>SUM(M53:M60)</f>
        <v>0</v>
      </c>
      <c r="N52" s="230"/>
      <c r="O52" s="230">
        <f>SUM(O53:O60)</f>
        <v>2.7899999999999996</v>
      </c>
      <c r="P52" s="230"/>
      <c r="Q52" s="230">
        <f>SUM(Q53:Q60)</f>
        <v>0</v>
      </c>
      <c r="R52" s="231"/>
      <c r="S52" s="231"/>
      <c r="T52" s="232"/>
      <c r="U52" s="226"/>
      <c r="V52" s="226">
        <f>SUM(V53:V60)</f>
        <v>22.15</v>
      </c>
      <c r="W52" s="226"/>
      <c r="X52" s="226"/>
      <c r="AG52" t="s">
        <v>155</v>
      </c>
    </row>
    <row r="53" spans="1:60" outlineLevel="1" x14ac:dyDescent="0.2">
      <c r="A53" s="234">
        <v>9</v>
      </c>
      <c r="B53" s="235" t="s">
        <v>207</v>
      </c>
      <c r="C53" s="248" t="s">
        <v>208</v>
      </c>
      <c r="D53" s="236" t="s">
        <v>170</v>
      </c>
      <c r="E53" s="237">
        <v>46.33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7">
        <v>0.06</v>
      </c>
      <c r="O53" s="237">
        <f>ROUND(E53*N53,2)</f>
        <v>2.78</v>
      </c>
      <c r="P53" s="237">
        <v>0</v>
      </c>
      <c r="Q53" s="237">
        <f>ROUND(E53*P53,2)</f>
        <v>0</v>
      </c>
      <c r="R53" s="239" t="s">
        <v>171</v>
      </c>
      <c r="S53" s="239" t="s">
        <v>160</v>
      </c>
      <c r="T53" s="240" t="s">
        <v>160</v>
      </c>
      <c r="U53" s="223">
        <v>0.38800000000000001</v>
      </c>
      <c r="V53" s="223">
        <f>ROUND(E53*U53,2)</f>
        <v>17.98</v>
      </c>
      <c r="W53" s="223"/>
      <c r="X53" s="223" t="s">
        <v>161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162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49" t="s">
        <v>209</v>
      </c>
      <c r="D54" s="241"/>
      <c r="E54" s="241"/>
      <c r="F54" s="241"/>
      <c r="G54" s="241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13"/>
      <c r="Z54" s="213"/>
      <c r="AA54" s="213"/>
      <c r="AB54" s="213"/>
      <c r="AC54" s="213"/>
      <c r="AD54" s="213"/>
      <c r="AE54" s="213"/>
      <c r="AF54" s="213"/>
      <c r="AG54" s="213" t="s">
        <v>164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0" t="s">
        <v>210</v>
      </c>
      <c r="D55" s="224"/>
      <c r="E55" s="225">
        <v>46.33</v>
      </c>
      <c r="F55" s="223"/>
      <c r="G55" s="22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13"/>
      <c r="Z55" s="213"/>
      <c r="AA55" s="213"/>
      <c r="AB55" s="213"/>
      <c r="AC55" s="213"/>
      <c r="AD55" s="213"/>
      <c r="AE55" s="213"/>
      <c r="AF55" s="213"/>
      <c r="AG55" s="213" t="s">
        <v>166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1"/>
      <c r="D56" s="242"/>
      <c r="E56" s="242"/>
      <c r="F56" s="242"/>
      <c r="G56" s="242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13"/>
      <c r="Z56" s="213"/>
      <c r="AA56" s="213"/>
      <c r="AB56" s="213"/>
      <c r="AC56" s="213"/>
      <c r="AD56" s="213"/>
      <c r="AE56" s="213"/>
      <c r="AF56" s="213"/>
      <c r="AG56" s="213" t="s">
        <v>167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34">
        <v>10</v>
      </c>
      <c r="B57" s="235" t="s">
        <v>211</v>
      </c>
      <c r="C57" s="248" t="s">
        <v>212</v>
      </c>
      <c r="D57" s="236" t="s">
        <v>170</v>
      </c>
      <c r="E57" s="237">
        <v>46.33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7">
        <v>1.8000000000000001E-4</v>
      </c>
      <c r="O57" s="237">
        <f>ROUND(E57*N57,2)</f>
        <v>0.01</v>
      </c>
      <c r="P57" s="237">
        <v>0</v>
      </c>
      <c r="Q57" s="237">
        <f>ROUND(E57*P57,2)</f>
        <v>0</v>
      </c>
      <c r="R57" s="239" t="s">
        <v>171</v>
      </c>
      <c r="S57" s="239" t="s">
        <v>160</v>
      </c>
      <c r="T57" s="240" t="s">
        <v>160</v>
      </c>
      <c r="U57" s="223">
        <v>0.09</v>
      </c>
      <c r="V57" s="223">
        <f>ROUND(E57*U57,2)</f>
        <v>4.17</v>
      </c>
      <c r="W57" s="223"/>
      <c r="X57" s="223" t="s">
        <v>161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162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49" t="s">
        <v>209</v>
      </c>
      <c r="D58" s="241"/>
      <c r="E58" s="241"/>
      <c r="F58" s="241"/>
      <c r="G58" s="241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13"/>
      <c r="Z58" s="213"/>
      <c r="AA58" s="213"/>
      <c r="AB58" s="213"/>
      <c r="AC58" s="213"/>
      <c r="AD58" s="213"/>
      <c r="AE58" s="213"/>
      <c r="AF58" s="213"/>
      <c r="AG58" s="213" t="s">
        <v>164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0" t="s">
        <v>210</v>
      </c>
      <c r="D59" s="224"/>
      <c r="E59" s="225">
        <v>46.33</v>
      </c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13"/>
      <c r="Z59" s="213"/>
      <c r="AA59" s="213"/>
      <c r="AB59" s="213"/>
      <c r="AC59" s="213"/>
      <c r="AD59" s="213"/>
      <c r="AE59" s="213"/>
      <c r="AF59" s="213"/>
      <c r="AG59" s="213" t="s">
        <v>166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51"/>
      <c r="D60" s="242"/>
      <c r="E60" s="242"/>
      <c r="F60" s="242"/>
      <c r="G60" s="242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13"/>
      <c r="Z60" s="213"/>
      <c r="AA60" s="213"/>
      <c r="AB60" s="213"/>
      <c r="AC60" s="213"/>
      <c r="AD60" s="213"/>
      <c r="AE60" s="213"/>
      <c r="AF60" s="213"/>
      <c r="AG60" s="213" t="s">
        <v>167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x14ac:dyDescent="0.2">
      <c r="A61" s="227" t="s">
        <v>154</v>
      </c>
      <c r="B61" s="228" t="s">
        <v>73</v>
      </c>
      <c r="C61" s="247" t="s">
        <v>74</v>
      </c>
      <c r="D61" s="229"/>
      <c r="E61" s="230"/>
      <c r="F61" s="231"/>
      <c r="G61" s="231">
        <f>SUMIF(AG62:AG66,"&lt;&gt;NOR",G62:G66)</f>
        <v>0</v>
      </c>
      <c r="H61" s="231"/>
      <c r="I61" s="231">
        <f>SUM(I62:I66)</f>
        <v>0</v>
      </c>
      <c r="J61" s="231"/>
      <c r="K61" s="231">
        <f>SUM(K62:K66)</f>
        <v>0</v>
      </c>
      <c r="L61" s="231"/>
      <c r="M61" s="231">
        <f>SUM(M62:M66)</f>
        <v>0</v>
      </c>
      <c r="N61" s="230"/>
      <c r="O61" s="230">
        <f>SUM(O62:O66)</f>
        <v>0.04</v>
      </c>
      <c r="P61" s="230"/>
      <c r="Q61" s="230">
        <f>SUM(Q62:Q66)</f>
        <v>0</v>
      </c>
      <c r="R61" s="231"/>
      <c r="S61" s="231"/>
      <c r="T61" s="232"/>
      <c r="U61" s="226"/>
      <c r="V61" s="226">
        <f>SUM(V62:V66)</f>
        <v>2.67</v>
      </c>
      <c r="W61" s="226"/>
      <c r="X61" s="226"/>
      <c r="AG61" t="s">
        <v>155</v>
      </c>
    </row>
    <row r="62" spans="1:60" ht="56.25" outlineLevel="1" x14ac:dyDescent="0.2">
      <c r="A62" s="234">
        <v>11</v>
      </c>
      <c r="B62" s="235" t="s">
        <v>213</v>
      </c>
      <c r="C62" s="248" t="s">
        <v>214</v>
      </c>
      <c r="D62" s="236" t="s">
        <v>215</v>
      </c>
      <c r="E62" s="237">
        <v>1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7">
        <v>3.2070000000000001E-2</v>
      </c>
      <c r="O62" s="237">
        <f>ROUND(E62*N62,2)</f>
        <v>0.03</v>
      </c>
      <c r="P62" s="237">
        <v>0</v>
      </c>
      <c r="Q62" s="237">
        <f>ROUND(E62*P62,2)</f>
        <v>0</v>
      </c>
      <c r="R62" s="239" t="s">
        <v>171</v>
      </c>
      <c r="S62" s="239" t="s">
        <v>160</v>
      </c>
      <c r="T62" s="240" t="s">
        <v>160</v>
      </c>
      <c r="U62" s="223">
        <v>1.86</v>
      </c>
      <c r="V62" s="223">
        <f>ROUND(E62*U62,2)</f>
        <v>1.86</v>
      </c>
      <c r="W62" s="223"/>
      <c r="X62" s="223" t="s">
        <v>161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162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2"/>
      <c r="D63" s="244"/>
      <c r="E63" s="244"/>
      <c r="F63" s="244"/>
      <c r="G63" s="244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13"/>
      <c r="Z63" s="213"/>
      <c r="AA63" s="213"/>
      <c r="AB63" s="213"/>
      <c r="AC63" s="213"/>
      <c r="AD63" s="213"/>
      <c r="AE63" s="213"/>
      <c r="AF63" s="213"/>
      <c r="AG63" s="213" t="s">
        <v>167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22.5" outlineLevel="1" x14ac:dyDescent="0.2">
      <c r="A64" s="234">
        <v>12</v>
      </c>
      <c r="B64" s="235" t="s">
        <v>216</v>
      </c>
      <c r="C64" s="248" t="s">
        <v>217</v>
      </c>
      <c r="D64" s="236" t="s">
        <v>191</v>
      </c>
      <c r="E64" s="237">
        <v>1.9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7">
        <v>5.5100000000000001E-3</v>
      </c>
      <c r="O64" s="237">
        <f>ROUND(E64*N64,2)</f>
        <v>0.01</v>
      </c>
      <c r="P64" s="237">
        <v>0</v>
      </c>
      <c r="Q64" s="237">
        <f>ROUND(E64*P64,2)</f>
        <v>0</v>
      </c>
      <c r="R64" s="239" t="s">
        <v>171</v>
      </c>
      <c r="S64" s="239" t="s">
        <v>160</v>
      </c>
      <c r="T64" s="240" t="s">
        <v>160</v>
      </c>
      <c r="U64" s="223">
        <v>0.42499999999999999</v>
      </c>
      <c r="V64" s="223">
        <f>ROUND(E64*U64,2)</f>
        <v>0.81</v>
      </c>
      <c r="W64" s="223"/>
      <c r="X64" s="223" t="s">
        <v>161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162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22.5" outlineLevel="1" x14ac:dyDescent="0.2">
      <c r="A65" s="220"/>
      <c r="B65" s="221"/>
      <c r="C65" s="249" t="s">
        <v>218</v>
      </c>
      <c r="D65" s="241"/>
      <c r="E65" s="241"/>
      <c r="F65" s="241"/>
      <c r="G65" s="241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13"/>
      <c r="Z65" s="213"/>
      <c r="AA65" s="213"/>
      <c r="AB65" s="213"/>
      <c r="AC65" s="213"/>
      <c r="AD65" s="213"/>
      <c r="AE65" s="213"/>
      <c r="AF65" s="213"/>
      <c r="AG65" s="213" t="s">
        <v>164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43" t="str">
        <f>C65</f>
        <v>a poloplastických hmot na montážní pěnu, zapravení omítky pod parapetem, těsnění spáry mezi parapetem a rámem okna, dodávka silikonu.</v>
      </c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51"/>
      <c r="D66" s="242"/>
      <c r="E66" s="242"/>
      <c r="F66" s="242"/>
      <c r="G66" s="242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13"/>
      <c r="Z66" s="213"/>
      <c r="AA66" s="213"/>
      <c r="AB66" s="213"/>
      <c r="AC66" s="213"/>
      <c r="AD66" s="213"/>
      <c r="AE66" s="213"/>
      <c r="AF66" s="213"/>
      <c r="AG66" s="213" t="s">
        <v>167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x14ac:dyDescent="0.2">
      <c r="A67" s="227" t="s">
        <v>154</v>
      </c>
      <c r="B67" s="228" t="s">
        <v>75</v>
      </c>
      <c r="C67" s="247" t="s">
        <v>76</v>
      </c>
      <c r="D67" s="229"/>
      <c r="E67" s="230"/>
      <c r="F67" s="231"/>
      <c r="G67" s="231">
        <f>SUMIF(AG68:AG71,"&lt;&gt;NOR",G68:G71)</f>
        <v>0</v>
      </c>
      <c r="H67" s="231"/>
      <c r="I67" s="231">
        <f>SUM(I68:I71)</f>
        <v>0</v>
      </c>
      <c r="J67" s="231"/>
      <c r="K67" s="231">
        <f>SUM(K68:K71)</f>
        <v>0</v>
      </c>
      <c r="L67" s="231"/>
      <c r="M67" s="231">
        <f>SUM(M68:M71)</f>
        <v>0</v>
      </c>
      <c r="N67" s="230"/>
      <c r="O67" s="230">
        <f>SUM(O68:O71)</f>
        <v>0.06</v>
      </c>
      <c r="P67" s="230"/>
      <c r="Q67" s="230">
        <f>SUM(Q68:Q71)</f>
        <v>0</v>
      </c>
      <c r="R67" s="231"/>
      <c r="S67" s="231"/>
      <c r="T67" s="232"/>
      <c r="U67" s="226"/>
      <c r="V67" s="226">
        <f>SUM(V68:V71)</f>
        <v>8.76</v>
      </c>
      <c r="W67" s="226"/>
      <c r="X67" s="226"/>
      <c r="AG67" t="s">
        <v>155</v>
      </c>
    </row>
    <row r="68" spans="1:60" outlineLevel="1" x14ac:dyDescent="0.2">
      <c r="A68" s="234">
        <v>13</v>
      </c>
      <c r="B68" s="235" t="s">
        <v>219</v>
      </c>
      <c r="C68" s="248" t="s">
        <v>220</v>
      </c>
      <c r="D68" s="236" t="s">
        <v>170</v>
      </c>
      <c r="E68" s="237">
        <v>49.502650000000003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7">
        <v>1.2099999999999999E-3</v>
      </c>
      <c r="O68" s="237">
        <f>ROUND(E68*N68,2)</f>
        <v>0.06</v>
      </c>
      <c r="P68" s="237">
        <v>0</v>
      </c>
      <c r="Q68" s="237">
        <f>ROUND(E68*P68,2)</f>
        <v>0</v>
      </c>
      <c r="R68" s="239" t="s">
        <v>221</v>
      </c>
      <c r="S68" s="239" t="s">
        <v>160</v>
      </c>
      <c r="T68" s="240" t="s">
        <v>160</v>
      </c>
      <c r="U68" s="223">
        <v>0.17699999999999999</v>
      </c>
      <c r="V68" s="223">
        <f>ROUND(E68*U68,2)</f>
        <v>8.76</v>
      </c>
      <c r="W68" s="223"/>
      <c r="X68" s="223" t="s">
        <v>161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162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50" t="s">
        <v>222</v>
      </c>
      <c r="D69" s="224"/>
      <c r="E69" s="225">
        <v>46.312649999999998</v>
      </c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13"/>
      <c r="Z69" s="213"/>
      <c r="AA69" s="213"/>
      <c r="AB69" s="213"/>
      <c r="AC69" s="213"/>
      <c r="AD69" s="213"/>
      <c r="AE69" s="213"/>
      <c r="AF69" s="213"/>
      <c r="AG69" s="213" t="s">
        <v>166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50" t="s">
        <v>188</v>
      </c>
      <c r="D70" s="224"/>
      <c r="E70" s="225">
        <v>3.19</v>
      </c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13"/>
      <c r="Z70" s="213"/>
      <c r="AA70" s="213"/>
      <c r="AB70" s="213"/>
      <c r="AC70" s="213"/>
      <c r="AD70" s="213"/>
      <c r="AE70" s="213"/>
      <c r="AF70" s="213"/>
      <c r="AG70" s="213" t="s">
        <v>166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1"/>
      <c r="D71" s="242"/>
      <c r="E71" s="242"/>
      <c r="F71" s="242"/>
      <c r="G71" s="242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13"/>
      <c r="Z71" s="213"/>
      <c r="AA71" s="213"/>
      <c r="AB71" s="213"/>
      <c r="AC71" s="213"/>
      <c r="AD71" s="213"/>
      <c r="AE71" s="213"/>
      <c r="AF71" s="213"/>
      <c r="AG71" s="213" t="s">
        <v>167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x14ac:dyDescent="0.2">
      <c r="A72" s="227" t="s">
        <v>154</v>
      </c>
      <c r="B72" s="228" t="s">
        <v>77</v>
      </c>
      <c r="C72" s="247" t="s">
        <v>78</v>
      </c>
      <c r="D72" s="229"/>
      <c r="E72" s="230"/>
      <c r="F72" s="231"/>
      <c r="G72" s="231">
        <f>SUMIF(AG73:AG75,"&lt;&gt;NOR",G73:G75)</f>
        <v>0</v>
      </c>
      <c r="H72" s="231"/>
      <c r="I72" s="231">
        <f>SUM(I73:I75)</f>
        <v>0</v>
      </c>
      <c r="J72" s="231"/>
      <c r="K72" s="231">
        <f>SUM(K73:K75)</f>
        <v>0</v>
      </c>
      <c r="L72" s="231"/>
      <c r="M72" s="231">
        <f>SUM(M73:M75)</f>
        <v>0</v>
      </c>
      <c r="N72" s="230"/>
      <c r="O72" s="230">
        <f>SUM(O73:O75)</f>
        <v>0</v>
      </c>
      <c r="P72" s="230"/>
      <c r="Q72" s="230">
        <f>SUM(Q73:Q75)</f>
        <v>0</v>
      </c>
      <c r="R72" s="231"/>
      <c r="S72" s="231"/>
      <c r="T72" s="232"/>
      <c r="U72" s="226"/>
      <c r="V72" s="226">
        <f>SUM(V73:V75)</f>
        <v>15.35</v>
      </c>
      <c r="W72" s="226"/>
      <c r="X72" s="226"/>
      <c r="AG72" t="s">
        <v>155</v>
      </c>
    </row>
    <row r="73" spans="1:60" ht="56.25" outlineLevel="1" x14ac:dyDescent="0.2">
      <c r="A73" s="234">
        <v>14</v>
      </c>
      <c r="B73" s="235" t="s">
        <v>223</v>
      </c>
      <c r="C73" s="248" t="s">
        <v>224</v>
      </c>
      <c r="D73" s="236" t="s">
        <v>170</v>
      </c>
      <c r="E73" s="237">
        <v>49.502650000000003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7">
        <v>4.0000000000000003E-5</v>
      </c>
      <c r="O73" s="237">
        <f>ROUND(E73*N73,2)</f>
        <v>0</v>
      </c>
      <c r="P73" s="237">
        <v>0</v>
      </c>
      <c r="Q73" s="237">
        <f>ROUND(E73*P73,2)</f>
        <v>0</v>
      </c>
      <c r="R73" s="239" t="s">
        <v>171</v>
      </c>
      <c r="S73" s="239" t="s">
        <v>160</v>
      </c>
      <c r="T73" s="240" t="s">
        <v>160</v>
      </c>
      <c r="U73" s="223">
        <v>0.31</v>
      </c>
      <c r="V73" s="223">
        <f>ROUND(E73*U73,2)</f>
        <v>15.35</v>
      </c>
      <c r="W73" s="223"/>
      <c r="X73" s="223" t="s">
        <v>161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162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0" t="s">
        <v>225</v>
      </c>
      <c r="D74" s="224"/>
      <c r="E74" s="225">
        <v>49.502650000000003</v>
      </c>
      <c r="F74" s="223"/>
      <c r="G74" s="223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13"/>
      <c r="Z74" s="213"/>
      <c r="AA74" s="213"/>
      <c r="AB74" s="213"/>
      <c r="AC74" s="213"/>
      <c r="AD74" s="213"/>
      <c r="AE74" s="213"/>
      <c r="AF74" s="213"/>
      <c r="AG74" s="213" t="s">
        <v>166</v>
      </c>
      <c r="AH74" s="213">
        <v>5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1"/>
      <c r="D75" s="242"/>
      <c r="E75" s="242"/>
      <c r="F75" s="242"/>
      <c r="G75" s="242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13"/>
      <c r="Z75" s="213"/>
      <c r="AA75" s="213"/>
      <c r="AB75" s="213"/>
      <c r="AC75" s="213"/>
      <c r="AD75" s="213"/>
      <c r="AE75" s="213"/>
      <c r="AF75" s="213"/>
      <c r="AG75" s="213" t="s">
        <v>167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x14ac:dyDescent="0.2">
      <c r="A76" s="227" t="s">
        <v>154</v>
      </c>
      <c r="B76" s="228" t="s">
        <v>79</v>
      </c>
      <c r="C76" s="247" t="s">
        <v>80</v>
      </c>
      <c r="D76" s="229"/>
      <c r="E76" s="230"/>
      <c r="F76" s="231"/>
      <c r="G76" s="231">
        <f>SUMIF(AG77:AG97,"&lt;&gt;NOR",G77:G97)</f>
        <v>0</v>
      </c>
      <c r="H76" s="231"/>
      <c r="I76" s="231">
        <f>SUM(I77:I97)</f>
        <v>0</v>
      </c>
      <c r="J76" s="231"/>
      <c r="K76" s="231">
        <f>SUM(K77:K97)</f>
        <v>0</v>
      </c>
      <c r="L76" s="231"/>
      <c r="M76" s="231">
        <f>SUM(M77:M97)</f>
        <v>0</v>
      </c>
      <c r="N76" s="230"/>
      <c r="O76" s="230">
        <f>SUM(O77:O97)</f>
        <v>0.03</v>
      </c>
      <c r="P76" s="230"/>
      <c r="Q76" s="230">
        <f>SUM(Q77:Q97)</f>
        <v>8.2900000000000009</v>
      </c>
      <c r="R76" s="231"/>
      <c r="S76" s="231"/>
      <c r="T76" s="232"/>
      <c r="U76" s="226"/>
      <c r="V76" s="226">
        <f>SUM(V77:V97)</f>
        <v>35.950000000000003</v>
      </c>
      <c r="W76" s="226"/>
      <c r="X76" s="226"/>
      <c r="AG76" t="s">
        <v>155</v>
      </c>
    </row>
    <row r="77" spans="1:60" ht="22.5" outlineLevel="1" x14ac:dyDescent="0.2">
      <c r="A77" s="234">
        <v>15</v>
      </c>
      <c r="B77" s="235" t="s">
        <v>226</v>
      </c>
      <c r="C77" s="248" t="s">
        <v>227</v>
      </c>
      <c r="D77" s="236" t="s">
        <v>170</v>
      </c>
      <c r="E77" s="237">
        <v>57.618000000000002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21</v>
      </c>
      <c r="M77" s="239">
        <f>G77*(1+L77/100)</f>
        <v>0</v>
      </c>
      <c r="N77" s="237">
        <v>3.3E-4</v>
      </c>
      <c r="O77" s="237">
        <f>ROUND(E77*N77,2)</f>
        <v>0.02</v>
      </c>
      <c r="P77" s="237">
        <v>1.183E-2</v>
      </c>
      <c r="Q77" s="237">
        <f>ROUND(E77*P77,2)</f>
        <v>0.68</v>
      </c>
      <c r="R77" s="239" t="s">
        <v>228</v>
      </c>
      <c r="S77" s="239" t="s">
        <v>160</v>
      </c>
      <c r="T77" s="240" t="s">
        <v>160</v>
      </c>
      <c r="U77" s="223">
        <v>0.34599999999999997</v>
      </c>
      <c r="V77" s="223">
        <f>ROUND(E77*U77,2)</f>
        <v>19.940000000000001</v>
      </c>
      <c r="W77" s="223"/>
      <c r="X77" s="223" t="s">
        <v>161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162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0" t="s">
        <v>229</v>
      </c>
      <c r="D78" s="224"/>
      <c r="E78" s="225">
        <v>57.618000000000002</v>
      </c>
      <c r="F78" s="223"/>
      <c r="G78" s="223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13"/>
      <c r="Z78" s="213"/>
      <c r="AA78" s="213"/>
      <c r="AB78" s="213"/>
      <c r="AC78" s="213"/>
      <c r="AD78" s="213"/>
      <c r="AE78" s="213"/>
      <c r="AF78" s="213"/>
      <c r="AG78" s="213" t="s">
        <v>166</v>
      </c>
      <c r="AH78" s="213">
        <v>5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1"/>
      <c r="D79" s="242"/>
      <c r="E79" s="242"/>
      <c r="F79" s="242"/>
      <c r="G79" s="242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13"/>
      <c r="Z79" s="213"/>
      <c r="AA79" s="213"/>
      <c r="AB79" s="213"/>
      <c r="AC79" s="213"/>
      <c r="AD79" s="213"/>
      <c r="AE79" s="213"/>
      <c r="AF79" s="213"/>
      <c r="AG79" s="213" t="s">
        <v>167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34">
        <v>16</v>
      </c>
      <c r="B80" s="235" t="s">
        <v>230</v>
      </c>
      <c r="C80" s="248" t="s">
        <v>231</v>
      </c>
      <c r="D80" s="236" t="s">
        <v>215</v>
      </c>
      <c r="E80" s="237">
        <v>2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7">
        <v>0</v>
      </c>
      <c r="O80" s="237">
        <f>ROUND(E80*N80,2)</f>
        <v>0</v>
      </c>
      <c r="P80" s="237">
        <v>0</v>
      </c>
      <c r="Q80" s="237">
        <f>ROUND(E80*P80,2)</f>
        <v>0</v>
      </c>
      <c r="R80" s="239" t="s">
        <v>228</v>
      </c>
      <c r="S80" s="239" t="s">
        <v>160</v>
      </c>
      <c r="T80" s="240" t="s">
        <v>160</v>
      </c>
      <c r="U80" s="223">
        <v>0.05</v>
      </c>
      <c r="V80" s="223">
        <f>ROUND(E80*U80,2)</f>
        <v>0.1</v>
      </c>
      <c r="W80" s="223"/>
      <c r="X80" s="223" t="s">
        <v>161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162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49" t="s">
        <v>232</v>
      </c>
      <c r="D81" s="241"/>
      <c r="E81" s="241"/>
      <c r="F81" s="241"/>
      <c r="G81" s="241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13"/>
      <c r="Z81" s="213"/>
      <c r="AA81" s="213"/>
      <c r="AB81" s="213"/>
      <c r="AC81" s="213"/>
      <c r="AD81" s="213"/>
      <c r="AE81" s="213"/>
      <c r="AF81" s="213"/>
      <c r="AG81" s="213" t="s">
        <v>164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51"/>
      <c r="D82" s="242"/>
      <c r="E82" s="242"/>
      <c r="F82" s="242"/>
      <c r="G82" s="242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13"/>
      <c r="Z82" s="213"/>
      <c r="AA82" s="213"/>
      <c r="AB82" s="213"/>
      <c r="AC82" s="213"/>
      <c r="AD82" s="213"/>
      <c r="AE82" s="213"/>
      <c r="AF82" s="213"/>
      <c r="AG82" s="213" t="s">
        <v>167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34">
        <v>17</v>
      </c>
      <c r="B83" s="235" t="s">
        <v>233</v>
      </c>
      <c r="C83" s="248" t="s">
        <v>234</v>
      </c>
      <c r="D83" s="236" t="s">
        <v>215</v>
      </c>
      <c r="E83" s="237">
        <v>2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21</v>
      </c>
      <c r="M83" s="239">
        <f>G83*(1+L83/100)</f>
        <v>0</v>
      </c>
      <c r="N83" s="237">
        <v>0</v>
      </c>
      <c r="O83" s="237">
        <f>ROUND(E83*N83,2)</f>
        <v>0</v>
      </c>
      <c r="P83" s="237">
        <v>0</v>
      </c>
      <c r="Q83" s="237">
        <f>ROUND(E83*P83,2)</f>
        <v>0</v>
      </c>
      <c r="R83" s="239" t="s">
        <v>228</v>
      </c>
      <c r="S83" s="239" t="s">
        <v>160</v>
      </c>
      <c r="T83" s="240" t="s">
        <v>160</v>
      </c>
      <c r="U83" s="223">
        <v>0.08</v>
      </c>
      <c r="V83" s="223">
        <f>ROUND(E83*U83,2)</f>
        <v>0.16</v>
      </c>
      <c r="W83" s="223"/>
      <c r="X83" s="223" t="s">
        <v>161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162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49" t="s">
        <v>235</v>
      </c>
      <c r="D84" s="241"/>
      <c r="E84" s="241"/>
      <c r="F84" s="241"/>
      <c r="G84" s="241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13"/>
      <c r="Z84" s="213"/>
      <c r="AA84" s="213"/>
      <c r="AB84" s="213"/>
      <c r="AC84" s="213"/>
      <c r="AD84" s="213"/>
      <c r="AE84" s="213"/>
      <c r="AF84" s="213"/>
      <c r="AG84" s="213" t="s">
        <v>164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51"/>
      <c r="D85" s="242"/>
      <c r="E85" s="242"/>
      <c r="F85" s="242"/>
      <c r="G85" s="242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13"/>
      <c r="Z85" s="213"/>
      <c r="AA85" s="213"/>
      <c r="AB85" s="213"/>
      <c r="AC85" s="213"/>
      <c r="AD85" s="213"/>
      <c r="AE85" s="213"/>
      <c r="AF85" s="213"/>
      <c r="AG85" s="213" t="s">
        <v>167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ht="33.75" outlineLevel="1" x14ac:dyDescent="0.2">
      <c r="A86" s="234">
        <v>18</v>
      </c>
      <c r="B86" s="235" t="s">
        <v>236</v>
      </c>
      <c r="C86" s="248" t="s">
        <v>237</v>
      </c>
      <c r="D86" s="236" t="s">
        <v>170</v>
      </c>
      <c r="E86" s="237">
        <v>3.6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21</v>
      </c>
      <c r="M86" s="239">
        <f>G86*(1+L86/100)</f>
        <v>0</v>
      </c>
      <c r="N86" s="237">
        <v>6.8999999999999997E-4</v>
      </c>
      <c r="O86" s="237">
        <f>ROUND(E86*N86,2)</f>
        <v>0</v>
      </c>
      <c r="P86" s="237">
        <v>3.4000000000000002E-2</v>
      </c>
      <c r="Q86" s="237">
        <f>ROUND(E86*P86,2)</f>
        <v>0.12</v>
      </c>
      <c r="R86" s="239" t="s">
        <v>228</v>
      </c>
      <c r="S86" s="239" t="s">
        <v>160</v>
      </c>
      <c r="T86" s="240" t="s">
        <v>160</v>
      </c>
      <c r="U86" s="223">
        <v>0.32700000000000001</v>
      </c>
      <c r="V86" s="223">
        <f>ROUND(E86*U86,2)</f>
        <v>1.18</v>
      </c>
      <c r="W86" s="223"/>
      <c r="X86" s="223" t="s">
        <v>161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162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50" t="s">
        <v>238</v>
      </c>
      <c r="D87" s="224"/>
      <c r="E87" s="225">
        <v>3.6</v>
      </c>
      <c r="F87" s="223"/>
      <c r="G87" s="22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13"/>
      <c r="Z87" s="213"/>
      <c r="AA87" s="213"/>
      <c r="AB87" s="213"/>
      <c r="AC87" s="213"/>
      <c r="AD87" s="213"/>
      <c r="AE87" s="213"/>
      <c r="AF87" s="213"/>
      <c r="AG87" s="213" t="s">
        <v>166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51"/>
      <c r="D88" s="242"/>
      <c r="E88" s="242"/>
      <c r="F88" s="242"/>
      <c r="G88" s="242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13"/>
      <c r="Z88" s="213"/>
      <c r="AA88" s="213"/>
      <c r="AB88" s="213"/>
      <c r="AC88" s="213"/>
      <c r="AD88" s="213"/>
      <c r="AE88" s="213"/>
      <c r="AF88" s="213"/>
      <c r="AG88" s="213" t="s">
        <v>167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ht="33.75" outlineLevel="1" x14ac:dyDescent="0.2">
      <c r="A89" s="234">
        <v>19</v>
      </c>
      <c r="B89" s="235" t="s">
        <v>239</v>
      </c>
      <c r="C89" s="248" t="s">
        <v>240</v>
      </c>
      <c r="D89" s="236" t="s">
        <v>170</v>
      </c>
      <c r="E89" s="237">
        <v>1.5760000000000001</v>
      </c>
      <c r="F89" s="238"/>
      <c r="G89" s="239">
        <f>ROUND(E89*F89,2)</f>
        <v>0</v>
      </c>
      <c r="H89" s="238"/>
      <c r="I89" s="239">
        <f>ROUND(E89*H89,2)</f>
        <v>0</v>
      </c>
      <c r="J89" s="238"/>
      <c r="K89" s="239">
        <f>ROUND(E89*J89,2)</f>
        <v>0</v>
      </c>
      <c r="L89" s="239">
        <v>21</v>
      </c>
      <c r="M89" s="239">
        <f>G89*(1+L89/100)</f>
        <v>0</v>
      </c>
      <c r="N89" s="237">
        <v>1.17E-3</v>
      </c>
      <c r="O89" s="237">
        <f>ROUND(E89*N89,2)</f>
        <v>0</v>
      </c>
      <c r="P89" s="237">
        <v>7.5999999999999998E-2</v>
      </c>
      <c r="Q89" s="237">
        <f>ROUND(E89*P89,2)</f>
        <v>0.12</v>
      </c>
      <c r="R89" s="239" t="s">
        <v>228</v>
      </c>
      <c r="S89" s="239" t="s">
        <v>160</v>
      </c>
      <c r="T89" s="240" t="s">
        <v>160</v>
      </c>
      <c r="U89" s="223">
        <v>0.94</v>
      </c>
      <c r="V89" s="223">
        <f>ROUND(E89*U89,2)</f>
        <v>1.48</v>
      </c>
      <c r="W89" s="223"/>
      <c r="X89" s="223" t="s">
        <v>161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162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50" t="s">
        <v>241</v>
      </c>
      <c r="D90" s="224"/>
      <c r="E90" s="225">
        <v>1.5760000000000001</v>
      </c>
      <c r="F90" s="223"/>
      <c r="G90" s="223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13"/>
      <c r="Z90" s="213"/>
      <c r="AA90" s="213"/>
      <c r="AB90" s="213"/>
      <c r="AC90" s="213"/>
      <c r="AD90" s="213"/>
      <c r="AE90" s="213"/>
      <c r="AF90" s="213"/>
      <c r="AG90" s="213" t="s">
        <v>166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51"/>
      <c r="D91" s="242"/>
      <c r="E91" s="242"/>
      <c r="F91" s="242"/>
      <c r="G91" s="242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13"/>
      <c r="Z91" s="213"/>
      <c r="AA91" s="213"/>
      <c r="AB91" s="213"/>
      <c r="AC91" s="213"/>
      <c r="AD91" s="213"/>
      <c r="AE91" s="213"/>
      <c r="AF91" s="213"/>
      <c r="AG91" s="213" t="s">
        <v>167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ht="33.75" outlineLevel="1" x14ac:dyDescent="0.2">
      <c r="A92" s="234">
        <v>20</v>
      </c>
      <c r="B92" s="235" t="s">
        <v>242</v>
      </c>
      <c r="C92" s="248" t="s">
        <v>243</v>
      </c>
      <c r="D92" s="236" t="s">
        <v>158</v>
      </c>
      <c r="E92" s="237">
        <v>4.0949999999999998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21</v>
      </c>
      <c r="M92" s="239">
        <f>G92*(1+L92/100)</f>
        <v>0</v>
      </c>
      <c r="N92" s="237">
        <v>1.82E-3</v>
      </c>
      <c r="O92" s="237">
        <f>ROUND(E92*N92,2)</f>
        <v>0.01</v>
      </c>
      <c r="P92" s="237">
        <v>1.8</v>
      </c>
      <c r="Q92" s="237">
        <f>ROUND(E92*P92,2)</f>
        <v>7.37</v>
      </c>
      <c r="R92" s="239" t="s">
        <v>228</v>
      </c>
      <c r="S92" s="239" t="s">
        <v>160</v>
      </c>
      <c r="T92" s="240" t="s">
        <v>160</v>
      </c>
      <c r="U92" s="223">
        <v>3.1960000000000002</v>
      </c>
      <c r="V92" s="223">
        <f>ROUND(E92*U92,2)</f>
        <v>13.09</v>
      </c>
      <c r="W92" s="223"/>
      <c r="X92" s="223" t="s">
        <v>161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162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49" t="s">
        <v>244</v>
      </c>
      <c r="D93" s="241"/>
      <c r="E93" s="241"/>
      <c r="F93" s="241"/>
      <c r="G93" s="241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13"/>
      <c r="Z93" s="213"/>
      <c r="AA93" s="213"/>
      <c r="AB93" s="213"/>
      <c r="AC93" s="213"/>
      <c r="AD93" s="213"/>
      <c r="AE93" s="213"/>
      <c r="AF93" s="213"/>
      <c r="AG93" s="213" t="s">
        <v>164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53" t="s">
        <v>245</v>
      </c>
      <c r="D94" s="245"/>
      <c r="E94" s="245"/>
      <c r="F94" s="245"/>
      <c r="G94" s="245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13"/>
      <c r="Z94" s="213"/>
      <c r="AA94" s="213"/>
      <c r="AB94" s="213"/>
      <c r="AC94" s="213"/>
      <c r="AD94" s="213"/>
      <c r="AE94" s="213"/>
      <c r="AF94" s="213"/>
      <c r="AG94" s="213" t="s">
        <v>246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50" t="s">
        <v>247</v>
      </c>
      <c r="D95" s="224"/>
      <c r="E95" s="225"/>
      <c r="F95" s="223"/>
      <c r="G95" s="223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13"/>
      <c r="Z95" s="213"/>
      <c r="AA95" s="213"/>
      <c r="AB95" s="213"/>
      <c r="AC95" s="213"/>
      <c r="AD95" s="213"/>
      <c r="AE95" s="213"/>
      <c r="AF95" s="213"/>
      <c r="AG95" s="213" t="s">
        <v>166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50" t="s">
        <v>248</v>
      </c>
      <c r="D96" s="224"/>
      <c r="E96" s="225">
        <v>4.0949999999999998</v>
      </c>
      <c r="F96" s="223"/>
      <c r="G96" s="223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13"/>
      <c r="Z96" s="213"/>
      <c r="AA96" s="213"/>
      <c r="AB96" s="213"/>
      <c r="AC96" s="213"/>
      <c r="AD96" s="213"/>
      <c r="AE96" s="213"/>
      <c r="AF96" s="213"/>
      <c r="AG96" s="213" t="s">
        <v>166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51"/>
      <c r="D97" s="242"/>
      <c r="E97" s="242"/>
      <c r="F97" s="242"/>
      <c r="G97" s="242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13"/>
      <c r="Z97" s="213"/>
      <c r="AA97" s="213"/>
      <c r="AB97" s="213"/>
      <c r="AC97" s="213"/>
      <c r="AD97" s="213"/>
      <c r="AE97" s="213"/>
      <c r="AF97" s="213"/>
      <c r="AG97" s="213" t="s">
        <v>167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x14ac:dyDescent="0.2">
      <c r="A98" s="227" t="s">
        <v>154</v>
      </c>
      <c r="B98" s="228" t="s">
        <v>81</v>
      </c>
      <c r="C98" s="247" t="s">
        <v>82</v>
      </c>
      <c r="D98" s="229"/>
      <c r="E98" s="230"/>
      <c r="F98" s="231"/>
      <c r="G98" s="231">
        <f>SUMIF(AG99:AG101,"&lt;&gt;NOR",G99:G101)</f>
        <v>0</v>
      </c>
      <c r="H98" s="231"/>
      <c r="I98" s="231">
        <f>SUM(I99:I101)</f>
        <v>0</v>
      </c>
      <c r="J98" s="231"/>
      <c r="K98" s="231">
        <f>SUM(K99:K101)</f>
        <v>0</v>
      </c>
      <c r="L98" s="231"/>
      <c r="M98" s="231">
        <f>SUM(M99:M101)</f>
        <v>0</v>
      </c>
      <c r="N98" s="230"/>
      <c r="O98" s="230">
        <f>SUM(O99:O101)</f>
        <v>0</v>
      </c>
      <c r="P98" s="230"/>
      <c r="Q98" s="230">
        <f>SUM(Q99:Q101)</f>
        <v>0</v>
      </c>
      <c r="R98" s="231"/>
      <c r="S98" s="231"/>
      <c r="T98" s="232"/>
      <c r="U98" s="226"/>
      <c r="V98" s="226">
        <f>SUM(V99:V101)</f>
        <v>19.5</v>
      </c>
      <c r="W98" s="226"/>
      <c r="X98" s="226"/>
      <c r="AG98" t="s">
        <v>155</v>
      </c>
    </row>
    <row r="99" spans="1:60" ht="33.75" outlineLevel="1" x14ac:dyDescent="0.2">
      <c r="A99" s="234">
        <v>21</v>
      </c>
      <c r="B99" s="235" t="s">
        <v>249</v>
      </c>
      <c r="C99" s="248" t="s">
        <v>250</v>
      </c>
      <c r="D99" s="236" t="s">
        <v>251</v>
      </c>
      <c r="E99" s="237">
        <v>10.31917</v>
      </c>
      <c r="F99" s="238"/>
      <c r="G99" s="239">
        <f>ROUND(E99*F99,2)</f>
        <v>0</v>
      </c>
      <c r="H99" s="238"/>
      <c r="I99" s="239">
        <f>ROUND(E99*H99,2)</f>
        <v>0</v>
      </c>
      <c r="J99" s="238"/>
      <c r="K99" s="239">
        <f>ROUND(E99*J99,2)</f>
        <v>0</v>
      </c>
      <c r="L99" s="239">
        <v>21</v>
      </c>
      <c r="M99" s="239">
        <f>G99*(1+L99/100)</f>
        <v>0</v>
      </c>
      <c r="N99" s="237">
        <v>0</v>
      </c>
      <c r="O99" s="237">
        <f>ROUND(E99*N99,2)</f>
        <v>0</v>
      </c>
      <c r="P99" s="237">
        <v>0</v>
      </c>
      <c r="Q99" s="237">
        <f>ROUND(E99*P99,2)</f>
        <v>0</v>
      </c>
      <c r="R99" s="239" t="s">
        <v>159</v>
      </c>
      <c r="S99" s="239" t="s">
        <v>160</v>
      </c>
      <c r="T99" s="240" t="s">
        <v>160</v>
      </c>
      <c r="U99" s="223">
        <v>1.89</v>
      </c>
      <c r="V99" s="223">
        <f>ROUND(E99*U99,2)</f>
        <v>19.5</v>
      </c>
      <c r="W99" s="223"/>
      <c r="X99" s="223" t="s">
        <v>252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253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49" t="s">
        <v>254</v>
      </c>
      <c r="D100" s="241"/>
      <c r="E100" s="241"/>
      <c r="F100" s="241"/>
      <c r="G100" s="241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13"/>
      <c r="Z100" s="213"/>
      <c r="AA100" s="213"/>
      <c r="AB100" s="213"/>
      <c r="AC100" s="213"/>
      <c r="AD100" s="213"/>
      <c r="AE100" s="213"/>
      <c r="AF100" s="213"/>
      <c r="AG100" s="213" t="s">
        <v>164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1"/>
      <c r="D101" s="242"/>
      <c r="E101" s="242"/>
      <c r="F101" s="242"/>
      <c r="G101" s="242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13"/>
      <c r="Z101" s="213"/>
      <c r="AA101" s="213"/>
      <c r="AB101" s="213"/>
      <c r="AC101" s="213"/>
      <c r="AD101" s="213"/>
      <c r="AE101" s="213"/>
      <c r="AF101" s="213"/>
      <c r="AG101" s="213" t="s">
        <v>167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x14ac:dyDescent="0.2">
      <c r="A102" s="227" t="s">
        <v>154</v>
      </c>
      <c r="B102" s="228" t="s">
        <v>83</v>
      </c>
      <c r="C102" s="247" t="s">
        <v>84</v>
      </c>
      <c r="D102" s="229"/>
      <c r="E102" s="230"/>
      <c r="F102" s="231"/>
      <c r="G102" s="231">
        <f>SUMIF(AG103:AG114,"&lt;&gt;NOR",G103:G114)</f>
        <v>0</v>
      </c>
      <c r="H102" s="231"/>
      <c r="I102" s="231">
        <f>SUM(I103:I114)</f>
        <v>0</v>
      </c>
      <c r="J102" s="231"/>
      <c r="K102" s="231">
        <f>SUM(K103:K114)</f>
        <v>0</v>
      </c>
      <c r="L102" s="231"/>
      <c r="M102" s="231">
        <f>SUM(M103:M114)</f>
        <v>0</v>
      </c>
      <c r="N102" s="230"/>
      <c r="O102" s="230">
        <f>SUM(O103:O114)</f>
        <v>0</v>
      </c>
      <c r="P102" s="230"/>
      <c r="Q102" s="230">
        <f>SUM(Q103:Q114)</f>
        <v>0.16</v>
      </c>
      <c r="R102" s="231"/>
      <c r="S102" s="231"/>
      <c r="T102" s="232"/>
      <c r="U102" s="226"/>
      <c r="V102" s="226">
        <f>SUM(V103:V114)</f>
        <v>1.1600000000000001</v>
      </c>
      <c r="W102" s="226"/>
      <c r="X102" s="226"/>
      <c r="AG102" t="s">
        <v>155</v>
      </c>
    </row>
    <row r="103" spans="1:60" ht="22.5" outlineLevel="1" x14ac:dyDescent="0.2">
      <c r="A103" s="234">
        <v>22</v>
      </c>
      <c r="B103" s="235" t="s">
        <v>255</v>
      </c>
      <c r="C103" s="248" t="s">
        <v>256</v>
      </c>
      <c r="D103" s="236" t="s">
        <v>170</v>
      </c>
      <c r="E103" s="237">
        <v>9.6</v>
      </c>
      <c r="F103" s="238"/>
      <c r="G103" s="239">
        <f>ROUND(E103*F103,2)</f>
        <v>0</v>
      </c>
      <c r="H103" s="238"/>
      <c r="I103" s="239">
        <f>ROUND(E103*H103,2)</f>
        <v>0</v>
      </c>
      <c r="J103" s="238"/>
      <c r="K103" s="239">
        <f>ROUND(E103*J103,2)</f>
        <v>0</v>
      </c>
      <c r="L103" s="239">
        <v>21</v>
      </c>
      <c r="M103" s="239">
        <f>G103*(1+L103/100)</f>
        <v>0</v>
      </c>
      <c r="N103" s="237">
        <v>0</v>
      </c>
      <c r="O103" s="237">
        <f>ROUND(E103*N103,2)</f>
        <v>0</v>
      </c>
      <c r="P103" s="237">
        <v>0.01</v>
      </c>
      <c r="Q103" s="237">
        <f>ROUND(E103*P103,2)</f>
        <v>0.1</v>
      </c>
      <c r="R103" s="239" t="s">
        <v>257</v>
      </c>
      <c r="S103" s="239" t="s">
        <v>160</v>
      </c>
      <c r="T103" s="240" t="s">
        <v>160</v>
      </c>
      <c r="U103" s="223">
        <v>0.08</v>
      </c>
      <c r="V103" s="223">
        <f>ROUND(E103*U103,2)</f>
        <v>0.77</v>
      </c>
      <c r="W103" s="223"/>
      <c r="X103" s="223" t="s">
        <v>161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162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50" t="s">
        <v>258</v>
      </c>
      <c r="D104" s="224"/>
      <c r="E104" s="225">
        <v>9.6</v>
      </c>
      <c r="F104" s="223"/>
      <c r="G104" s="223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13"/>
      <c r="Z104" s="213"/>
      <c r="AA104" s="213"/>
      <c r="AB104" s="213"/>
      <c r="AC104" s="213"/>
      <c r="AD104" s="213"/>
      <c r="AE104" s="213"/>
      <c r="AF104" s="213"/>
      <c r="AG104" s="213" t="s">
        <v>166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51"/>
      <c r="D105" s="242"/>
      <c r="E105" s="242"/>
      <c r="F105" s="242"/>
      <c r="G105" s="242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13"/>
      <c r="Z105" s="213"/>
      <c r="AA105" s="213"/>
      <c r="AB105" s="213"/>
      <c r="AC105" s="213"/>
      <c r="AD105" s="213"/>
      <c r="AE105" s="213"/>
      <c r="AF105" s="213"/>
      <c r="AG105" s="213" t="s">
        <v>167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ht="22.5" outlineLevel="1" x14ac:dyDescent="0.2">
      <c r="A106" s="234">
        <v>23</v>
      </c>
      <c r="B106" s="235" t="s">
        <v>259</v>
      </c>
      <c r="C106" s="248" t="s">
        <v>260</v>
      </c>
      <c r="D106" s="236" t="s">
        <v>170</v>
      </c>
      <c r="E106" s="237">
        <v>9.6</v>
      </c>
      <c r="F106" s="238"/>
      <c r="G106" s="239">
        <f>ROUND(E106*F106,2)</f>
        <v>0</v>
      </c>
      <c r="H106" s="238"/>
      <c r="I106" s="239">
        <f>ROUND(E106*H106,2)</f>
        <v>0</v>
      </c>
      <c r="J106" s="238"/>
      <c r="K106" s="239">
        <f>ROUND(E106*J106,2)</f>
        <v>0</v>
      </c>
      <c r="L106" s="239">
        <v>21</v>
      </c>
      <c r="M106" s="239">
        <f>G106*(1+L106/100)</f>
        <v>0</v>
      </c>
      <c r="N106" s="237">
        <v>0</v>
      </c>
      <c r="O106" s="237">
        <f>ROUND(E106*N106,2)</f>
        <v>0</v>
      </c>
      <c r="P106" s="237">
        <v>6.0000000000000001E-3</v>
      </c>
      <c r="Q106" s="237">
        <f>ROUND(E106*P106,2)</f>
        <v>0.06</v>
      </c>
      <c r="R106" s="239" t="s">
        <v>257</v>
      </c>
      <c r="S106" s="239" t="s">
        <v>160</v>
      </c>
      <c r="T106" s="240" t="s">
        <v>160</v>
      </c>
      <c r="U106" s="223">
        <v>1.2E-2</v>
      </c>
      <c r="V106" s="223">
        <f>ROUND(E106*U106,2)</f>
        <v>0.12</v>
      </c>
      <c r="W106" s="223"/>
      <c r="X106" s="223" t="s">
        <v>161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162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50" t="s">
        <v>261</v>
      </c>
      <c r="D107" s="224"/>
      <c r="E107" s="225">
        <v>9.6</v>
      </c>
      <c r="F107" s="223"/>
      <c r="G107" s="223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13"/>
      <c r="Z107" s="213"/>
      <c r="AA107" s="213"/>
      <c r="AB107" s="213"/>
      <c r="AC107" s="213"/>
      <c r="AD107" s="213"/>
      <c r="AE107" s="213"/>
      <c r="AF107" s="213"/>
      <c r="AG107" s="213" t="s">
        <v>166</v>
      </c>
      <c r="AH107" s="213">
        <v>5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51"/>
      <c r="D108" s="242"/>
      <c r="E108" s="242"/>
      <c r="F108" s="242"/>
      <c r="G108" s="242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13"/>
      <c r="Z108" s="213"/>
      <c r="AA108" s="213"/>
      <c r="AB108" s="213"/>
      <c r="AC108" s="213"/>
      <c r="AD108" s="213"/>
      <c r="AE108" s="213"/>
      <c r="AF108" s="213"/>
      <c r="AG108" s="213" t="s">
        <v>167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ht="22.5" outlineLevel="1" x14ac:dyDescent="0.2">
      <c r="A109" s="234">
        <v>24</v>
      </c>
      <c r="B109" s="235" t="s">
        <v>262</v>
      </c>
      <c r="C109" s="248" t="s">
        <v>263</v>
      </c>
      <c r="D109" s="236" t="s">
        <v>215</v>
      </c>
      <c r="E109" s="237">
        <v>4</v>
      </c>
      <c r="F109" s="238"/>
      <c r="G109" s="239">
        <f>ROUND(E109*F109,2)</f>
        <v>0</v>
      </c>
      <c r="H109" s="238"/>
      <c r="I109" s="239">
        <f>ROUND(E109*H109,2)</f>
        <v>0</v>
      </c>
      <c r="J109" s="238"/>
      <c r="K109" s="239">
        <f>ROUND(E109*J109,2)</f>
        <v>0</v>
      </c>
      <c r="L109" s="239">
        <v>21</v>
      </c>
      <c r="M109" s="239">
        <f>G109*(1+L109/100)</f>
        <v>0</v>
      </c>
      <c r="N109" s="237">
        <v>4.4999999999999999E-4</v>
      </c>
      <c r="O109" s="237">
        <f>ROUND(E109*N109,2)</f>
        <v>0</v>
      </c>
      <c r="P109" s="237">
        <v>0</v>
      </c>
      <c r="Q109" s="237">
        <f>ROUND(E109*P109,2)</f>
        <v>0</v>
      </c>
      <c r="R109" s="239" t="s">
        <v>257</v>
      </c>
      <c r="S109" s="239" t="s">
        <v>160</v>
      </c>
      <c r="T109" s="240" t="s">
        <v>264</v>
      </c>
      <c r="U109" s="223">
        <v>6.7000000000000004E-2</v>
      </c>
      <c r="V109" s="223">
        <f>ROUND(E109*U109,2)</f>
        <v>0.27</v>
      </c>
      <c r="W109" s="223"/>
      <c r="X109" s="223" t="s">
        <v>161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162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49" t="s">
        <v>265</v>
      </c>
      <c r="D110" s="241"/>
      <c r="E110" s="241"/>
      <c r="F110" s="241"/>
      <c r="G110" s="241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13"/>
      <c r="Z110" s="213"/>
      <c r="AA110" s="213"/>
      <c r="AB110" s="213"/>
      <c r="AC110" s="213"/>
      <c r="AD110" s="213"/>
      <c r="AE110" s="213"/>
      <c r="AF110" s="213"/>
      <c r="AG110" s="213" t="s">
        <v>164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51"/>
      <c r="D111" s="242"/>
      <c r="E111" s="242"/>
      <c r="F111" s="242"/>
      <c r="G111" s="242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13"/>
      <c r="Z111" s="213"/>
      <c r="AA111" s="213"/>
      <c r="AB111" s="213"/>
      <c r="AC111" s="213"/>
      <c r="AD111" s="213"/>
      <c r="AE111" s="213"/>
      <c r="AF111" s="213"/>
      <c r="AG111" s="213" t="s">
        <v>167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34">
        <v>25</v>
      </c>
      <c r="B112" s="235" t="s">
        <v>266</v>
      </c>
      <c r="C112" s="248" t="s">
        <v>267</v>
      </c>
      <c r="D112" s="236" t="s">
        <v>251</v>
      </c>
      <c r="E112" s="237">
        <v>1.8E-3</v>
      </c>
      <c r="F112" s="238"/>
      <c r="G112" s="239">
        <f>ROUND(E112*F112,2)</f>
        <v>0</v>
      </c>
      <c r="H112" s="238"/>
      <c r="I112" s="239">
        <f>ROUND(E112*H112,2)</f>
        <v>0</v>
      </c>
      <c r="J112" s="238"/>
      <c r="K112" s="239">
        <f>ROUND(E112*J112,2)</f>
        <v>0</v>
      </c>
      <c r="L112" s="239">
        <v>21</v>
      </c>
      <c r="M112" s="239">
        <f>G112*(1+L112/100)</f>
        <v>0</v>
      </c>
      <c r="N112" s="237">
        <v>0</v>
      </c>
      <c r="O112" s="237">
        <f>ROUND(E112*N112,2)</f>
        <v>0</v>
      </c>
      <c r="P112" s="237">
        <v>0</v>
      </c>
      <c r="Q112" s="237">
        <f>ROUND(E112*P112,2)</f>
        <v>0</v>
      </c>
      <c r="R112" s="239" t="s">
        <v>257</v>
      </c>
      <c r="S112" s="239" t="s">
        <v>160</v>
      </c>
      <c r="T112" s="240" t="s">
        <v>160</v>
      </c>
      <c r="U112" s="223">
        <v>1.609</v>
      </c>
      <c r="V112" s="223">
        <f>ROUND(E112*U112,2)</f>
        <v>0</v>
      </c>
      <c r="W112" s="223"/>
      <c r="X112" s="223" t="s">
        <v>252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253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49" t="s">
        <v>268</v>
      </c>
      <c r="D113" s="241"/>
      <c r="E113" s="241"/>
      <c r="F113" s="241"/>
      <c r="G113" s="241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13"/>
      <c r="Z113" s="213"/>
      <c r="AA113" s="213"/>
      <c r="AB113" s="213"/>
      <c r="AC113" s="213"/>
      <c r="AD113" s="213"/>
      <c r="AE113" s="213"/>
      <c r="AF113" s="213"/>
      <c r="AG113" s="213" t="s">
        <v>164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1"/>
      <c r="D114" s="242"/>
      <c r="E114" s="242"/>
      <c r="F114" s="242"/>
      <c r="G114" s="242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13"/>
      <c r="Z114" s="213"/>
      <c r="AA114" s="213"/>
      <c r="AB114" s="213"/>
      <c r="AC114" s="213"/>
      <c r="AD114" s="213"/>
      <c r="AE114" s="213"/>
      <c r="AF114" s="213"/>
      <c r="AG114" s="213" t="s">
        <v>167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x14ac:dyDescent="0.2">
      <c r="A115" s="227" t="s">
        <v>154</v>
      </c>
      <c r="B115" s="228" t="s">
        <v>85</v>
      </c>
      <c r="C115" s="247" t="s">
        <v>86</v>
      </c>
      <c r="D115" s="229"/>
      <c r="E115" s="230"/>
      <c r="F115" s="231"/>
      <c r="G115" s="231">
        <f>SUMIF(AG116:AG129,"&lt;&gt;NOR",G116:G129)</f>
        <v>0</v>
      </c>
      <c r="H115" s="231"/>
      <c r="I115" s="231">
        <f>SUM(I116:I129)</f>
        <v>0</v>
      </c>
      <c r="J115" s="231"/>
      <c r="K115" s="231">
        <f>SUM(K116:K129)</f>
        <v>0</v>
      </c>
      <c r="L115" s="231"/>
      <c r="M115" s="231">
        <f>SUM(M116:M129)</f>
        <v>0</v>
      </c>
      <c r="N115" s="230"/>
      <c r="O115" s="230">
        <f>SUM(O116:O129)</f>
        <v>0.08</v>
      </c>
      <c r="P115" s="230"/>
      <c r="Q115" s="230">
        <f>SUM(Q116:Q129)</f>
        <v>0</v>
      </c>
      <c r="R115" s="231"/>
      <c r="S115" s="231"/>
      <c r="T115" s="232"/>
      <c r="U115" s="226"/>
      <c r="V115" s="226">
        <f>SUM(V116:V129)</f>
        <v>6.1099999999999994</v>
      </c>
      <c r="W115" s="226"/>
      <c r="X115" s="226"/>
      <c r="AG115" t="s">
        <v>155</v>
      </c>
    </row>
    <row r="116" spans="1:60" ht="22.5" outlineLevel="1" x14ac:dyDescent="0.2">
      <c r="A116" s="234">
        <v>26</v>
      </c>
      <c r="B116" s="235" t="s">
        <v>269</v>
      </c>
      <c r="C116" s="248" t="s">
        <v>270</v>
      </c>
      <c r="D116" s="236" t="s">
        <v>170</v>
      </c>
      <c r="E116" s="237">
        <v>46.312649999999998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7">
        <v>0</v>
      </c>
      <c r="O116" s="237">
        <f>ROUND(E116*N116,2)</f>
        <v>0</v>
      </c>
      <c r="P116" s="237">
        <v>0</v>
      </c>
      <c r="Q116" s="237">
        <f>ROUND(E116*P116,2)</f>
        <v>0</v>
      </c>
      <c r="R116" s="239" t="s">
        <v>271</v>
      </c>
      <c r="S116" s="239" t="s">
        <v>160</v>
      </c>
      <c r="T116" s="240" t="s">
        <v>160</v>
      </c>
      <c r="U116" s="223">
        <v>0.1</v>
      </c>
      <c r="V116" s="223">
        <f>ROUND(E116*U116,2)</f>
        <v>4.63</v>
      </c>
      <c r="W116" s="223"/>
      <c r="X116" s="223" t="s">
        <v>161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162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50" t="s">
        <v>222</v>
      </c>
      <c r="D117" s="224"/>
      <c r="E117" s="225">
        <v>46.312649999999998</v>
      </c>
      <c r="F117" s="223"/>
      <c r="G117" s="223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13"/>
      <c r="Z117" s="213"/>
      <c r="AA117" s="213"/>
      <c r="AB117" s="213"/>
      <c r="AC117" s="213"/>
      <c r="AD117" s="213"/>
      <c r="AE117" s="213"/>
      <c r="AF117" s="213"/>
      <c r="AG117" s="213" t="s">
        <v>166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51"/>
      <c r="D118" s="242"/>
      <c r="E118" s="242"/>
      <c r="F118" s="242"/>
      <c r="G118" s="242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13"/>
      <c r="Z118" s="213"/>
      <c r="AA118" s="213"/>
      <c r="AB118" s="213"/>
      <c r="AC118" s="213"/>
      <c r="AD118" s="213"/>
      <c r="AE118" s="213"/>
      <c r="AF118" s="213"/>
      <c r="AG118" s="213" t="s">
        <v>167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ht="22.5" outlineLevel="1" x14ac:dyDescent="0.2">
      <c r="A119" s="234">
        <v>27</v>
      </c>
      <c r="B119" s="235" t="s">
        <v>272</v>
      </c>
      <c r="C119" s="248" t="s">
        <v>273</v>
      </c>
      <c r="D119" s="236" t="s">
        <v>170</v>
      </c>
      <c r="E119" s="237">
        <v>3.9620000000000002</v>
      </c>
      <c r="F119" s="238"/>
      <c r="G119" s="239">
        <f>ROUND(E119*F119,2)</f>
        <v>0</v>
      </c>
      <c r="H119" s="238"/>
      <c r="I119" s="239">
        <f>ROUND(E119*H119,2)</f>
        <v>0</v>
      </c>
      <c r="J119" s="238"/>
      <c r="K119" s="239">
        <f>ROUND(E119*J119,2)</f>
        <v>0</v>
      </c>
      <c r="L119" s="239">
        <v>21</v>
      </c>
      <c r="M119" s="239">
        <f>G119*(1+L119/100)</f>
        <v>0</v>
      </c>
      <c r="N119" s="237">
        <v>6.4799999999999996E-3</v>
      </c>
      <c r="O119" s="237">
        <f>ROUND(E119*N119,2)</f>
        <v>0.03</v>
      </c>
      <c r="P119" s="237">
        <v>0</v>
      </c>
      <c r="Q119" s="237">
        <f>ROUND(E119*P119,2)</f>
        <v>0</v>
      </c>
      <c r="R119" s="239" t="s">
        <v>271</v>
      </c>
      <c r="S119" s="239" t="s">
        <v>160</v>
      </c>
      <c r="T119" s="240" t="s">
        <v>160</v>
      </c>
      <c r="U119" s="223">
        <v>0.33</v>
      </c>
      <c r="V119" s="223">
        <f>ROUND(E119*U119,2)</f>
        <v>1.31</v>
      </c>
      <c r="W119" s="223"/>
      <c r="X119" s="223" t="s">
        <v>161</v>
      </c>
      <c r="Y119" s="213"/>
      <c r="Z119" s="213"/>
      <c r="AA119" s="213"/>
      <c r="AB119" s="213"/>
      <c r="AC119" s="213"/>
      <c r="AD119" s="213"/>
      <c r="AE119" s="213"/>
      <c r="AF119" s="213"/>
      <c r="AG119" s="213" t="s">
        <v>162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50" t="s">
        <v>274</v>
      </c>
      <c r="D120" s="224"/>
      <c r="E120" s="225">
        <v>1.5760000000000001</v>
      </c>
      <c r="F120" s="223"/>
      <c r="G120" s="22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13"/>
      <c r="Z120" s="213"/>
      <c r="AA120" s="213"/>
      <c r="AB120" s="213"/>
      <c r="AC120" s="213"/>
      <c r="AD120" s="213"/>
      <c r="AE120" s="213"/>
      <c r="AF120" s="213"/>
      <c r="AG120" s="213" t="s">
        <v>166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50" t="s">
        <v>275</v>
      </c>
      <c r="D121" s="224"/>
      <c r="E121" s="225">
        <v>0.81</v>
      </c>
      <c r="F121" s="223"/>
      <c r="G121" s="223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13"/>
      <c r="Z121" s="213"/>
      <c r="AA121" s="213"/>
      <c r="AB121" s="213"/>
      <c r="AC121" s="213"/>
      <c r="AD121" s="213"/>
      <c r="AE121" s="213"/>
      <c r="AF121" s="213"/>
      <c r="AG121" s="213" t="s">
        <v>166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0" t="s">
        <v>276</v>
      </c>
      <c r="D122" s="224"/>
      <c r="E122" s="225">
        <v>1.5760000000000001</v>
      </c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13"/>
      <c r="Z122" s="213"/>
      <c r="AA122" s="213"/>
      <c r="AB122" s="213"/>
      <c r="AC122" s="213"/>
      <c r="AD122" s="213"/>
      <c r="AE122" s="213"/>
      <c r="AF122" s="213"/>
      <c r="AG122" s="213" t="s">
        <v>166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51"/>
      <c r="D123" s="242"/>
      <c r="E123" s="242"/>
      <c r="F123" s="242"/>
      <c r="G123" s="242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13"/>
      <c r="Z123" s="213"/>
      <c r="AA123" s="213"/>
      <c r="AB123" s="213"/>
      <c r="AC123" s="213"/>
      <c r="AD123" s="213"/>
      <c r="AE123" s="213"/>
      <c r="AF123" s="213"/>
      <c r="AG123" s="213" t="s">
        <v>167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34">
        <v>28</v>
      </c>
      <c r="B124" s="235" t="s">
        <v>277</v>
      </c>
      <c r="C124" s="248" t="s">
        <v>278</v>
      </c>
      <c r="D124" s="236" t="s">
        <v>279</v>
      </c>
      <c r="E124" s="237">
        <v>50.943919999999999</v>
      </c>
      <c r="F124" s="238"/>
      <c r="G124" s="239">
        <f>ROUND(E124*F124,2)</f>
        <v>0</v>
      </c>
      <c r="H124" s="238"/>
      <c r="I124" s="239">
        <f>ROUND(E124*H124,2)</f>
        <v>0</v>
      </c>
      <c r="J124" s="238"/>
      <c r="K124" s="239">
        <f>ROUND(E124*J124,2)</f>
        <v>0</v>
      </c>
      <c r="L124" s="239">
        <v>21</v>
      </c>
      <c r="M124" s="239">
        <f>G124*(1+L124/100)</f>
        <v>0</v>
      </c>
      <c r="N124" s="237">
        <v>1E-3</v>
      </c>
      <c r="O124" s="237">
        <f>ROUND(E124*N124,2)</f>
        <v>0.05</v>
      </c>
      <c r="P124" s="237">
        <v>0</v>
      </c>
      <c r="Q124" s="237">
        <f>ROUND(E124*P124,2)</f>
        <v>0</v>
      </c>
      <c r="R124" s="239"/>
      <c r="S124" s="239" t="s">
        <v>280</v>
      </c>
      <c r="T124" s="240" t="s">
        <v>264</v>
      </c>
      <c r="U124" s="223">
        <v>0</v>
      </c>
      <c r="V124" s="223">
        <f>ROUND(E124*U124,2)</f>
        <v>0</v>
      </c>
      <c r="W124" s="223"/>
      <c r="X124" s="223" t="s">
        <v>281</v>
      </c>
      <c r="Y124" s="213"/>
      <c r="Z124" s="213"/>
      <c r="AA124" s="213"/>
      <c r="AB124" s="213"/>
      <c r="AC124" s="213"/>
      <c r="AD124" s="213"/>
      <c r="AE124" s="213"/>
      <c r="AF124" s="213"/>
      <c r="AG124" s="213" t="s">
        <v>282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50" t="s">
        <v>283</v>
      </c>
      <c r="D125" s="224"/>
      <c r="E125" s="225">
        <v>50.943919999999999</v>
      </c>
      <c r="F125" s="223"/>
      <c r="G125" s="223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13"/>
      <c r="Z125" s="213"/>
      <c r="AA125" s="213"/>
      <c r="AB125" s="213"/>
      <c r="AC125" s="213"/>
      <c r="AD125" s="213"/>
      <c r="AE125" s="213"/>
      <c r="AF125" s="213"/>
      <c r="AG125" s="213" t="s">
        <v>166</v>
      </c>
      <c r="AH125" s="213">
        <v>5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51"/>
      <c r="D126" s="242"/>
      <c r="E126" s="242"/>
      <c r="F126" s="242"/>
      <c r="G126" s="242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13"/>
      <c r="Z126" s="213"/>
      <c r="AA126" s="213"/>
      <c r="AB126" s="213"/>
      <c r="AC126" s="213"/>
      <c r="AD126" s="213"/>
      <c r="AE126" s="213"/>
      <c r="AF126" s="213"/>
      <c r="AG126" s="213" t="s">
        <v>167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34">
        <v>29</v>
      </c>
      <c r="B127" s="235" t="s">
        <v>284</v>
      </c>
      <c r="C127" s="248" t="s">
        <v>285</v>
      </c>
      <c r="D127" s="236" t="s">
        <v>251</v>
      </c>
      <c r="E127" s="237">
        <v>7.6619999999999994E-2</v>
      </c>
      <c r="F127" s="238"/>
      <c r="G127" s="239">
        <f>ROUND(E127*F127,2)</f>
        <v>0</v>
      </c>
      <c r="H127" s="238"/>
      <c r="I127" s="239">
        <f>ROUND(E127*H127,2)</f>
        <v>0</v>
      </c>
      <c r="J127" s="238"/>
      <c r="K127" s="239">
        <f>ROUND(E127*J127,2)</f>
        <v>0</v>
      </c>
      <c r="L127" s="239">
        <v>21</v>
      </c>
      <c r="M127" s="239">
        <f>G127*(1+L127/100)</f>
        <v>0</v>
      </c>
      <c r="N127" s="237">
        <v>0</v>
      </c>
      <c r="O127" s="237">
        <f>ROUND(E127*N127,2)</f>
        <v>0</v>
      </c>
      <c r="P127" s="237">
        <v>0</v>
      </c>
      <c r="Q127" s="237">
        <f>ROUND(E127*P127,2)</f>
        <v>0</v>
      </c>
      <c r="R127" s="239" t="s">
        <v>271</v>
      </c>
      <c r="S127" s="239" t="s">
        <v>160</v>
      </c>
      <c r="T127" s="240" t="s">
        <v>160</v>
      </c>
      <c r="U127" s="223">
        <v>2.2799999999999998</v>
      </c>
      <c r="V127" s="223">
        <f>ROUND(E127*U127,2)</f>
        <v>0.17</v>
      </c>
      <c r="W127" s="223"/>
      <c r="X127" s="223" t="s">
        <v>252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253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49" t="s">
        <v>286</v>
      </c>
      <c r="D128" s="241"/>
      <c r="E128" s="241"/>
      <c r="F128" s="241"/>
      <c r="G128" s="241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13"/>
      <c r="Z128" s="213"/>
      <c r="AA128" s="213"/>
      <c r="AB128" s="213"/>
      <c r="AC128" s="213"/>
      <c r="AD128" s="213"/>
      <c r="AE128" s="213"/>
      <c r="AF128" s="213"/>
      <c r="AG128" s="213" t="s">
        <v>164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51"/>
      <c r="D129" s="242"/>
      <c r="E129" s="242"/>
      <c r="F129" s="242"/>
      <c r="G129" s="242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13"/>
      <c r="Z129" s="213"/>
      <c r="AA129" s="213"/>
      <c r="AB129" s="213"/>
      <c r="AC129" s="213"/>
      <c r="AD129" s="213"/>
      <c r="AE129" s="213"/>
      <c r="AF129" s="213"/>
      <c r="AG129" s="213" t="s">
        <v>167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x14ac:dyDescent="0.2">
      <c r="A130" s="227" t="s">
        <v>154</v>
      </c>
      <c r="B130" s="228" t="s">
        <v>87</v>
      </c>
      <c r="C130" s="247" t="s">
        <v>88</v>
      </c>
      <c r="D130" s="229"/>
      <c r="E130" s="230"/>
      <c r="F130" s="231"/>
      <c r="G130" s="231">
        <f>SUMIF(AG131:AG149,"&lt;&gt;NOR",G131:G149)</f>
        <v>0</v>
      </c>
      <c r="H130" s="231"/>
      <c r="I130" s="231">
        <f>SUM(I131:I149)</f>
        <v>0</v>
      </c>
      <c r="J130" s="231"/>
      <c r="K130" s="231">
        <f>SUM(K131:K149)</f>
        <v>0</v>
      </c>
      <c r="L130" s="231"/>
      <c r="M130" s="231">
        <f>SUM(M131:M149)</f>
        <v>0</v>
      </c>
      <c r="N130" s="230"/>
      <c r="O130" s="230">
        <f>SUM(O131:O149)</f>
        <v>0</v>
      </c>
      <c r="P130" s="230"/>
      <c r="Q130" s="230">
        <f>SUM(Q131:Q149)</f>
        <v>0</v>
      </c>
      <c r="R130" s="231"/>
      <c r="S130" s="231"/>
      <c r="T130" s="232"/>
      <c r="U130" s="226"/>
      <c r="V130" s="226">
        <f>SUM(V131:V149)</f>
        <v>2.1999999999999997</v>
      </c>
      <c r="W130" s="226"/>
      <c r="X130" s="226"/>
      <c r="AG130" t="s">
        <v>155</v>
      </c>
    </row>
    <row r="131" spans="1:60" outlineLevel="1" x14ac:dyDescent="0.2">
      <c r="A131" s="234">
        <v>30</v>
      </c>
      <c r="B131" s="235" t="s">
        <v>287</v>
      </c>
      <c r="C131" s="248" t="s">
        <v>288</v>
      </c>
      <c r="D131" s="236" t="s">
        <v>215</v>
      </c>
      <c r="E131" s="237">
        <v>1</v>
      </c>
      <c r="F131" s="238"/>
      <c r="G131" s="239">
        <f>ROUND(E131*F131,2)</f>
        <v>0</v>
      </c>
      <c r="H131" s="238"/>
      <c r="I131" s="239">
        <f>ROUND(E131*H131,2)</f>
        <v>0</v>
      </c>
      <c r="J131" s="238"/>
      <c r="K131" s="239">
        <f>ROUND(E131*J131,2)</f>
        <v>0</v>
      </c>
      <c r="L131" s="239">
        <v>21</v>
      </c>
      <c r="M131" s="239">
        <f>G131*(1+L131/100)</f>
        <v>0</v>
      </c>
      <c r="N131" s="237">
        <v>2.2000000000000001E-4</v>
      </c>
      <c r="O131" s="237">
        <f>ROUND(E131*N131,2)</f>
        <v>0</v>
      </c>
      <c r="P131" s="237">
        <v>0</v>
      </c>
      <c r="Q131" s="237">
        <f>ROUND(E131*P131,2)</f>
        <v>0</v>
      </c>
      <c r="R131" s="239" t="s">
        <v>289</v>
      </c>
      <c r="S131" s="239" t="s">
        <v>160</v>
      </c>
      <c r="T131" s="240" t="s">
        <v>160</v>
      </c>
      <c r="U131" s="223">
        <v>0.47499999999999998</v>
      </c>
      <c r="V131" s="223">
        <f>ROUND(E131*U131,2)</f>
        <v>0.48</v>
      </c>
      <c r="W131" s="223"/>
      <c r="X131" s="223" t="s">
        <v>161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162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54" t="s">
        <v>290</v>
      </c>
      <c r="D132" s="246"/>
      <c r="E132" s="246"/>
      <c r="F132" s="246"/>
      <c r="G132" s="246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13"/>
      <c r="Z132" s="213"/>
      <c r="AA132" s="213"/>
      <c r="AB132" s="213"/>
      <c r="AC132" s="213"/>
      <c r="AD132" s="213"/>
      <c r="AE132" s="213"/>
      <c r="AF132" s="213"/>
      <c r="AG132" s="213" t="s">
        <v>246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51"/>
      <c r="D133" s="242"/>
      <c r="E133" s="242"/>
      <c r="F133" s="242"/>
      <c r="G133" s="242"/>
      <c r="H133" s="223"/>
      <c r="I133" s="223"/>
      <c r="J133" s="223"/>
      <c r="K133" s="223"/>
      <c r="L133" s="223"/>
      <c r="M133" s="223"/>
      <c r="N133" s="222"/>
      <c r="O133" s="222"/>
      <c r="P133" s="222"/>
      <c r="Q133" s="222"/>
      <c r="R133" s="223"/>
      <c r="S133" s="223"/>
      <c r="T133" s="223"/>
      <c r="U133" s="223"/>
      <c r="V133" s="223"/>
      <c r="W133" s="223"/>
      <c r="X133" s="223"/>
      <c r="Y133" s="213"/>
      <c r="Z133" s="213"/>
      <c r="AA133" s="213"/>
      <c r="AB133" s="213"/>
      <c r="AC133" s="213"/>
      <c r="AD133" s="213"/>
      <c r="AE133" s="213"/>
      <c r="AF133" s="213"/>
      <c r="AG133" s="213" t="s">
        <v>167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34">
        <v>31</v>
      </c>
      <c r="B134" s="235" t="s">
        <v>291</v>
      </c>
      <c r="C134" s="248" t="s">
        <v>292</v>
      </c>
      <c r="D134" s="236" t="s">
        <v>191</v>
      </c>
      <c r="E134" s="237">
        <v>1.5</v>
      </c>
      <c r="F134" s="238"/>
      <c r="G134" s="239">
        <f>ROUND(E134*F134,2)</f>
        <v>0</v>
      </c>
      <c r="H134" s="238"/>
      <c r="I134" s="239">
        <f>ROUND(E134*H134,2)</f>
        <v>0</v>
      </c>
      <c r="J134" s="238"/>
      <c r="K134" s="239">
        <f>ROUND(E134*J134,2)</f>
        <v>0</v>
      </c>
      <c r="L134" s="239">
        <v>21</v>
      </c>
      <c r="M134" s="239">
        <f>G134*(1+L134/100)</f>
        <v>0</v>
      </c>
      <c r="N134" s="237">
        <v>0</v>
      </c>
      <c r="O134" s="237">
        <f>ROUND(E134*N134,2)</f>
        <v>0</v>
      </c>
      <c r="P134" s="237">
        <v>2.0999999999999999E-3</v>
      </c>
      <c r="Q134" s="237">
        <f>ROUND(E134*P134,2)</f>
        <v>0</v>
      </c>
      <c r="R134" s="239" t="s">
        <v>289</v>
      </c>
      <c r="S134" s="239" t="s">
        <v>160</v>
      </c>
      <c r="T134" s="240" t="s">
        <v>160</v>
      </c>
      <c r="U134" s="223">
        <v>3.1E-2</v>
      </c>
      <c r="V134" s="223">
        <f>ROUND(E134*U134,2)</f>
        <v>0.05</v>
      </c>
      <c r="W134" s="223"/>
      <c r="X134" s="223" t="s">
        <v>161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162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49" t="s">
        <v>293</v>
      </c>
      <c r="D135" s="241"/>
      <c r="E135" s="241"/>
      <c r="F135" s="241"/>
      <c r="G135" s="241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13"/>
      <c r="Z135" s="213"/>
      <c r="AA135" s="213"/>
      <c r="AB135" s="213"/>
      <c r="AC135" s="213"/>
      <c r="AD135" s="213"/>
      <c r="AE135" s="213"/>
      <c r="AF135" s="213"/>
      <c r="AG135" s="213" t="s">
        <v>164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51"/>
      <c r="D136" s="242"/>
      <c r="E136" s="242"/>
      <c r="F136" s="242"/>
      <c r="G136" s="242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13"/>
      <c r="Z136" s="213"/>
      <c r="AA136" s="213"/>
      <c r="AB136" s="213"/>
      <c r="AC136" s="213"/>
      <c r="AD136" s="213"/>
      <c r="AE136" s="213"/>
      <c r="AF136" s="213"/>
      <c r="AG136" s="213" t="s">
        <v>167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34">
        <v>32</v>
      </c>
      <c r="B137" s="235" t="s">
        <v>294</v>
      </c>
      <c r="C137" s="248" t="s">
        <v>295</v>
      </c>
      <c r="D137" s="236" t="s">
        <v>191</v>
      </c>
      <c r="E137" s="237">
        <v>4.5</v>
      </c>
      <c r="F137" s="238"/>
      <c r="G137" s="239">
        <f>ROUND(E137*F137,2)</f>
        <v>0</v>
      </c>
      <c r="H137" s="238"/>
      <c r="I137" s="239">
        <f>ROUND(E137*H137,2)</f>
        <v>0</v>
      </c>
      <c r="J137" s="238"/>
      <c r="K137" s="239">
        <f>ROUND(E137*J137,2)</f>
        <v>0</v>
      </c>
      <c r="L137" s="239">
        <v>21</v>
      </c>
      <c r="M137" s="239">
        <f>G137*(1+L137/100)</f>
        <v>0</v>
      </c>
      <c r="N137" s="237">
        <v>3.8000000000000002E-4</v>
      </c>
      <c r="O137" s="237">
        <f>ROUND(E137*N137,2)</f>
        <v>0</v>
      </c>
      <c r="P137" s="237">
        <v>0</v>
      </c>
      <c r="Q137" s="237">
        <f>ROUND(E137*P137,2)</f>
        <v>0</v>
      </c>
      <c r="R137" s="239" t="s">
        <v>289</v>
      </c>
      <c r="S137" s="239" t="s">
        <v>160</v>
      </c>
      <c r="T137" s="240" t="s">
        <v>160</v>
      </c>
      <c r="U137" s="223">
        <v>0.32</v>
      </c>
      <c r="V137" s="223">
        <f>ROUND(E137*U137,2)</f>
        <v>1.44</v>
      </c>
      <c r="W137" s="223"/>
      <c r="X137" s="223" t="s">
        <v>161</v>
      </c>
      <c r="Y137" s="213"/>
      <c r="Z137" s="213"/>
      <c r="AA137" s="213"/>
      <c r="AB137" s="213"/>
      <c r="AC137" s="213"/>
      <c r="AD137" s="213"/>
      <c r="AE137" s="213"/>
      <c r="AF137" s="213"/>
      <c r="AG137" s="213" t="s">
        <v>162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49" t="s">
        <v>296</v>
      </c>
      <c r="D138" s="241"/>
      <c r="E138" s="241"/>
      <c r="F138" s="241"/>
      <c r="G138" s="241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13"/>
      <c r="Z138" s="213"/>
      <c r="AA138" s="213"/>
      <c r="AB138" s="213"/>
      <c r="AC138" s="213"/>
      <c r="AD138" s="213"/>
      <c r="AE138" s="213"/>
      <c r="AF138" s="213"/>
      <c r="AG138" s="213" t="s">
        <v>164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53" t="s">
        <v>297</v>
      </c>
      <c r="D139" s="245"/>
      <c r="E139" s="245"/>
      <c r="F139" s="245"/>
      <c r="G139" s="245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13"/>
      <c r="Z139" s="213"/>
      <c r="AA139" s="213"/>
      <c r="AB139" s="213"/>
      <c r="AC139" s="213"/>
      <c r="AD139" s="213"/>
      <c r="AE139" s="213"/>
      <c r="AF139" s="213"/>
      <c r="AG139" s="213" t="s">
        <v>246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51"/>
      <c r="D140" s="242"/>
      <c r="E140" s="242"/>
      <c r="F140" s="242"/>
      <c r="G140" s="242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13"/>
      <c r="Z140" s="213"/>
      <c r="AA140" s="213"/>
      <c r="AB140" s="213"/>
      <c r="AC140" s="213"/>
      <c r="AD140" s="213"/>
      <c r="AE140" s="213"/>
      <c r="AF140" s="213"/>
      <c r="AG140" s="213" t="s">
        <v>167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34">
        <v>33</v>
      </c>
      <c r="B141" s="235" t="s">
        <v>298</v>
      </c>
      <c r="C141" s="248" t="s">
        <v>299</v>
      </c>
      <c r="D141" s="236" t="s">
        <v>215</v>
      </c>
      <c r="E141" s="237">
        <v>1</v>
      </c>
      <c r="F141" s="238"/>
      <c r="G141" s="239">
        <f>ROUND(E141*F141,2)</f>
        <v>0</v>
      </c>
      <c r="H141" s="238"/>
      <c r="I141" s="239">
        <f>ROUND(E141*H141,2)</f>
        <v>0</v>
      </c>
      <c r="J141" s="238"/>
      <c r="K141" s="239">
        <f>ROUND(E141*J141,2)</f>
        <v>0</v>
      </c>
      <c r="L141" s="239">
        <v>21</v>
      </c>
      <c r="M141" s="239">
        <f>G141*(1+L141/100)</f>
        <v>0</v>
      </c>
      <c r="N141" s="237">
        <v>0</v>
      </c>
      <c r="O141" s="237">
        <f>ROUND(E141*N141,2)</f>
        <v>0</v>
      </c>
      <c r="P141" s="237">
        <v>0</v>
      </c>
      <c r="Q141" s="237">
        <f>ROUND(E141*P141,2)</f>
        <v>0</v>
      </c>
      <c r="R141" s="239" t="s">
        <v>289</v>
      </c>
      <c r="S141" s="239" t="s">
        <v>160</v>
      </c>
      <c r="T141" s="240" t="s">
        <v>160</v>
      </c>
      <c r="U141" s="223">
        <v>0.157</v>
      </c>
      <c r="V141" s="223">
        <f>ROUND(E141*U141,2)</f>
        <v>0.16</v>
      </c>
      <c r="W141" s="223"/>
      <c r="X141" s="223" t="s">
        <v>161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162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49" t="s">
        <v>300</v>
      </c>
      <c r="D142" s="241"/>
      <c r="E142" s="241"/>
      <c r="F142" s="241"/>
      <c r="G142" s="241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13"/>
      <c r="Z142" s="213"/>
      <c r="AA142" s="213"/>
      <c r="AB142" s="213"/>
      <c r="AC142" s="213"/>
      <c r="AD142" s="213"/>
      <c r="AE142" s="213"/>
      <c r="AF142" s="213"/>
      <c r="AG142" s="213" t="s">
        <v>164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51"/>
      <c r="D143" s="242"/>
      <c r="E143" s="242"/>
      <c r="F143" s="242"/>
      <c r="G143" s="242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13"/>
      <c r="Z143" s="213"/>
      <c r="AA143" s="213"/>
      <c r="AB143" s="213"/>
      <c r="AC143" s="213"/>
      <c r="AD143" s="213"/>
      <c r="AE143" s="213"/>
      <c r="AF143" s="213"/>
      <c r="AG143" s="213" t="s">
        <v>167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ht="22.5" outlineLevel="1" x14ac:dyDescent="0.2">
      <c r="A144" s="234">
        <v>34</v>
      </c>
      <c r="B144" s="235" t="s">
        <v>301</v>
      </c>
      <c r="C144" s="248" t="s">
        <v>302</v>
      </c>
      <c r="D144" s="236" t="s">
        <v>191</v>
      </c>
      <c r="E144" s="237">
        <v>3.5</v>
      </c>
      <c r="F144" s="238"/>
      <c r="G144" s="239">
        <f>ROUND(E144*F144,2)</f>
        <v>0</v>
      </c>
      <c r="H144" s="238"/>
      <c r="I144" s="239">
        <f>ROUND(E144*H144,2)</f>
        <v>0</v>
      </c>
      <c r="J144" s="238"/>
      <c r="K144" s="239">
        <f>ROUND(E144*J144,2)</f>
        <v>0</v>
      </c>
      <c r="L144" s="239">
        <v>21</v>
      </c>
      <c r="M144" s="239">
        <f>G144*(1+L144/100)</f>
        <v>0</v>
      </c>
      <c r="N144" s="237">
        <v>0</v>
      </c>
      <c r="O144" s="237">
        <f>ROUND(E144*N144,2)</f>
        <v>0</v>
      </c>
      <c r="P144" s="237">
        <v>0</v>
      </c>
      <c r="Q144" s="237">
        <f>ROUND(E144*P144,2)</f>
        <v>0</v>
      </c>
      <c r="R144" s="239" t="s">
        <v>303</v>
      </c>
      <c r="S144" s="239" t="s">
        <v>160</v>
      </c>
      <c r="T144" s="240" t="s">
        <v>160</v>
      </c>
      <c r="U144" s="223">
        <v>2.1000000000000001E-2</v>
      </c>
      <c r="V144" s="223">
        <f>ROUND(E144*U144,2)</f>
        <v>7.0000000000000007E-2</v>
      </c>
      <c r="W144" s="223"/>
      <c r="X144" s="223" t="s">
        <v>161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162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54" t="s">
        <v>304</v>
      </c>
      <c r="D145" s="246"/>
      <c r="E145" s="246"/>
      <c r="F145" s="246"/>
      <c r="G145" s="246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13"/>
      <c r="Z145" s="213"/>
      <c r="AA145" s="213"/>
      <c r="AB145" s="213"/>
      <c r="AC145" s="213"/>
      <c r="AD145" s="213"/>
      <c r="AE145" s="213"/>
      <c r="AF145" s="213"/>
      <c r="AG145" s="213" t="s">
        <v>246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51"/>
      <c r="D146" s="242"/>
      <c r="E146" s="242"/>
      <c r="F146" s="242"/>
      <c r="G146" s="242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13"/>
      <c r="Z146" s="213"/>
      <c r="AA146" s="213"/>
      <c r="AB146" s="213"/>
      <c r="AC146" s="213"/>
      <c r="AD146" s="213"/>
      <c r="AE146" s="213"/>
      <c r="AF146" s="213"/>
      <c r="AG146" s="213" t="s">
        <v>167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34">
        <v>35</v>
      </c>
      <c r="B147" s="235" t="s">
        <v>305</v>
      </c>
      <c r="C147" s="248" t="s">
        <v>306</v>
      </c>
      <c r="D147" s="236" t="s">
        <v>251</v>
      </c>
      <c r="E147" s="237">
        <v>1.9300000000000001E-3</v>
      </c>
      <c r="F147" s="238"/>
      <c r="G147" s="239">
        <f>ROUND(E147*F147,2)</f>
        <v>0</v>
      </c>
      <c r="H147" s="238"/>
      <c r="I147" s="239">
        <f>ROUND(E147*H147,2)</f>
        <v>0</v>
      </c>
      <c r="J147" s="238"/>
      <c r="K147" s="239">
        <f>ROUND(E147*J147,2)</f>
        <v>0</v>
      </c>
      <c r="L147" s="239">
        <v>21</v>
      </c>
      <c r="M147" s="239">
        <f>G147*(1+L147/100)</f>
        <v>0</v>
      </c>
      <c r="N147" s="237">
        <v>0</v>
      </c>
      <c r="O147" s="237">
        <f>ROUND(E147*N147,2)</f>
        <v>0</v>
      </c>
      <c r="P147" s="237">
        <v>0</v>
      </c>
      <c r="Q147" s="237">
        <f>ROUND(E147*P147,2)</f>
        <v>0</v>
      </c>
      <c r="R147" s="239" t="s">
        <v>289</v>
      </c>
      <c r="S147" s="239" t="s">
        <v>160</v>
      </c>
      <c r="T147" s="240" t="s">
        <v>160</v>
      </c>
      <c r="U147" s="223">
        <v>1.5229999999999999</v>
      </c>
      <c r="V147" s="223">
        <f>ROUND(E147*U147,2)</f>
        <v>0</v>
      </c>
      <c r="W147" s="223"/>
      <c r="X147" s="223" t="s">
        <v>252</v>
      </c>
      <c r="Y147" s="213"/>
      <c r="Z147" s="213"/>
      <c r="AA147" s="213"/>
      <c r="AB147" s="213"/>
      <c r="AC147" s="213"/>
      <c r="AD147" s="213"/>
      <c r="AE147" s="213"/>
      <c r="AF147" s="213"/>
      <c r="AG147" s="213" t="s">
        <v>253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/>
      <c r="B148" s="221"/>
      <c r="C148" s="249" t="s">
        <v>307</v>
      </c>
      <c r="D148" s="241"/>
      <c r="E148" s="241"/>
      <c r="F148" s="241"/>
      <c r="G148" s="241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13"/>
      <c r="Z148" s="213"/>
      <c r="AA148" s="213"/>
      <c r="AB148" s="213"/>
      <c r="AC148" s="213"/>
      <c r="AD148" s="213"/>
      <c r="AE148" s="213"/>
      <c r="AF148" s="213"/>
      <c r="AG148" s="213" t="s">
        <v>164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51"/>
      <c r="D149" s="242"/>
      <c r="E149" s="242"/>
      <c r="F149" s="242"/>
      <c r="G149" s="242"/>
      <c r="H149" s="223"/>
      <c r="I149" s="223"/>
      <c r="J149" s="223"/>
      <c r="K149" s="223"/>
      <c r="L149" s="223"/>
      <c r="M149" s="223"/>
      <c r="N149" s="222"/>
      <c r="O149" s="222"/>
      <c r="P149" s="222"/>
      <c r="Q149" s="222"/>
      <c r="R149" s="223"/>
      <c r="S149" s="223"/>
      <c r="T149" s="223"/>
      <c r="U149" s="223"/>
      <c r="V149" s="223"/>
      <c r="W149" s="223"/>
      <c r="X149" s="223"/>
      <c r="Y149" s="213"/>
      <c r="Z149" s="213"/>
      <c r="AA149" s="213"/>
      <c r="AB149" s="213"/>
      <c r="AC149" s="213"/>
      <c r="AD149" s="213"/>
      <c r="AE149" s="213"/>
      <c r="AF149" s="213"/>
      <c r="AG149" s="213" t="s">
        <v>167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x14ac:dyDescent="0.2">
      <c r="A150" s="227" t="s">
        <v>154</v>
      </c>
      <c r="B150" s="228" t="s">
        <v>89</v>
      </c>
      <c r="C150" s="247" t="s">
        <v>90</v>
      </c>
      <c r="D150" s="229"/>
      <c r="E150" s="230"/>
      <c r="F150" s="231"/>
      <c r="G150" s="231">
        <f>SUMIF(AG151:AG186,"&lt;&gt;NOR",G151:G186)</f>
        <v>0</v>
      </c>
      <c r="H150" s="231"/>
      <c r="I150" s="231">
        <f>SUM(I151:I186)</f>
        <v>0</v>
      </c>
      <c r="J150" s="231"/>
      <c r="K150" s="231">
        <f>SUM(K151:K186)</f>
        <v>0</v>
      </c>
      <c r="L150" s="231"/>
      <c r="M150" s="231">
        <f>SUM(M151:M186)</f>
        <v>0</v>
      </c>
      <c r="N150" s="230"/>
      <c r="O150" s="230">
        <f>SUM(O151:O186)</f>
        <v>0.05</v>
      </c>
      <c r="P150" s="230"/>
      <c r="Q150" s="230">
        <f>SUM(Q151:Q186)</f>
        <v>0</v>
      </c>
      <c r="R150" s="231"/>
      <c r="S150" s="231"/>
      <c r="T150" s="232"/>
      <c r="U150" s="226"/>
      <c r="V150" s="226">
        <f>SUM(V151:V186)</f>
        <v>10.71</v>
      </c>
      <c r="W150" s="226"/>
      <c r="X150" s="226"/>
      <c r="AG150" t="s">
        <v>155</v>
      </c>
    </row>
    <row r="151" spans="1:60" outlineLevel="1" x14ac:dyDescent="0.2">
      <c r="A151" s="234">
        <v>36</v>
      </c>
      <c r="B151" s="235" t="s">
        <v>308</v>
      </c>
      <c r="C151" s="248" t="s">
        <v>309</v>
      </c>
      <c r="D151" s="236" t="s">
        <v>191</v>
      </c>
      <c r="E151" s="237">
        <v>1</v>
      </c>
      <c r="F151" s="238"/>
      <c r="G151" s="239">
        <f>ROUND(E151*F151,2)</f>
        <v>0</v>
      </c>
      <c r="H151" s="238"/>
      <c r="I151" s="239">
        <f>ROUND(E151*H151,2)</f>
        <v>0</v>
      </c>
      <c r="J151" s="238"/>
      <c r="K151" s="239">
        <f>ROUND(E151*J151,2)</f>
        <v>0</v>
      </c>
      <c r="L151" s="239">
        <v>21</v>
      </c>
      <c r="M151" s="239">
        <f>G151*(1+L151/100)</f>
        <v>0</v>
      </c>
      <c r="N151" s="237">
        <v>0</v>
      </c>
      <c r="O151" s="237">
        <f>ROUND(E151*N151,2)</f>
        <v>0</v>
      </c>
      <c r="P151" s="237">
        <v>2.7999999999999998E-4</v>
      </c>
      <c r="Q151" s="237">
        <f>ROUND(E151*P151,2)</f>
        <v>0</v>
      </c>
      <c r="R151" s="239" t="s">
        <v>289</v>
      </c>
      <c r="S151" s="239" t="s">
        <v>160</v>
      </c>
      <c r="T151" s="240" t="s">
        <v>160</v>
      </c>
      <c r="U151" s="223">
        <v>5.1999999999999998E-2</v>
      </c>
      <c r="V151" s="223">
        <f>ROUND(E151*U151,2)</f>
        <v>0.05</v>
      </c>
      <c r="W151" s="223"/>
      <c r="X151" s="223" t="s">
        <v>161</v>
      </c>
      <c r="Y151" s="213"/>
      <c r="Z151" s="213"/>
      <c r="AA151" s="213"/>
      <c r="AB151" s="213"/>
      <c r="AC151" s="213"/>
      <c r="AD151" s="213"/>
      <c r="AE151" s="213"/>
      <c r="AF151" s="213"/>
      <c r="AG151" s="213" t="s">
        <v>162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52"/>
      <c r="D152" s="244"/>
      <c r="E152" s="244"/>
      <c r="F152" s="244"/>
      <c r="G152" s="244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13"/>
      <c r="Z152" s="213"/>
      <c r="AA152" s="213"/>
      <c r="AB152" s="213"/>
      <c r="AC152" s="213"/>
      <c r="AD152" s="213"/>
      <c r="AE152" s="213"/>
      <c r="AF152" s="213"/>
      <c r="AG152" s="213" t="s">
        <v>167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ht="22.5" outlineLevel="1" x14ac:dyDescent="0.2">
      <c r="A153" s="234">
        <v>37</v>
      </c>
      <c r="B153" s="235" t="s">
        <v>310</v>
      </c>
      <c r="C153" s="248" t="s">
        <v>311</v>
      </c>
      <c r="D153" s="236" t="s">
        <v>215</v>
      </c>
      <c r="E153" s="237">
        <v>2</v>
      </c>
      <c r="F153" s="238"/>
      <c r="G153" s="239">
        <f>ROUND(E153*F153,2)</f>
        <v>0</v>
      </c>
      <c r="H153" s="238"/>
      <c r="I153" s="239">
        <f>ROUND(E153*H153,2)</f>
        <v>0</v>
      </c>
      <c r="J153" s="238"/>
      <c r="K153" s="239">
        <f>ROUND(E153*J153,2)</f>
        <v>0</v>
      </c>
      <c r="L153" s="239">
        <v>21</v>
      </c>
      <c r="M153" s="239">
        <f>G153*(1+L153/100)</f>
        <v>0</v>
      </c>
      <c r="N153" s="237">
        <v>2.0000000000000002E-5</v>
      </c>
      <c r="O153" s="237">
        <f>ROUND(E153*N153,2)</f>
        <v>0</v>
      </c>
      <c r="P153" s="237">
        <v>0</v>
      </c>
      <c r="Q153" s="237">
        <f>ROUND(E153*P153,2)</f>
        <v>0</v>
      </c>
      <c r="R153" s="239" t="s">
        <v>289</v>
      </c>
      <c r="S153" s="239" t="s">
        <v>160</v>
      </c>
      <c r="T153" s="240" t="s">
        <v>160</v>
      </c>
      <c r="U153" s="223">
        <v>0.24267</v>
      </c>
      <c r="V153" s="223">
        <f>ROUND(E153*U153,2)</f>
        <v>0.49</v>
      </c>
      <c r="W153" s="223"/>
      <c r="X153" s="223" t="s">
        <v>161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162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52"/>
      <c r="D154" s="244"/>
      <c r="E154" s="244"/>
      <c r="F154" s="244"/>
      <c r="G154" s="244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13"/>
      <c r="Z154" s="213"/>
      <c r="AA154" s="213"/>
      <c r="AB154" s="213"/>
      <c r="AC154" s="213"/>
      <c r="AD154" s="213"/>
      <c r="AE154" s="213"/>
      <c r="AF154" s="213"/>
      <c r="AG154" s="213" t="s">
        <v>167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ht="33.75" outlineLevel="1" x14ac:dyDescent="0.2">
      <c r="A155" s="234">
        <v>38</v>
      </c>
      <c r="B155" s="235" t="s">
        <v>312</v>
      </c>
      <c r="C155" s="248" t="s">
        <v>313</v>
      </c>
      <c r="D155" s="236" t="s">
        <v>215</v>
      </c>
      <c r="E155" s="237">
        <v>2</v>
      </c>
      <c r="F155" s="238"/>
      <c r="G155" s="239">
        <f>ROUND(E155*F155,2)</f>
        <v>0</v>
      </c>
      <c r="H155" s="238"/>
      <c r="I155" s="239">
        <f>ROUND(E155*H155,2)</f>
        <v>0</v>
      </c>
      <c r="J155" s="238"/>
      <c r="K155" s="239">
        <f>ROUND(E155*J155,2)</f>
        <v>0</v>
      </c>
      <c r="L155" s="239">
        <v>21</v>
      </c>
      <c r="M155" s="239">
        <f>G155*(1+L155/100)</f>
        <v>0</v>
      </c>
      <c r="N155" s="237">
        <v>0</v>
      </c>
      <c r="O155" s="237">
        <f>ROUND(E155*N155,2)</f>
        <v>0</v>
      </c>
      <c r="P155" s="237">
        <v>0</v>
      </c>
      <c r="Q155" s="237">
        <f>ROUND(E155*P155,2)</f>
        <v>0</v>
      </c>
      <c r="R155" s="239" t="s">
        <v>289</v>
      </c>
      <c r="S155" s="239" t="s">
        <v>160</v>
      </c>
      <c r="T155" s="240" t="s">
        <v>160</v>
      </c>
      <c r="U155" s="223">
        <v>0.02</v>
      </c>
      <c r="V155" s="223">
        <f>ROUND(E155*U155,2)</f>
        <v>0.04</v>
      </c>
      <c r="W155" s="223"/>
      <c r="X155" s="223" t="s">
        <v>161</v>
      </c>
      <c r="Y155" s="213"/>
      <c r="Z155" s="213"/>
      <c r="AA155" s="213"/>
      <c r="AB155" s="213"/>
      <c r="AC155" s="213"/>
      <c r="AD155" s="213"/>
      <c r="AE155" s="213"/>
      <c r="AF155" s="213"/>
      <c r="AG155" s="213" t="s">
        <v>162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52"/>
      <c r="D156" s="244"/>
      <c r="E156" s="244"/>
      <c r="F156" s="244"/>
      <c r="G156" s="244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13"/>
      <c r="Z156" s="213"/>
      <c r="AA156" s="213"/>
      <c r="AB156" s="213"/>
      <c r="AC156" s="213"/>
      <c r="AD156" s="213"/>
      <c r="AE156" s="213"/>
      <c r="AF156" s="213"/>
      <c r="AG156" s="213" t="s">
        <v>167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ht="22.5" outlineLevel="1" x14ac:dyDescent="0.2">
      <c r="A157" s="234">
        <v>39</v>
      </c>
      <c r="B157" s="235" t="s">
        <v>314</v>
      </c>
      <c r="C157" s="248" t="s">
        <v>315</v>
      </c>
      <c r="D157" s="236" t="s">
        <v>191</v>
      </c>
      <c r="E157" s="237">
        <v>9</v>
      </c>
      <c r="F157" s="238"/>
      <c r="G157" s="239">
        <f>ROUND(E157*F157,2)</f>
        <v>0</v>
      </c>
      <c r="H157" s="238"/>
      <c r="I157" s="239">
        <f>ROUND(E157*H157,2)</f>
        <v>0</v>
      </c>
      <c r="J157" s="238"/>
      <c r="K157" s="239">
        <f>ROUND(E157*J157,2)</f>
        <v>0</v>
      </c>
      <c r="L157" s="239">
        <v>21</v>
      </c>
      <c r="M157" s="239">
        <f>G157*(1+L157/100)</f>
        <v>0</v>
      </c>
      <c r="N157" s="237">
        <v>5.1799999999999997E-3</v>
      </c>
      <c r="O157" s="237">
        <f>ROUND(E157*N157,2)</f>
        <v>0.05</v>
      </c>
      <c r="P157" s="237">
        <v>0</v>
      </c>
      <c r="Q157" s="237">
        <f>ROUND(E157*P157,2)</f>
        <v>0</v>
      </c>
      <c r="R157" s="239" t="s">
        <v>289</v>
      </c>
      <c r="S157" s="239" t="s">
        <v>160</v>
      </c>
      <c r="T157" s="240" t="s">
        <v>160</v>
      </c>
      <c r="U157" s="223">
        <v>0.63429999999999997</v>
      </c>
      <c r="V157" s="223">
        <f>ROUND(E157*U157,2)</f>
        <v>5.71</v>
      </c>
      <c r="W157" s="223"/>
      <c r="X157" s="223" t="s">
        <v>161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162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49" t="s">
        <v>316</v>
      </c>
      <c r="D158" s="241"/>
      <c r="E158" s="241"/>
      <c r="F158" s="241"/>
      <c r="G158" s="241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13"/>
      <c r="Z158" s="213"/>
      <c r="AA158" s="213"/>
      <c r="AB158" s="213"/>
      <c r="AC158" s="213"/>
      <c r="AD158" s="213"/>
      <c r="AE158" s="213"/>
      <c r="AF158" s="213"/>
      <c r="AG158" s="213" t="s">
        <v>164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53" t="s">
        <v>317</v>
      </c>
      <c r="D159" s="245"/>
      <c r="E159" s="245"/>
      <c r="F159" s="245"/>
      <c r="G159" s="245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13"/>
      <c r="Z159" s="213"/>
      <c r="AA159" s="213"/>
      <c r="AB159" s="213"/>
      <c r="AC159" s="213"/>
      <c r="AD159" s="213"/>
      <c r="AE159" s="213"/>
      <c r="AF159" s="213"/>
      <c r="AG159" s="213" t="s">
        <v>246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53" t="s">
        <v>290</v>
      </c>
      <c r="D160" s="245"/>
      <c r="E160" s="245"/>
      <c r="F160" s="245"/>
      <c r="G160" s="245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13"/>
      <c r="Z160" s="213"/>
      <c r="AA160" s="213"/>
      <c r="AB160" s="213"/>
      <c r="AC160" s="213"/>
      <c r="AD160" s="213"/>
      <c r="AE160" s="213"/>
      <c r="AF160" s="213"/>
      <c r="AG160" s="213" t="s">
        <v>246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50" t="s">
        <v>318</v>
      </c>
      <c r="D161" s="224"/>
      <c r="E161" s="225">
        <v>9</v>
      </c>
      <c r="F161" s="223"/>
      <c r="G161" s="223"/>
      <c r="H161" s="223"/>
      <c r="I161" s="223"/>
      <c r="J161" s="223"/>
      <c r="K161" s="223"/>
      <c r="L161" s="223"/>
      <c r="M161" s="223"/>
      <c r="N161" s="222"/>
      <c r="O161" s="222"/>
      <c r="P161" s="222"/>
      <c r="Q161" s="222"/>
      <c r="R161" s="223"/>
      <c r="S161" s="223"/>
      <c r="T161" s="223"/>
      <c r="U161" s="223"/>
      <c r="V161" s="223"/>
      <c r="W161" s="223"/>
      <c r="X161" s="223"/>
      <c r="Y161" s="213"/>
      <c r="Z161" s="213"/>
      <c r="AA161" s="213"/>
      <c r="AB161" s="213"/>
      <c r="AC161" s="213"/>
      <c r="AD161" s="213"/>
      <c r="AE161" s="213"/>
      <c r="AF161" s="213"/>
      <c r="AG161" s="213" t="s">
        <v>166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51"/>
      <c r="D162" s="242"/>
      <c r="E162" s="242"/>
      <c r="F162" s="242"/>
      <c r="G162" s="242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13"/>
      <c r="Z162" s="213"/>
      <c r="AA162" s="213"/>
      <c r="AB162" s="213"/>
      <c r="AC162" s="213"/>
      <c r="AD162" s="213"/>
      <c r="AE162" s="213"/>
      <c r="AF162" s="213"/>
      <c r="AG162" s="213" t="s">
        <v>167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34">
        <v>40</v>
      </c>
      <c r="B163" s="235" t="s">
        <v>319</v>
      </c>
      <c r="C163" s="248" t="s">
        <v>320</v>
      </c>
      <c r="D163" s="236" t="s">
        <v>321</v>
      </c>
      <c r="E163" s="237">
        <v>1</v>
      </c>
      <c r="F163" s="238"/>
      <c r="G163" s="239">
        <f>ROUND(E163*F163,2)</f>
        <v>0</v>
      </c>
      <c r="H163" s="238"/>
      <c r="I163" s="239">
        <f>ROUND(E163*H163,2)</f>
        <v>0</v>
      </c>
      <c r="J163" s="238"/>
      <c r="K163" s="239">
        <f>ROUND(E163*J163,2)</f>
        <v>0</v>
      </c>
      <c r="L163" s="239">
        <v>21</v>
      </c>
      <c r="M163" s="239">
        <f>G163*(1+L163/100)</f>
        <v>0</v>
      </c>
      <c r="N163" s="237">
        <v>0</v>
      </c>
      <c r="O163" s="237">
        <f>ROUND(E163*N163,2)</f>
        <v>0</v>
      </c>
      <c r="P163" s="237">
        <v>0</v>
      </c>
      <c r="Q163" s="237">
        <f>ROUND(E163*P163,2)</f>
        <v>0</v>
      </c>
      <c r="R163" s="239" t="s">
        <v>289</v>
      </c>
      <c r="S163" s="239" t="s">
        <v>160</v>
      </c>
      <c r="T163" s="240" t="s">
        <v>160</v>
      </c>
      <c r="U163" s="223">
        <v>0.65566000000000002</v>
      </c>
      <c r="V163" s="223">
        <f>ROUND(E163*U163,2)</f>
        <v>0.66</v>
      </c>
      <c r="W163" s="223"/>
      <c r="X163" s="223" t="s">
        <v>161</v>
      </c>
      <c r="Y163" s="213"/>
      <c r="Z163" s="213"/>
      <c r="AA163" s="213"/>
      <c r="AB163" s="213"/>
      <c r="AC163" s="213"/>
      <c r="AD163" s="213"/>
      <c r="AE163" s="213"/>
      <c r="AF163" s="213"/>
      <c r="AG163" s="213" t="s">
        <v>162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52"/>
      <c r="D164" s="244"/>
      <c r="E164" s="244"/>
      <c r="F164" s="244"/>
      <c r="G164" s="244"/>
      <c r="H164" s="223"/>
      <c r="I164" s="223"/>
      <c r="J164" s="223"/>
      <c r="K164" s="223"/>
      <c r="L164" s="223"/>
      <c r="M164" s="223"/>
      <c r="N164" s="222"/>
      <c r="O164" s="222"/>
      <c r="P164" s="222"/>
      <c r="Q164" s="222"/>
      <c r="R164" s="223"/>
      <c r="S164" s="223"/>
      <c r="T164" s="223"/>
      <c r="U164" s="223"/>
      <c r="V164" s="223"/>
      <c r="W164" s="223"/>
      <c r="X164" s="223"/>
      <c r="Y164" s="213"/>
      <c r="Z164" s="213"/>
      <c r="AA164" s="213"/>
      <c r="AB164" s="213"/>
      <c r="AC164" s="213"/>
      <c r="AD164" s="213"/>
      <c r="AE164" s="213"/>
      <c r="AF164" s="213"/>
      <c r="AG164" s="213" t="s">
        <v>167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ht="22.5" outlineLevel="1" x14ac:dyDescent="0.2">
      <c r="A165" s="234">
        <v>41</v>
      </c>
      <c r="B165" s="235" t="s">
        <v>322</v>
      </c>
      <c r="C165" s="248" t="s">
        <v>323</v>
      </c>
      <c r="D165" s="236" t="s">
        <v>191</v>
      </c>
      <c r="E165" s="237">
        <v>9</v>
      </c>
      <c r="F165" s="238"/>
      <c r="G165" s="239">
        <f>ROUND(E165*F165,2)</f>
        <v>0</v>
      </c>
      <c r="H165" s="238"/>
      <c r="I165" s="239">
        <f>ROUND(E165*H165,2)</f>
        <v>0</v>
      </c>
      <c r="J165" s="238"/>
      <c r="K165" s="239">
        <f>ROUND(E165*J165,2)</f>
        <v>0</v>
      </c>
      <c r="L165" s="239">
        <v>21</v>
      </c>
      <c r="M165" s="239">
        <f>G165*(1+L165/100)</f>
        <v>0</v>
      </c>
      <c r="N165" s="237">
        <v>6.9999999999999994E-5</v>
      </c>
      <c r="O165" s="237">
        <f>ROUND(E165*N165,2)</f>
        <v>0</v>
      </c>
      <c r="P165" s="237">
        <v>0</v>
      </c>
      <c r="Q165" s="237">
        <f>ROUND(E165*P165,2)</f>
        <v>0</v>
      </c>
      <c r="R165" s="239" t="s">
        <v>289</v>
      </c>
      <c r="S165" s="239" t="s">
        <v>160</v>
      </c>
      <c r="T165" s="240" t="s">
        <v>160</v>
      </c>
      <c r="U165" s="223">
        <v>0.14199999999999999</v>
      </c>
      <c r="V165" s="223">
        <f>ROUND(E165*U165,2)</f>
        <v>1.28</v>
      </c>
      <c r="W165" s="223"/>
      <c r="X165" s="223" t="s">
        <v>161</v>
      </c>
      <c r="Y165" s="213"/>
      <c r="Z165" s="213"/>
      <c r="AA165" s="213"/>
      <c r="AB165" s="213"/>
      <c r="AC165" s="213"/>
      <c r="AD165" s="213"/>
      <c r="AE165" s="213"/>
      <c r="AF165" s="213"/>
      <c r="AG165" s="213" t="s">
        <v>162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54" t="s">
        <v>324</v>
      </c>
      <c r="D166" s="246"/>
      <c r="E166" s="246"/>
      <c r="F166" s="246"/>
      <c r="G166" s="246"/>
      <c r="H166" s="223"/>
      <c r="I166" s="223"/>
      <c r="J166" s="223"/>
      <c r="K166" s="223"/>
      <c r="L166" s="223"/>
      <c r="M166" s="223"/>
      <c r="N166" s="222"/>
      <c r="O166" s="222"/>
      <c r="P166" s="222"/>
      <c r="Q166" s="222"/>
      <c r="R166" s="223"/>
      <c r="S166" s="223"/>
      <c r="T166" s="223"/>
      <c r="U166" s="223"/>
      <c r="V166" s="223"/>
      <c r="W166" s="223"/>
      <c r="X166" s="223"/>
      <c r="Y166" s="213"/>
      <c r="Z166" s="213"/>
      <c r="AA166" s="213"/>
      <c r="AB166" s="213"/>
      <c r="AC166" s="213"/>
      <c r="AD166" s="213"/>
      <c r="AE166" s="213"/>
      <c r="AF166" s="213"/>
      <c r="AG166" s="213" t="s">
        <v>246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20"/>
      <c r="B167" s="221"/>
      <c r="C167" s="250" t="s">
        <v>318</v>
      </c>
      <c r="D167" s="224"/>
      <c r="E167" s="225">
        <v>9</v>
      </c>
      <c r="F167" s="223"/>
      <c r="G167" s="223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13"/>
      <c r="Z167" s="213"/>
      <c r="AA167" s="213"/>
      <c r="AB167" s="213"/>
      <c r="AC167" s="213"/>
      <c r="AD167" s="213"/>
      <c r="AE167" s="213"/>
      <c r="AF167" s="213"/>
      <c r="AG167" s="213" t="s">
        <v>166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51"/>
      <c r="D168" s="242"/>
      <c r="E168" s="242"/>
      <c r="F168" s="242"/>
      <c r="G168" s="242"/>
      <c r="H168" s="223"/>
      <c r="I168" s="223"/>
      <c r="J168" s="223"/>
      <c r="K168" s="223"/>
      <c r="L168" s="223"/>
      <c r="M168" s="223"/>
      <c r="N168" s="222"/>
      <c r="O168" s="222"/>
      <c r="P168" s="222"/>
      <c r="Q168" s="222"/>
      <c r="R168" s="223"/>
      <c r="S168" s="223"/>
      <c r="T168" s="223"/>
      <c r="U168" s="223"/>
      <c r="V168" s="223"/>
      <c r="W168" s="223"/>
      <c r="X168" s="223"/>
      <c r="Y168" s="213"/>
      <c r="Z168" s="213"/>
      <c r="AA168" s="213"/>
      <c r="AB168" s="213"/>
      <c r="AC168" s="213"/>
      <c r="AD168" s="213"/>
      <c r="AE168" s="213"/>
      <c r="AF168" s="213"/>
      <c r="AG168" s="213" t="s">
        <v>167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34">
        <v>42</v>
      </c>
      <c r="B169" s="235" t="s">
        <v>325</v>
      </c>
      <c r="C169" s="248" t="s">
        <v>326</v>
      </c>
      <c r="D169" s="236" t="s">
        <v>215</v>
      </c>
      <c r="E169" s="237">
        <v>2</v>
      </c>
      <c r="F169" s="238"/>
      <c r="G169" s="239">
        <f>ROUND(E169*F169,2)</f>
        <v>0</v>
      </c>
      <c r="H169" s="238"/>
      <c r="I169" s="239">
        <f>ROUND(E169*H169,2)</f>
        <v>0</v>
      </c>
      <c r="J169" s="238"/>
      <c r="K169" s="239">
        <f>ROUND(E169*J169,2)</f>
        <v>0</v>
      </c>
      <c r="L169" s="239">
        <v>21</v>
      </c>
      <c r="M169" s="239">
        <f>G169*(1+L169/100)</f>
        <v>0</v>
      </c>
      <c r="N169" s="237">
        <v>0</v>
      </c>
      <c r="O169" s="237">
        <f>ROUND(E169*N169,2)</f>
        <v>0</v>
      </c>
      <c r="P169" s="237">
        <v>0</v>
      </c>
      <c r="Q169" s="237">
        <f>ROUND(E169*P169,2)</f>
        <v>0</v>
      </c>
      <c r="R169" s="239" t="s">
        <v>289</v>
      </c>
      <c r="S169" s="239" t="s">
        <v>160</v>
      </c>
      <c r="T169" s="240" t="s">
        <v>160</v>
      </c>
      <c r="U169" s="223">
        <v>0.42499999999999999</v>
      </c>
      <c r="V169" s="223">
        <f>ROUND(E169*U169,2)</f>
        <v>0.85</v>
      </c>
      <c r="W169" s="223"/>
      <c r="X169" s="223" t="s">
        <v>161</v>
      </c>
      <c r="Y169" s="213"/>
      <c r="Z169" s="213"/>
      <c r="AA169" s="213"/>
      <c r="AB169" s="213"/>
      <c r="AC169" s="213"/>
      <c r="AD169" s="213"/>
      <c r="AE169" s="213"/>
      <c r="AF169" s="213"/>
      <c r="AG169" s="213" t="s">
        <v>162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52"/>
      <c r="D170" s="244"/>
      <c r="E170" s="244"/>
      <c r="F170" s="244"/>
      <c r="G170" s="244"/>
      <c r="H170" s="223"/>
      <c r="I170" s="223"/>
      <c r="J170" s="223"/>
      <c r="K170" s="223"/>
      <c r="L170" s="223"/>
      <c r="M170" s="223"/>
      <c r="N170" s="222"/>
      <c r="O170" s="222"/>
      <c r="P170" s="222"/>
      <c r="Q170" s="222"/>
      <c r="R170" s="223"/>
      <c r="S170" s="223"/>
      <c r="T170" s="223"/>
      <c r="U170" s="223"/>
      <c r="V170" s="223"/>
      <c r="W170" s="223"/>
      <c r="X170" s="223"/>
      <c r="Y170" s="213"/>
      <c r="Z170" s="213"/>
      <c r="AA170" s="213"/>
      <c r="AB170" s="213"/>
      <c r="AC170" s="213"/>
      <c r="AD170" s="213"/>
      <c r="AE170" s="213"/>
      <c r="AF170" s="213"/>
      <c r="AG170" s="213" t="s">
        <v>167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34">
        <v>43</v>
      </c>
      <c r="B171" s="235" t="s">
        <v>327</v>
      </c>
      <c r="C171" s="248" t="s">
        <v>328</v>
      </c>
      <c r="D171" s="236" t="s">
        <v>215</v>
      </c>
      <c r="E171" s="237">
        <v>2</v>
      </c>
      <c r="F171" s="238"/>
      <c r="G171" s="239">
        <f>ROUND(E171*F171,2)</f>
        <v>0</v>
      </c>
      <c r="H171" s="238"/>
      <c r="I171" s="239">
        <f>ROUND(E171*H171,2)</f>
        <v>0</v>
      </c>
      <c r="J171" s="238"/>
      <c r="K171" s="239">
        <f>ROUND(E171*J171,2)</f>
        <v>0</v>
      </c>
      <c r="L171" s="239">
        <v>21</v>
      </c>
      <c r="M171" s="239">
        <f>G171*(1+L171/100)</f>
        <v>0</v>
      </c>
      <c r="N171" s="237">
        <v>0</v>
      </c>
      <c r="O171" s="237">
        <f>ROUND(E171*N171,2)</f>
        <v>0</v>
      </c>
      <c r="P171" s="237">
        <v>0</v>
      </c>
      <c r="Q171" s="237">
        <f>ROUND(E171*P171,2)</f>
        <v>0</v>
      </c>
      <c r="R171" s="239" t="s">
        <v>289</v>
      </c>
      <c r="S171" s="239" t="s">
        <v>160</v>
      </c>
      <c r="T171" s="240" t="s">
        <v>160</v>
      </c>
      <c r="U171" s="223">
        <v>0.16500000000000001</v>
      </c>
      <c r="V171" s="223">
        <f>ROUND(E171*U171,2)</f>
        <v>0.33</v>
      </c>
      <c r="W171" s="223"/>
      <c r="X171" s="223" t="s">
        <v>161</v>
      </c>
      <c r="Y171" s="213"/>
      <c r="Z171" s="213"/>
      <c r="AA171" s="213"/>
      <c r="AB171" s="213"/>
      <c r="AC171" s="213"/>
      <c r="AD171" s="213"/>
      <c r="AE171" s="213"/>
      <c r="AF171" s="213"/>
      <c r="AG171" s="213" t="s">
        <v>162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20"/>
      <c r="B172" s="221"/>
      <c r="C172" s="249" t="s">
        <v>329</v>
      </c>
      <c r="D172" s="241"/>
      <c r="E172" s="241"/>
      <c r="F172" s="241"/>
      <c r="G172" s="241"/>
      <c r="H172" s="223"/>
      <c r="I172" s="223"/>
      <c r="J172" s="223"/>
      <c r="K172" s="223"/>
      <c r="L172" s="223"/>
      <c r="M172" s="223"/>
      <c r="N172" s="222"/>
      <c r="O172" s="222"/>
      <c r="P172" s="222"/>
      <c r="Q172" s="222"/>
      <c r="R172" s="223"/>
      <c r="S172" s="223"/>
      <c r="T172" s="223"/>
      <c r="U172" s="223"/>
      <c r="V172" s="223"/>
      <c r="W172" s="223"/>
      <c r="X172" s="223"/>
      <c r="Y172" s="213"/>
      <c r="Z172" s="213"/>
      <c r="AA172" s="213"/>
      <c r="AB172" s="213"/>
      <c r="AC172" s="213"/>
      <c r="AD172" s="213"/>
      <c r="AE172" s="213"/>
      <c r="AF172" s="213"/>
      <c r="AG172" s="213" t="s">
        <v>164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51"/>
      <c r="D173" s="242"/>
      <c r="E173" s="242"/>
      <c r="F173" s="242"/>
      <c r="G173" s="242"/>
      <c r="H173" s="223"/>
      <c r="I173" s="223"/>
      <c r="J173" s="223"/>
      <c r="K173" s="223"/>
      <c r="L173" s="223"/>
      <c r="M173" s="223"/>
      <c r="N173" s="222"/>
      <c r="O173" s="222"/>
      <c r="P173" s="222"/>
      <c r="Q173" s="222"/>
      <c r="R173" s="223"/>
      <c r="S173" s="223"/>
      <c r="T173" s="223"/>
      <c r="U173" s="223"/>
      <c r="V173" s="223"/>
      <c r="W173" s="223"/>
      <c r="X173" s="223"/>
      <c r="Y173" s="213"/>
      <c r="Z173" s="213"/>
      <c r="AA173" s="213"/>
      <c r="AB173" s="213"/>
      <c r="AC173" s="213"/>
      <c r="AD173" s="213"/>
      <c r="AE173" s="213"/>
      <c r="AF173" s="213"/>
      <c r="AG173" s="213" t="s">
        <v>167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34">
        <v>44</v>
      </c>
      <c r="B174" s="235" t="s">
        <v>330</v>
      </c>
      <c r="C174" s="248" t="s">
        <v>331</v>
      </c>
      <c r="D174" s="236" t="s">
        <v>215</v>
      </c>
      <c r="E174" s="237">
        <v>2</v>
      </c>
      <c r="F174" s="238"/>
      <c r="G174" s="239">
        <f>ROUND(E174*F174,2)</f>
        <v>0</v>
      </c>
      <c r="H174" s="238"/>
      <c r="I174" s="239">
        <f>ROUND(E174*H174,2)</f>
        <v>0</v>
      </c>
      <c r="J174" s="238"/>
      <c r="K174" s="239">
        <f>ROUND(E174*J174,2)</f>
        <v>0</v>
      </c>
      <c r="L174" s="239">
        <v>21</v>
      </c>
      <c r="M174" s="239">
        <f>G174*(1+L174/100)</f>
        <v>0</v>
      </c>
      <c r="N174" s="237">
        <v>2.0000000000000001E-4</v>
      </c>
      <c r="O174" s="237">
        <f>ROUND(E174*N174,2)</f>
        <v>0</v>
      </c>
      <c r="P174" s="237">
        <v>0</v>
      </c>
      <c r="Q174" s="237">
        <f>ROUND(E174*P174,2)</f>
        <v>0</v>
      </c>
      <c r="R174" s="239" t="s">
        <v>289</v>
      </c>
      <c r="S174" s="239" t="s">
        <v>160</v>
      </c>
      <c r="T174" s="240" t="s">
        <v>160</v>
      </c>
      <c r="U174" s="223">
        <v>0.20699999999999999</v>
      </c>
      <c r="V174" s="223">
        <f>ROUND(E174*U174,2)</f>
        <v>0.41</v>
      </c>
      <c r="W174" s="223"/>
      <c r="X174" s="223" t="s">
        <v>161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162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52"/>
      <c r="D175" s="244"/>
      <c r="E175" s="244"/>
      <c r="F175" s="244"/>
      <c r="G175" s="244"/>
      <c r="H175" s="223"/>
      <c r="I175" s="223"/>
      <c r="J175" s="223"/>
      <c r="K175" s="223"/>
      <c r="L175" s="223"/>
      <c r="M175" s="223"/>
      <c r="N175" s="222"/>
      <c r="O175" s="222"/>
      <c r="P175" s="222"/>
      <c r="Q175" s="222"/>
      <c r="R175" s="223"/>
      <c r="S175" s="223"/>
      <c r="T175" s="223"/>
      <c r="U175" s="223"/>
      <c r="V175" s="223"/>
      <c r="W175" s="223"/>
      <c r="X175" s="223"/>
      <c r="Y175" s="213"/>
      <c r="Z175" s="213"/>
      <c r="AA175" s="213"/>
      <c r="AB175" s="213"/>
      <c r="AC175" s="213"/>
      <c r="AD175" s="213"/>
      <c r="AE175" s="213"/>
      <c r="AF175" s="213"/>
      <c r="AG175" s="213" t="s">
        <v>167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34">
        <v>45</v>
      </c>
      <c r="B176" s="235" t="s">
        <v>332</v>
      </c>
      <c r="C176" s="248" t="s">
        <v>333</v>
      </c>
      <c r="D176" s="236" t="s">
        <v>191</v>
      </c>
      <c r="E176" s="237">
        <v>9</v>
      </c>
      <c r="F176" s="238"/>
      <c r="G176" s="239">
        <f>ROUND(E176*F176,2)</f>
        <v>0</v>
      </c>
      <c r="H176" s="238"/>
      <c r="I176" s="239">
        <f>ROUND(E176*H176,2)</f>
        <v>0</v>
      </c>
      <c r="J176" s="238"/>
      <c r="K176" s="239">
        <f>ROUND(E176*J176,2)</f>
        <v>0</v>
      </c>
      <c r="L176" s="239">
        <v>21</v>
      </c>
      <c r="M176" s="239">
        <f>G176*(1+L176/100)</f>
        <v>0</v>
      </c>
      <c r="N176" s="237">
        <v>0</v>
      </c>
      <c r="O176" s="237">
        <f>ROUND(E176*N176,2)</f>
        <v>0</v>
      </c>
      <c r="P176" s="237">
        <v>0</v>
      </c>
      <c r="Q176" s="237">
        <f>ROUND(E176*P176,2)</f>
        <v>0</v>
      </c>
      <c r="R176" s="239" t="s">
        <v>289</v>
      </c>
      <c r="S176" s="239" t="s">
        <v>160</v>
      </c>
      <c r="T176" s="240" t="s">
        <v>160</v>
      </c>
      <c r="U176" s="223">
        <v>2.9000000000000001E-2</v>
      </c>
      <c r="V176" s="223">
        <f>ROUND(E176*U176,2)</f>
        <v>0.26</v>
      </c>
      <c r="W176" s="223"/>
      <c r="X176" s="223" t="s">
        <v>161</v>
      </c>
      <c r="Y176" s="213"/>
      <c r="Z176" s="213"/>
      <c r="AA176" s="213"/>
      <c r="AB176" s="213"/>
      <c r="AC176" s="213"/>
      <c r="AD176" s="213"/>
      <c r="AE176" s="213"/>
      <c r="AF176" s="213"/>
      <c r="AG176" s="213" t="s">
        <v>162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20"/>
      <c r="B177" s="221"/>
      <c r="C177" s="254" t="s">
        <v>304</v>
      </c>
      <c r="D177" s="246"/>
      <c r="E177" s="246"/>
      <c r="F177" s="246"/>
      <c r="G177" s="246"/>
      <c r="H177" s="223"/>
      <c r="I177" s="223"/>
      <c r="J177" s="223"/>
      <c r="K177" s="223"/>
      <c r="L177" s="223"/>
      <c r="M177" s="223"/>
      <c r="N177" s="222"/>
      <c r="O177" s="222"/>
      <c r="P177" s="222"/>
      <c r="Q177" s="222"/>
      <c r="R177" s="223"/>
      <c r="S177" s="223"/>
      <c r="T177" s="223"/>
      <c r="U177" s="223"/>
      <c r="V177" s="223"/>
      <c r="W177" s="223"/>
      <c r="X177" s="223"/>
      <c r="Y177" s="213"/>
      <c r="Z177" s="213"/>
      <c r="AA177" s="213"/>
      <c r="AB177" s="213"/>
      <c r="AC177" s="213"/>
      <c r="AD177" s="213"/>
      <c r="AE177" s="213"/>
      <c r="AF177" s="213"/>
      <c r="AG177" s="213" t="s">
        <v>246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50" t="s">
        <v>318</v>
      </c>
      <c r="D178" s="224"/>
      <c r="E178" s="225">
        <v>9</v>
      </c>
      <c r="F178" s="223"/>
      <c r="G178" s="223"/>
      <c r="H178" s="223"/>
      <c r="I178" s="223"/>
      <c r="J178" s="223"/>
      <c r="K178" s="223"/>
      <c r="L178" s="223"/>
      <c r="M178" s="223"/>
      <c r="N178" s="222"/>
      <c r="O178" s="222"/>
      <c r="P178" s="222"/>
      <c r="Q178" s="222"/>
      <c r="R178" s="223"/>
      <c r="S178" s="223"/>
      <c r="T178" s="223"/>
      <c r="U178" s="223"/>
      <c r="V178" s="223"/>
      <c r="W178" s="223"/>
      <c r="X178" s="223"/>
      <c r="Y178" s="213"/>
      <c r="Z178" s="213"/>
      <c r="AA178" s="213"/>
      <c r="AB178" s="213"/>
      <c r="AC178" s="213"/>
      <c r="AD178" s="213"/>
      <c r="AE178" s="213"/>
      <c r="AF178" s="213"/>
      <c r="AG178" s="213" t="s">
        <v>166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20"/>
      <c r="B179" s="221"/>
      <c r="C179" s="251"/>
      <c r="D179" s="242"/>
      <c r="E179" s="242"/>
      <c r="F179" s="242"/>
      <c r="G179" s="242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13"/>
      <c r="Z179" s="213"/>
      <c r="AA179" s="213"/>
      <c r="AB179" s="213"/>
      <c r="AC179" s="213"/>
      <c r="AD179" s="213"/>
      <c r="AE179" s="213"/>
      <c r="AF179" s="213"/>
      <c r="AG179" s="213" t="s">
        <v>167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34">
        <v>46</v>
      </c>
      <c r="B180" s="235" t="s">
        <v>334</v>
      </c>
      <c r="C180" s="248" t="s">
        <v>335</v>
      </c>
      <c r="D180" s="236" t="s">
        <v>191</v>
      </c>
      <c r="E180" s="237">
        <v>9</v>
      </c>
      <c r="F180" s="238"/>
      <c r="G180" s="239">
        <f>ROUND(E180*F180,2)</f>
        <v>0</v>
      </c>
      <c r="H180" s="238"/>
      <c r="I180" s="239">
        <f>ROUND(E180*H180,2)</f>
        <v>0</v>
      </c>
      <c r="J180" s="238"/>
      <c r="K180" s="239">
        <f>ROUND(E180*J180,2)</f>
        <v>0</v>
      </c>
      <c r="L180" s="239">
        <v>21</v>
      </c>
      <c r="M180" s="239">
        <f>G180*(1+L180/100)</f>
        <v>0</v>
      </c>
      <c r="N180" s="237">
        <v>1.0000000000000001E-5</v>
      </c>
      <c r="O180" s="237">
        <f>ROUND(E180*N180,2)</f>
        <v>0</v>
      </c>
      <c r="P180" s="237">
        <v>0</v>
      </c>
      <c r="Q180" s="237">
        <f>ROUND(E180*P180,2)</f>
        <v>0</v>
      </c>
      <c r="R180" s="239" t="s">
        <v>289</v>
      </c>
      <c r="S180" s="239" t="s">
        <v>160</v>
      </c>
      <c r="T180" s="240" t="s">
        <v>160</v>
      </c>
      <c r="U180" s="223">
        <v>6.2E-2</v>
      </c>
      <c r="V180" s="223">
        <f>ROUND(E180*U180,2)</f>
        <v>0.56000000000000005</v>
      </c>
      <c r="W180" s="223"/>
      <c r="X180" s="223" t="s">
        <v>161</v>
      </c>
      <c r="Y180" s="213"/>
      <c r="Z180" s="213"/>
      <c r="AA180" s="213"/>
      <c r="AB180" s="213"/>
      <c r="AC180" s="213"/>
      <c r="AD180" s="213"/>
      <c r="AE180" s="213"/>
      <c r="AF180" s="213"/>
      <c r="AG180" s="213" t="s">
        <v>162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20"/>
      <c r="B181" s="221"/>
      <c r="C181" s="254" t="s">
        <v>336</v>
      </c>
      <c r="D181" s="246"/>
      <c r="E181" s="246"/>
      <c r="F181" s="246"/>
      <c r="G181" s="246"/>
      <c r="H181" s="223"/>
      <c r="I181" s="223"/>
      <c r="J181" s="223"/>
      <c r="K181" s="223"/>
      <c r="L181" s="223"/>
      <c r="M181" s="223"/>
      <c r="N181" s="222"/>
      <c r="O181" s="222"/>
      <c r="P181" s="222"/>
      <c r="Q181" s="222"/>
      <c r="R181" s="223"/>
      <c r="S181" s="223"/>
      <c r="T181" s="223"/>
      <c r="U181" s="223"/>
      <c r="V181" s="223"/>
      <c r="W181" s="223"/>
      <c r="X181" s="223"/>
      <c r="Y181" s="213"/>
      <c r="Z181" s="213"/>
      <c r="AA181" s="213"/>
      <c r="AB181" s="213"/>
      <c r="AC181" s="213"/>
      <c r="AD181" s="213"/>
      <c r="AE181" s="213"/>
      <c r="AF181" s="213"/>
      <c r="AG181" s="213" t="s">
        <v>246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20"/>
      <c r="B182" s="221"/>
      <c r="C182" s="250" t="s">
        <v>318</v>
      </c>
      <c r="D182" s="224"/>
      <c r="E182" s="225">
        <v>9</v>
      </c>
      <c r="F182" s="223"/>
      <c r="G182" s="223"/>
      <c r="H182" s="223"/>
      <c r="I182" s="223"/>
      <c r="J182" s="223"/>
      <c r="K182" s="223"/>
      <c r="L182" s="223"/>
      <c r="M182" s="223"/>
      <c r="N182" s="222"/>
      <c r="O182" s="222"/>
      <c r="P182" s="222"/>
      <c r="Q182" s="222"/>
      <c r="R182" s="223"/>
      <c r="S182" s="223"/>
      <c r="T182" s="223"/>
      <c r="U182" s="223"/>
      <c r="V182" s="223"/>
      <c r="W182" s="223"/>
      <c r="X182" s="223"/>
      <c r="Y182" s="213"/>
      <c r="Z182" s="213"/>
      <c r="AA182" s="213"/>
      <c r="AB182" s="213"/>
      <c r="AC182" s="213"/>
      <c r="AD182" s="213"/>
      <c r="AE182" s="213"/>
      <c r="AF182" s="213"/>
      <c r="AG182" s="213" t="s">
        <v>166</v>
      </c>
      <c r="AH182" s="213">
        <v>0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51"/>
      <c r="D183" s="242"/>
      <c r="E183" s="242"/>
      <c r="F183" s="242"/>
      <c r="G183" s="242"/>
      <c r="H183" s="223"/>
      <c r="I183" s="223"/>
      <c r="J183" s="223"/>
      <c r="K183" s="223"/>
      <c r="L183" s="223"/>
      <c r="M183" s="223"/>
      <c r="N183" s="222"/>
      <c r="O183" s="222"/>
      <c r="P183" s="222"/>
      <c r="Q183" s="222"/>
      <c r="R183" s="223"/>
      <c r="S183" s="223"/>
      <c r="T183" s="223"/>
      <c r="U183" s="223"/>
      <c r="V183" s="223"/>
      <c r="W183" s="223"/>
      <c r="X183" s="223"/>
      <c r="Y183" s="213"/>
      <c r="Z183" s="213"/>
      <c r="AA183" s="213"/>
      <c r="AB183" s="213"/>
      <c r="AC183" s="213"/>
      <c r="AD183" s="213"/>
      <c r="AE183" s="213"/>
      <c r="AF183" s="213"/>
      <c r="AG183" s="213" t="s">
        <v>167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34">
        <v>47</v>
      </c>
      <c r="B184" s="235" t="s">
        <v>337</v>
      </c>
      <c r="C184" s="248" t="s">
        <v>338</v>
      </c>
      <c r="D184" s="236" t="s">
        <v>251</v>
      </c>
      <c r="E184" s="237">
        <v>4.7780000000000003E-2</v>
      </c>
      <c r="F184" s="238"/>
      <c r="G184" s="239">
        <f>ROUND(E184*F184,2)</f>
        <v>0</v>
      </c>
      <c r="H184" s="238"/>
      <c r="I184" s="239">
        <f>ROUND(E184*H184,2)</f>
        <v>0</v>
      </c>
      <c r="J184" s="238"/>
      <c r="K184" s="239">
        <f>ROUND(E184*J184,2)</f>
        <v>0</v>
      </c>
      <c r="L184" s="239">
        <v>21</v>
      </c>
      <c r="M184" s="239">
        <f>G184*(1+L184/100)</f>
        <v>0</v>
      </c>
      <c r="N184" s="237">
        <v>0</v>
      </c>
      <c r="O184" s="237">
        <f>ROUND(E184*N184,2)</f>
        <v>0</v>
      </c>
      <c r="P184" s="237">
        <v>0</v>
      </c>
      <c r="Q184" s="237">
        <f>ROUND(E184*P184,2)</f>
        <v>0</v>
      </c>
      <c r="R184" s="239" t="s">
        <v>289</v>
      </c>
      <c r="S184" s="239" t="s">
        <v>160</v>
      </c>
      <c r="T184" s="240" t="s">
        <v>160</v>
      </c>
      <c r="U184" s="223">
        <v>1.3740000000000001</v>
      </c>
      <c r="V184" s="223">
        <f>ROUND(E184*U184,2)</f>
        <v>7.0000000000000007E-2</v>
      </c>
      <c r="W184" s="223"/>
      <c r="X184" s="223" t="s">
        <v>252</v>
      </c>
      <c r="Y184" s="213"/>
      <c r="Z184" s="213"/>
      <c r="AA184" s="213"/>
      <c r="AB184" s="213"/>
      <c r="AC184" s="213"/>
      <c r="AD184" s="213"/>
      <c r="AE184" s="213"/>
      <c r="AF184" s="213"/>
      <c r="AG184" s="213" t="s">
        <v>253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20"/>
      <c r="B185" s="221"/>
      <c r="C185" s="249" t="s">
        <v>339</v>
      </c>
      <c r="D185" s="241"/>
      <c r="E185" s="241"/>
      <c r="F185" s="241"/>
      <c r="G185" s="241"/>
      <c r="H185" s="223"/>
      <c r="I185" s="223"/>
      <c r="J185" s="223"/>
      <c r="K185" s="223"/>
      <c r="L185" s="223"/>
      <c r="M185" s="223"/>
      <c r="N185" s="222"/>
      <c r="O185" s="222"/>
      <c r="P185" s="222"/>
      <c r="Q185" s="222"/>
      <c r="R185" s="223"/>
      <c r="S185" s="223"/>
      <c r="T185" s="223"/>
      <c r="U185" s="223"/>
      <c r="V185" s="223"/>
      <c r="W185" s="223"/>
      <c r="X185" s="223"/>
      <c r="Y185" s="213"/>
      <c r="Z185" s="213"/>
      <c r="AA185" s="213"/>
      <c r="AB185" s="213"/>
      <c r="AC185" s="213"/>
      <c r="AD185" s="213"/>
      <c r="AE185" s="213"/>
      <c r="AF185" s="213"/>
      <c r="AG185" s="213" t="s">
        <v>164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20"/>
      <c r="B186" s="221"/>
      <c r="C186" s="251"/>
      <c r="D186" s="242"/>
      <c r="E186" s="242"/>
      <c r="F186" s="242"/>
      <c r="G186" s="242"/>
      <c r="H186" s="223"/>
      <c r="I186" s="223"/>
      <c r="J186" s="223"/>
      <c r="K186" s="223"/>
      <c r="L186" s="223"/>
      <c r="M186" s="223"/>
      <c r="N186" s="222"/>
      <c r="O186" s="222"/>
      <c r="P186" s="222"/>
      <c r="Q186" s="222"/>
      <c r="R186" s="223"/>
      <c r="S186" s="223"/>
      <c r="T186" s="223"/>
      <c r="U186" s="223"/>
      <c r="V186" s="223"/>
      <c r="W186" s="223"/>
      <c r="X186" s="223"/>
      <c r="Y186" s="213"/>
      <c r="Z186" s="213"/>
      <c r="AA186" s="213"/>
      <c r="AB186" s="213"/>
      <c r="AC186" s="213"/>
      <c r="AD186" s="213"/>
      <c r="AE186" s="213"/>
      <c r="AF186" s="213"/>
      <c r="AG186" s="213" t="s">
        <v>167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x14ac:dyDescent="0.2">
      <c r="A187" s="227" t="s">
        <v>154</v>
      </c>
      <c r="B187" s="228" t="s">
        <v>91</v>
      </c>
      <c r="C187" s="247" t="s">
        <v>92</v>
      </c>
      <c r="D187" s="229"/>
      <c r="E187" s="230"/>
      <c r="F187" s="231"/>
      <c r="G187" s="231">
        <f>SUMIF(AG188:AG198,"&lt;&gt;NOR",G188:G198)</f>
        <v>0</v>
      </c>
      <c r="H187" s="231"/>
      <c r="I187" s="231">
        <f>SUM(I188:I198)</f>
        <v>0</v>
      </c>
      <c r="J187" s="231"/>
      <c r="K187" s="231">
        <f>SUM(K188:K198)</f>
        <v>0</v>
      </c>
      <c r="L187" s="231"/>
      <c r="M187" s="231">
        <f>SUM(M188:M198)</f>
        <v>0</v>
      </c>
      <c r="N187" s="230"/>
      <c r="O187" s="230">
        <f>SUM(O188:O198)</f>
        <v>0.03</v>
      </c>
      <c r="P187" s="230"/>
      <c r="Q187" s="230">
        <f>SUM(Q188:Q198)</f>
        <v>0</v>
      </c>
      <c r="R187" s="231"/>
      <c r="S187" s="231"/>
      <c r="T187" s="232"/>
      <c r="U187" s="226"/>
      <c r="V187" s="226">
        <f>SUM(V188:V198)</f>
        <v>2.38</v>
      </c>
      <c r="W187" s="226"/>
      <c r="X187" s="226"/>
      <c r="AG187" t="s">
        <v>155</v>
      </c>
    </row>
    <row r="188" spans="1:60" outlineLevel="1" x14ac:dyDescent="0.2">
      <c r="A188" s="234">
        <v>48</v>
      </c>
      <c r="B188" s="235" t="s">
        <v>340</v>
      </c>
      <c r="C188" s="248" t="s">
        <v>341</v>
      </c>
      <c r="D188" s="236" t="s">
        <v>321</v>
      </c>
      <c r="E188" s="237">
        <v>1</v>
      </c>
      <c r="F188" s="238"/>
      <c r="G188" s="239">
        <f>ROUND(E188*F188,2)</f>
        <v>0</v>
      </c>
      <c r="H188" s="238"/>
      <c r="I188" s="239">
        <f>ROUND(E188*H188,2)</f>
        <v>0</v>
      </c>
      <c r="J188" s="238"/>
      <c r="K188" s="239">
        <f>ROUND(E188*J188,2)</f>
        <v>0</v>
      </c>
      <c r="L188" s="239">
        <v>21</v>
      </c>
      <c r="M188" s="239">
        <f>G188*(1+L188/100)</f>
        <v>0</v>
      </c>
      <c r="N188" s="237">
        <v>1.7010000000000001E-2</v>
      </c>
      <c r="O188" s="237">
        <f>ROUND(E188*N188,2)</f>
        <v>0.02</v>
      </c>
      <c r="P188" s="237">
        <v>0</v>
      </c>
      <c r="Q188" s="237">
        <f>ROUND(E188*P188,2)</f>
        <v>0</v>
      </c>
      <c r="R188" s="239" t="s">
        <v>289</v>
      </c>
      <c r="S188" s="239" t="s">
        <v>160</v>
      </c>
      <c r="T188" s="240" t="s">
        <v>160</v>
      </c>
      <c r="U188" s="223">
        <v>1.1890000000000001</v>
      </c>
      <c r="V188" s="223">
        <f>ROUND(E188*U188,2)</f>
        <v>1.19</v>
      </c>
      <c r="W188" s="223"/>
      <c r="X188" s="223" t="s">
        <v>161</v>
      </c>
      <c r="Y188" s="213"/>
      <c r="Z188" s="213"/>
      <c r="AA188" s="213"/>
      <c r="AB188" s="213"/>
      <c r="AC188" s="213"/>
      <c r="AD188" s="213"/>
      <c r="AE188" s="213"/>
      <c r="AF188" s="213"/>
      <c r="AG188" s="213" t="s">
        <v>162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20"/>
      <c r="B189" s="221"/>
      <c r="C189" s="252"/>
      <c r="D189" s="244"/>
      <c r="E189" s="244"/>
      <c r="F189" s="244"/>
      <c r="G189" s="244"/>
      <c r="H189" s="223"/>
      <c r="I189" s="223"/>
      <c r="J189" s="223"/>
      <c r="K189" s="223"/>
      <c r="L189" s="223"/>
      <c r="M189" s="223"/>
      <c r="N189" s="222"/>
      <c r="O189" s="222"/>
      <c r="P189" s="222"/>
      <c r="Q189" s="222"/>
      <c r="R189" s="223"/>
      <c r="S189" s="223"/>
      <c r="T189" s="223"/>
      <c r="U189" s="223"/>
      <c r="V189" s="223"/>
      <c r="W189" s="223"/>
      <c r="X189" s="223"/>
      <c r="Y189" s="213"/>
      <c r="Z189" s="213"/>
      <c r="AA189" s="213"/>
      <c r="AB189" s="213"/>
      <c r="AC189" s="213"/>
      <c r="AD189" s="213"/>
      <c r="AE189" s="213"/>
      <c r="AF189" s="213"/>
      <c r="AG189" s="213" t="s">
        <v>167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34">
        <v>49</v>
      </c>
      <c r="B190" s="235" t="s">
        <v>342</v>
      </c>
      <c r="C190" s="248" t="s">
        <v>343</v>
      </c>
      <c r="D190" s="236" t="s">
        <v>321</v>
      </c>
      <c r="E190" s="237">
        <v>1</v>
      </c>
      <c r="F190" s="238"/>
      <c r="G190" s="239">
        <f>ROUND(E190*F190,2)</f>
        <v>0</v>
      </c>
      <c r="H190" s="238"/>
      <c r="I190" s="239">
        <f>ROUND(E190*H190,2)</f>
        <v>0</v>
      </c>
      <c r="J190" s="238"/>
      <c r="K190" s="239">
        <f>ROUND(E190*J190,2)</f>
        <v>0</v>
      </c>
      <c r="L190" s="239">
        <v>21</v>
      </c>
      <c r="M190" s="239">
        <f>G190*(1+L190/100)</f>
        <v>0</v>
      </c>
      <c r="N190" s="237">
        <v>1.0370000000000001E-2</v>
      </c>
      <c r="O190" s="237">
        <f>ROUND(E190*N190,2)</f>
        <v>0.01</v>
      </c>
      <c r="P190" s="237">
        <v>0</v>
      </c>
      <c r="Q190" s="237">
        <f>ROUND(E190*P190,2)</f>
        <v>0</v>
      </c>
      <c r="R190" s="239" t="s">
        <v>289</v>
      </c>
      <c r="S190" s="239" t="s">
        <v>160</v>
      </c>
      <c r="T190" s="240" t="s">
        <v>160</v>
      </c>
      <c r="U190" s="223">
        <v>0.27500000000000002</v>
      </c>
      <c r="V190" s="223">
        <f>ROUND(E190*U190,2)</f>
        <v>0.28000000000000003</v>
      </c>
      <c r="W190" s="223"/>
      <c r="X190" s="223" t="s">
        <v>161</v>
      </c>
      <c r="Y190" s="213"/>
      <c r="Z190" s="213"/>
      <c r="AA190" s="213"/>
      <c r="AB190" s="213"/>
      <c r="AC190" s="213"/>
      <c r="AD190" s="213"/>
      <c r="AE190" s="213"/>
      <c r="AF190" s="213"/>
      <c r="AG190" s="213" t="s">
        <v>162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20"/>
      <c r="B191" s="221"/>
      <c r="C191" s="252"/>
      <c r="D191" s="244"/>
      <c r="E191" s="244"/>
      <c r="F191" s="244"/>
      <c r="G191" s="244"/>
      <c r="H191" s="223"/>
      <c r="I191" s="223"/>
      <c r="J191" s="223"/>
      <c r="K191" s="223"/>
      <c r="L191" s="223"/>
      <c r="M191" s="223"/>
      <c r="N191" s="222"/>
      <c r="O191" s="222"/>
      <c r="P191" s="222"/>
      <c r="Q191" s="222"/>
      <c r="R191" s="223"/>
      <c r="S191" s="223"/>
      <c r="T191" s="223"/>
      <c r="U191" s="223"/>
      <c r="V191" s="223"/>
      <c r="W191" s="223"/>
      <c r="X191" s="223"/>
      <c r="Y191" s="213"/>
      <c r="Z191" s="213"/>
      <c r="AA191" s="213"/>
      <c r="AB191" s="213"/>
      <c r="AC191" s="213"/>
      <c r="AD191" s="213"/>
      <c r="AE191" s="213"/>
      <c r="AF191" s="213"/>
      <c r="AG191" s="213" t="s">
        <v>167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ht="22.5" outlineLevel="1" x14ac:dyDescent="0.2">
      <c r="A192" s="234">
        <v>50</v>
      </c>
      <c r="B192" s="235" t="s">
        <v>344</v>
      </c>
      <c r="C192" s="248" t="s">
        <v>345</v>
      </c>
      <c r="D192" s="236" t="s">
        <v>215</v>
      </c>
      <c r="E192" s="237">
        <v>1</v>
      </c>
      <c r="F192" s="238"/>
      <c r="G192" s="239">
        <f>ROUND(E192*F192,2)</f>
        <v>0</v>
      </c>
      <c r="H192" s="238"/>
      <c r="I192" s="239">
        <f>ROUND(E192*H192,2)</f>
        <v>0</v>
      </c>
      <c r="J192" s="238"/>
      <c r="K192" s="239">
        <f>ROUND(E192*J192,2)</f>
        <v>0</v>
      </c>
      <c r="L192" s="239">
        <v>21</v>
      </c>
      <c r="M192" s="239">
        <f>G192*(1+L192/100)</f>
        <v>0</v>
      </c>
      <c r="N192" s="237">
        <v>8.4999999999999995E-4</v>
      </c>
      <c r="O192" s="237">
        <f>ROUND(E192*N192,2)</f>
        <v>0</v>
      </c>
      <c r="P192" s="237">
        <v>0</v>
      </c>
      <c r="Q192" s="237">
        <f>ROUND(E192*P192,2)</f>
        <v>0</v>
      </c>
      <c r="R192" s="239" t="s">
        <v>289</v>
      </c>
      <c r="S192" s="239" t="s">
        <v>160</v>
      </c>
      <c r="T192" s="240" t="s">
        <v>160</v>
      </c>
      <c r="U192" s="223">
        <v>0.48499999999999999</v>
      </c>
      <c r="V192" s="223">
        <f>ROUND(E192*U192,2)</f>
        <v>0.49</v>
      </c>
      <c r="W192" s="223"/>
      <c r="X192" s="223" t="s">
        <v>161</v>
      </c>
      <c r="Y192" s="213"/>
      <c r="Z192" s="213"/>
      <c r="AA192" s="213"/>
      <c r="AB192" s="213"/>
      <c r="AC192" s="213"/>
      <c r="AD192" s="213"/>
      <c r="AE192" s="213"/>
      <c r="AF192" s="213"/>
      <c r="AG192" s="213" t="s">
        <v>162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20"/>
      <c r="B193" s="221"/>
      <c r="C193" s="252"/>
      <c r="D193" s="244"/>
      <c r="E193" s="244"/>
      <c r="F193" s="244"/>
      <c r="G193" s="244"/>
      <c r="H193" s="223"/>
      <c r="I193" s="223"/>
      <c r="J193" s="223"/>
      <c r="K193" s="223"/>
      <c r="L193" s="223"/>
      <c r="M193" s="223"/>
      <c r="N193" s="222"/>
      <c r="O193" s="222"/>
      <c r="P193" s="222"/>
      <c r="Q193" s="222"/>
      <c r="R193" s="223"/>
      <c r="S193" s="223"/>
      <c r="T193" s="223"/>
      <c r="U193" s="223"/>
      <c r="V193" s="223"/>
      <c r="W193" s="223"/>
      <c r="X193" s="223"/>
      <c r="Y193" s="213"/>
      <c r="Z193" s="213"/>
      <c r="AA193" s="213"/>
      <c r="AB193" s="213"/>
      <c r="AC193" s="213"/>
      <c r="AD193" s="213"/>
      <c r="AE193" s="213"/>
      <c r="AF193" s="213"/>
      <c r="AG193" s="213" t="s">
        <v>167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34">
        <v>51</v>
      </c>
      <c r="B194" s="235" t="s">
        <v>346</v>
      </c>
      <c r="C194" s="248" t="s">
        <v>347</v>
      </c>
      <c r="D194" s="236" t="s">
        <v>215</v>
      </c>
      <c r="E194" s="237">
        <v>1</v>
      </c>
      <c r="F194" s="238"/>
      <c r="G194" s="239">
        <f>ROUND(E194*F194,2)</f>
        <v>0</v>
      </c>
      <c r="H194" s="238"/>
      <c r="I194" s="239">
        <f>ROUND(E194*H194,2)</f>
        <v>0</v>
      </c>
      <c r="J194" s="238"/>
      <c r="K194" s="239">
        <f>ROUND(E194*J194,2)</f>
        <v>0</v>
      </c>
      <c r="L194" s="239">
        <v>21</v>
      </c>
      <c r="M194" s="239">
        <f>G194*(1+L194/100)</f>
        <v>0</v>
      </c>
      <c r="N194" s="237">
        <v>8.0000000000000004E-4</v>
      </c>
      <c r="O194" s="237">
        <f>ROUND(E194*N194,2)</f>
        <v>0</v>
      </c>
      <c r="P194" s="237">
        <v>0</v>
      </c>
      <c r="Q194" s="237">
        <f>ROUND(E194*P194,2)</f>
        <v>0</v>
      </c>
      <c r="R194" s="239" t="s">
        <v>289</v>
      </c>
      <c r="S194" s="239" t="s">
        <v>160</v>
      </c>
      <c r="T194" s="240" t="s">
        <v>160</v>
      </c>
      <c r="U194" s="223">
        <v>0.37</v>
      </c>
      <c r="V194" s="223">
        <f>ROUND(E194*U194,2)</f>
        <v>0.37</v>
      </c>
      <c r="W194" s="223"/>
      <c r="X194" s="223" t="s">
        <v>161</v>
      </c>
      <c r="Y194" s="213"/>
      <c r="Z194" s="213"/>
      <c r="AA194" s="213"/>
      <c r="AB194" s="213"/>
      <c r="AC194" s="213"/>
      <c r="AD194" s="213"/>
      <c r="AE194" s="213"/>
      <c r="AF194" s="213"/>
      <c r="AG194" s="213" t="s">
        <v>162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52"/>
      <c r="D195" s="244"/>
      <c r="E195" s="244"/>
      <c r="F195" s="244"/>
      <c r="G195" s="244"/>
      <c r="H195" s="223"/>
      <c r="I195" s="223"/>
      <c r="J195" s="223"/>
      <c r="K195" s="223"/>
      <c r="L195" s="223"/>
      <c r="M195" s="223"/>
      <c r="N195" s="222"/>
      <c r="O195" s="222"/>
      <c r="P195" s="222"/>
      <c r="Q195" s="222"/>
      <c r="R195" s="223"/>
      <c r="S195" s="223"/>
      <c r="T195" s="223"/>
      <c r="U195" s="223"/>
      <c r="V195" s="223"/>
      <c r="W195" s="223"/>
      <c r="X195" s="223"/>
      <c r="Y195" s="213"/>
      <c r="Z195" s="213"/>
      <c r="AA195" s="213"/>
      <c r="AB195" s="213"/>
      <c r="AC195" s="213"/>
      <c r="AD195" s="213"/>
      <c r="AE195" s="213"/>
      <c r="AF195" s="213"/>
      <c r="AG195" s="213" t="s">
        <v>167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34">
        <v>52</v>
      </c>
      <c r="B196" s="235" t="s">
        <v>348</v>
      </c>
      <c r="C196" s="248" t="s">
        <v>349</v>
      </c>
      <c r="D196" s="236" t="s">
        <v>251</v>
      </c>
      <c r="E196" s="237">
        <v>2.903E-2</v>
      </c>
      <c r="F196" s="238"/>
      <c r="G196" s="239">
        <f>ROUND(E196*F196,2)</f>
        <v>0</v>
      </c>
      <c r="H196" s="238"/>
      <c r="I196" s="239">
        <f>ROUND(E196*H196,2)</f>
        <v>0</v>
      </c>
      <c r="J196" s="238"/>
      <c r="K196" s="239">
        <f>ROUND(E196*J196,2)</f>
        <v>0</v>
      </c>
      <c r="L196" s="239">
        <v>21</v>
      </c>
      <c r="M196" s="239">
        <f>G196*(1+L196/100)</f>
        <v>0</v>
      </c>
      <c r="N196" s="237">
        <v>0</v>
      </c>
      <c r="O196" s="237">
        <f>ROUND(E196*N196,2)</f>
        <v>0</v>
      </c>
      <c r="P196" s="237">
        <v>0</v>
      </c>
      <c r="Q196" s="237">
        <f>ROUND(E196*P196,2)</f>
        <v>0</v>
      </c>
      <c r="R196" s="239" t="s">
        <v>289</v>
      </c>
      <c r="S196" s="239" t="s">
        <v>160</v>
      </c>
      <c r="T196" s="240" t="s">
        <v>160</v>
      </c>
      <c r="U196" s="223">
        <v>1.573</v>
      </c>
      <c r="V196" s="223">
        <f>ROUND(E196*U196,2)</f>
        <v>0.05</v>
      </c>
      <c r="W196" s="223"/>
      <c r="X196" s="223" t="s">
        <v>252</v>
      </c>
      <c r="Y196" s="213"/>
      <c r="Z196" s="213"/>
      <c r="AA196" s="213"/>
      <c r="AB196" s="213"/>
      <c r="AC196" s="213"/>
      <c r="AD196" s="213"/>
      <c r="AE196" s="213"/>
      <c r="AF196" s="213"/>
      <c r="AG196" s="213" t="s">
        <v>253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20"/>
      <c r="B197" s="221"/>
      <c r="C197" s="249" t="s">
        <v>339</v>
      </c>
      <c r="D197" s="241"/>
      <c r="E197" s="241"/>
      <c r="F197" s="241"/>
      <c r="G197" s="241"/>
      <c r="H197" s="223"/>
      <c r="I197" s="223"/>
      <c r="J197" s="223"/>
      <c r="K197" s="223"/>
      <c r="L197" s="223"/>
      <c r="M197" s="223"/>
      <c r="N197" s="222"/>
      <c r="O197" s="222"/>
      <c r="P197" s="222"/>
      <c r="Q197" s="222"/>
      <c r="R197" s="223"/>
      <c r="S197" s="223"/>
      <c r="T197" s="223"/>
      <c r="U197" s="223"/>
      <c r="V197" s="223"/>
      <c r="W197" s="223"/>
      <c r="X197" s="223"/>
      <c r="Y197" s="213"/>
      <c r="Z197" s="213"/>
      <c r="AA197" s="213"/>
      <c r="AB197" s="213"/>
      <c r="AC197" s="213"/>
      <c r="AD197" s="213"/>
      <c r="AE197" s="213"/>
      <c r="AF197" s="213"/>
      <c r="AG197" s="213" t="s">
        <v>164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20"/>
      <c r="B198" s="221"/>
      <c r="C198" s="251"/>
      <c r="D198" s="242"/>
      <c r="E198" s="242"/>
      <c r="F198" s="242"/>
      <c r="G198" s="242"/>
      <c r="H198" s="223"/>
      <c r="I198" s="223"/>
      <c r="J198" s="223"/>
      <c r="K198" s="223"/>
      <c r="L198" s="223"/>
      <c r="M198" s="223"/>
      <c r="N198" s="222"/>
      <c r="O198" s="222"/>
      <c r="P198" s="222"/>
      <c r="Q198" s="222"/>
      <c r="R198" s="223"/>
      <c r="S198" s="223"/>
      <c r="T198" s="223"/>
      <c r="U198" s="223"/>
      <c r="V198" s="223"/>
      <c r="W198" s="223"/>
      <c r="X198" s="223"/>
      <c r="Y198" s="213"/>
      <c r="Z198" s="213"/>
      <c r="AA198" s="213"/>
      <c r="AB198" s="213"/>
      <c r="AC198" s="213"/>
      <c r="AD198" s="213"/>
      <c r="AE198" s="213"/>
      <c r="AF198" s="213"/>
      <c r="AG198" s="213" t="s">
        <v>167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x14ac:dyDescent="0.2">
      <c r="A199" s="227" t="s">
        <v>154</v>
      </c>
      <c r="B199" s="228" t="s">
        <v>93</v>
      </c>
      <c r="C199" s="247" t="s">
        <v>94</v>
      </c>
      <c r="D199" s="229"/>
      <c r="E199" s="230"/>
      <c r="F199" s="231"/>
      <c r="G199" s="231">
        <f>SUMIF(AG200:AG218,"&lt;&gt;NOR",G200:G218)</f>
        <v>0</v>
      </c>
      <c r="H199" s="231"/>
      <c r="I199" s="231">
        <f>SUM(I200:I218)</f>
        <v>0</v>
      </c>
      <c r="J199" s="231"/>
      <c r="K199" s="231">
        <f>SUM(K200:K218)</f>
        <v>0</v>
      </c>
      <c r="L199" s="231"/>
      <c r="M199" s="231">
        <f>SUM(M200:M218)</f>
        <v>0</v>
      </c>
      <c r="N199" s="230"/>
      <c r="O199" s="230">
        <f>SUM(O200:O218)</f>
        <v>0.01</v>
      </c>
      <c r="P199" s="230"/>
      <c r="Q199" s="230">
        <f>SUM(Q200:Q218)</f>
        <v>0</v>
      </c>
      <c r="R199" s="231"/>
      <c r="S199" s="231"/>
      <c r="T199" s="232"/>
      <c r="U199" s="226"/>
      <c r="V199" s="226">
        <f>SUM(V200:V218)</f>
        <v>5.83</v>
      </c>
      <c r="W199" s="226"/>
      <c r="X199" s="226"/>
      <c r="AG199" t="s">
        <v>155</v>
      </c>
    </row>
    <row r="200" spans="1:60" outlineLevel="1" x14ac:dyDescent="0.2">
      <c r="A200" s="234">
        <v>53</v>
      </c>
      <c r="B200" s="235" t="s">
        <v>350</v>
      </c>
      <c r="C200" s="248" t="s">
        <v>351</v>
      </c>
      <c r="D200" s="236" t="s">
        <v>191</v>
      </c>
      <c r="E200" s="237">
        <v>2</v>
      </c>
      <c r="F200" s="238"/>
      <c r="G200" s="239">
        <f>ROUND(E200*F200,2)</f>
        <v>0</v>
      </c>
      <c r="H200" s="238"/>
      <c r="I200" s="239">
        <f>ROUND(E200*H200,2)</f>
        <v>0</v>
      </c>
      <c r="J200" s="238"/>
      <c r="K200" s="239">
        <f>ROUND(E200*J200,2)</f>
        <v>0</v>
      </c>
      <c r="L200" s="239">
        <v>21</v>
      </c>
      <c r="M200" s="239">
        <f>G200*(1+L200/100)</f>
        <v>0</v>
      </c>
      <c r="N200" s="237">
        <v>4.0000000000000002E-4</v>
      </c>
      <c r="O200" s="237">
        <f>ROUND(E200*N200,2)</f>
        <v>0</v>
      </c>
      <c r="P200" s="237">
        <v>0</v>
      </c>
      <c r="Q200" s="237">
        <f>ROUND(E200*P200,2)</f>
        <v>0</v>
      </c>
      <c r="R200" s="239" t="s">
        <v>303</v>
      </c>
      <c r="S200" s="239" t="s">
        <v>160</v>
      </c>
      <c r="T200" s="240" t="s">
        <v>160</v>
      </c>
      <c r="U200" s="223">
        <v>0.14299999999999999</v>
      </c>
      <c r="V200" s="223">
        <f>ROUND(E200*U200,2)</f>
        <v>0.28999999999999998</v>
      </c>
      <c r="W200" s="223"/>
      <c r="X200" s="223" t="s">
        <v>161</v>
      </c>
      <c r="Y200" s="213"/>
      <c r="Z200" s="213"/>
      <c r="AA200" s="213"/>
      <c r="AB200" s="213"/>
      <c r="AC200" s="213"/>
      <c r="AD200" s="213"/>
      <c r="AE200" s="213"/>
      <c r="AF200" s="213"/>
      <c r="AG200" s="213" t="s">
        <v>162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20"/>
      <c r="B201" s="221"/>
      <c r="C201" s="254" t="s">
        <v>297</v>
      </c>
      <c r="D201" s="246"/>
      <c r="E201" s="246"/>
      <c r="F201" s="246"/>
      <c r="G201" s="246"/>
      <c r="H201" s="223"/>
      <c r="I201" s="223"/>
      <c r="J201" s="223"/>
      <c r="K201" s="223"/>
      <c r="L201" s="223"/>
      <c r="M201" s="223"/>
      <c r="N201" s="222"/>
      <c r="O201" s="222"/>
      <c r="P201" s="222"/>
      <c r="Q201" s="222"/>
      <c r="R201" s="223"/>
      <c r="S201" s="223"/>
      <c r="T201" s="223"/>
      <c r="U201" s="223"/>
      <c r="V201" s="223"/>
      <c r="W201" s="223"/>
      <c r="X201" s="223"/>
      <c r="Y201" s="213"/>
      <c r="Z201" s="213"/>
      <c r="AA201" s="213"/>
      <c r="AB201" s="213"/>
      <c r="AC201" s="213"/>
      <c r="AD201" s="213"/>
      <c r="AE201" s="213"/>
      <c r="AF201" s="213"/>
      <c r="AG201" s="213" t="s">
        <v>246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20"/>
      <c r="B202" s="221"/>
      <c r="C202" s="250" t="s">
        <v>352</v>
      </c>
      <c r="D202" s="224"/>
      <c r="E202" s="225">
        <v>2</v>
      </c>
      <c r="F202" s="223"/>
      <c r="G202" s="223"/>
      <c r="H202" s="223"/>
      <c r="I202" s="223"/>
      <c r="J202" s="223"/>
      <c r="K202" s="223"/>
      <c r="L202" s="223"/>
      <c r="M202" s="223"/>
      <c r="N202" s="222"/>
      <c r="O202" s="222"/>
      <c r="P202" s="222"/>
      <c r="Q202" s="222"/>
      <c r="R202" s="223"/>
      <c r="S202" s="223"/>
      <c r="T202" s="223"/>
      <c r="U202" s="223"/>
      <c r="V202" s="223"/>
      <c r="W202" s="223"/>
      <c r="X202" s="223"/>
      <c r="Y202" s="213"/>
      <c r="Z202" s="213"/>
      <c r="AA202" s="213"/>
      <c r="AB202" s="213"/>
      <c r="AC202" s="213"/>
      <c r="AD202" s="213"/>
      <c r="AE202" s="213"/>
      <c r="AF202" s="213"/>
      <c r="AG202" s="213" t="s">
        <v>166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20"/>
      <c r="B203" s="221"/>
      <c r="C203" s="251"/>
      <c r="D203" s="242"/>
      <c r="E203" s="242"/>
      <c r="F203" s="242"/>
      <c r="G203" s="242"/>
      <c r="H203" s="223"/>
      <c r="I203" s="223"/>
      <c r="J203" s="223"/>
      <c r="K203" s="223"/>
      <c r="L203" s="223"/>
      <c r="M203" s="223"/>
      <c r="N203" s="222"/>
      <c r="O203" s="222"/>
      <c r="P203" s="222"/>
      <c r="Q203" s="222"/>
      <c r="R203" s="223"/>
      <c r="S203" s="223"/>
      <c r="T203" s="223"/>
      <c r="U203" s="223"/>
      <c r="V203" s="223"/>
      <c r="W203" s="223"/>
      <c r="X203" s="223"/>
      <c r="Y203" s="213"/>
      <c r="Z203" s="213"/>
      <c r="AA203" s="213"/>
      <c r="AB203" s="213"/>
      <c r="AC203" s="213"/>
      <c r="AD203" s="213"/>
      <c r="AE203" s="213"/>
      <c r="AF203" s="213"/>
      <c r="AG203" s="213" t="s">
        <v>167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ht="22.5" outlineLevel="1" x14ac:dyDescent="0.2">
      <c r="A204" s="234">
        <v>54</v>
      </c>
      <c r="B204" s="235" t="s">
        <v>353</v>
      </c>
      <c r="C204" s="248" t="s">
        <v>354</v>
      </c>
      <c r="D204" s="236" t="s">
        <v>215</v>
      </c>
      <c r="E204" s="237">
        <v>4</v>
      </c>
      <c r="F204" s="238"/>
      <c r="G204" s="239">
        <f>ROUND(E204*F204,2)</f>
        <v>0</v>
      </c>
      <c r="H204" s="238"/>
      <c r="I204" s="239">
        <f>ROUND(E204*H204,2)</f>
        <v>0</v>
      </c>
      <c r="J204" s="238"/>
      <c r="K204" s="239">
        <f>ROUND(E204*J204,2)</f>
        <v>0</v>
      </c>
      <c r="L204" s="239">
        <v>21</v>
      </c>
      <c r="M204" s="239">
        <f>G204*(1+L204/100)</f>
        <v>0</v>
      </c>
      <c r="N204" s="237">
        <v>0</v>
      </c>
      <c r="O204" s="237">
        <f>ROUND(E204*N204,2)</f>
        <v>0</v>
      </c>
      <c r="P204" s="237">
        <v>0</v>
      </c>
      <c r="Q204" s="237">
        <f>ROUND(E204*P204,2)</f>
        <v>0</v>
      </c>
      <c r="R204" s="239" t="s">
        <v>303</v>
      </c>
      <c r="S204" s="239" t="s">
        <v>160</v>
      </c>
      <c r="T204" s="240" t="s">
        <v>160</v>
      </c>
      <c r="U204" s="223">
        <v>6.5000000000000002E-2</v>
      </c>
      <c r="V204" s="223">
        <f>ROUND(E204*U204,2)</f>
        <v>0.26</v>
      </c>
      <c r="W204" s="223"/>
      <c r="X204" s="223" t="s">
        <v>161</v>
      </c>
      <c r="Y204" s="213"/>
      <c r="Z204" s="213"/>
      <c r="AA204" s="213"/>
      <c r="AB204" s="213"/>
      <c r="AC204" s="213"/>
      <c r="AD204" s="213"/>
      <c r="AE204" s="213"/>
      <c r="AF204" s="213"/>
      <c r="AG204" s="213" t="s">
        <v>162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20"/>
      <c r="B205" s="221"/>
      <c r="C205" s="252"/>
      <c r="D205" s="244"/>
      <c r="E205" s="244"/>
      <c r="F205" s="244"/>
      <c r="G205" s="244"/>
      <c r="H205" s="223"/>
      <c r="I205" s="223"/>
      <c r="J205" s="223"/>
      <c r="K205" s="223"/>
      <c r="L205" s="223"/>
      <c r="M205" s="223"/>
      <c r="N205" s="222"/>
      <c r="O205" s="222"/>
      <c r="P205" s="222"/>
      <c r="Q205" s="222"/>
      <c r="R205" s="223"/>
      <c r="S205" s="223"/>
      <c r="T205" s="223"/>
      <c r="U205" s="223"/>
      <c r="V205" s="223"/>
      <c r="W205" s="223"/>
      <c r="X205" s="223"/>
      <c r="Y205" s="213"/>
      <c r="Z205" s="213"/>
      <c r="AA205" s="213"/>
      <c r="AB205" s="213"/>
      <c r="AC205" s="213"/>
      <c r="AD205" s="213"/>
      <c r="AE205" s="213"/>
      <c r="AF205" s="213"/>
      <c r="AG205" s="213" t="s">
        <v>167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ht="22.5" outlineLevel="1" x14ac:dyDescent="0.2">
      <c r="A206" s="234">
        <v>55</v>
      </c>
      <c r="B206" s="235" t="s">
        <v>355</v>
      </c>
      <c r="C206" s="248" t="s">
        <v>356</v>
      </c>
      <c r="D206" s="236" t="s">
        <v>215</v>
      </c>
      <c r="E206" s="237">
        <v>4</v>
      </c>
      <c r="F206" s="238"/>
      <c r="G206" s="239">
        <f>ROUND(E206*F206,2)</f>
        <v>0</v>
      </c>
      <c r="H206" s="238"/>
      <c r="I206" s="239">
        <f>ROUND(E206*H206,2)</f>
        <v>0</v>
      </c>
      <c r="J206" s="238"/>
      <c r="K206" s="239">
        <f>ROUND(E206*J206,2)</f>
        <v>0</v>
      </c>
      <c r="L206" s="239">
        <v>21</v>
      </c>
      <c r="M206" s="239">
        <f>G206*(1+L206/100)</f>
        <v>0</v>
      </c>
      <c r="N206" s="237">
        <v>0</v>
      </c>
      <c r="O206" s="237">
        <f>ROUND(E206*N206,2)</f>
        <v>0</v>
      </c>
      <c r="P206" s="237">
        <v>0</v>
      </c>
      <c r="Q206" s="237">
        <f>ROUND(E206*P206,2)</f>
        <v>0</v>
      </c>
      <c r="R206" s="239" t="s">
        <v>303</v>
      </c>
      <c r="S206" s="239" t="s">
        <v>160</v>
      </c>
      <c r="T206" s="240" t="s">
        <v>160</v>
      </c>
      <c r="U206" s="223">
        <v>0.45</v>
      </c>
      <c r="V206" s="223">
        <f>ROUND(E206*U206,2)</f>
        <v>1.8</v>
      </c>
      <c r="W206" s="223"/>
      <c r="X206" s="223" t="s">
        <v>161</v>
      </c>
      <c r="Y206" s="213"/>
      <c r="Z206" s="213"/>
      <c r="AA206" s="213"/>
      <c r="AB206" s="213"/>
      <c r="AC206" s="213"/>
      <c r="AD206" s="213"/>
      <c r="AE206" s="213"/>
      <c r="AF206" s="213"/>
      <c r="AG206" s="213" t="s">
        <v>162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20"/>
      <c r="B207" s="221"/>
      <c r="C207" s="252"/>
      <c r="D207" s="244"/>
      <c r="E207" s="244"/>
      <c r="F207" s="244"/>
      <c r="G207" s="244"/>
      <c r="H207" s="223"/>
      <c r="I207" s="223"/>
      <c r="J207" s="223"/>
      <c r="K207" s="223"/>
      <c r="L207" s="223"/>
      <c r="M207" s="223"/>
      <c r="N207" s="222"/>
      <c r="O207" s="222"/>
      <c r="P207" s="222"/>
      <c r="Q207" s="222"/>
      <c r="R207" s="223"/>
      <c r="S207" s="223"/>
      <c r="T207" s="223"/>
      <c r="U207" s="223"/>
      <c r="V207" s="223"/>
      <c r="W207" s="223"/>
      <c r="X207" s="223"/>
      <c r="Y207" s="213"/>
      <c r="Z207" s="213"/>
      <c r="AA207" s="213"/>
      <c r="AB207" s="213"/>
      <c r="AC207" s="213"/>
      <c r="AD207" s="213"/>
      <c r="AE207" s="213"/>
      <c r="AF207" s="213"/>
      <c r="AG207" s="213" t="s">
        <v>167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ht="22.5" outlineLevel="1" x14ac:dyDescent="0.2">
      <c r="A208" s="234">
        <v>56</v>
      </c>
      <c r="B208" s="235" t="s">
        <v>357</v>
      </c>
      <c r="C208" s="248" t="s">
        <v>358</v>
      </c>
      <c r="D208" s="236" t="s">
        <v>215</v>
      </c>
      <c r="E208" s="237">
        <v>4</v>
      </c>
      <c r="F208" s="238"/>
      <c r="G208" s="239">
        <f>ROUND(E208*F208,2)</f>
        <v>0</v>
      </c>
      <c r="H208" s="238"/>
      <c r="I208" s="239">
        <f>ROUND(E208*H208,2)</f>
        <v>0</v>
      </c>
      <c r="J208" s="238"/>
      <c r="K208" s="239">
        <f>ROUND(E208*J208,2)</f>
        <v>0</v>
      </c>
      <c r="L208" s="239">
        <v>21</v>
      </c>
      <c r="M208" s="239">
        <f>G208*(1+L208/100)</f>
        <v>0</v>
      </c>
      <c r="N208" s="237">
        <v>2.9999999999999997E-4</v>
      </c>
      <c r="O208" s="237">
        <f>ROUND(E208*N208,2)</f>
        <v>0</v>
      </c>
      <c r="P208" s="237">
        <v>0</v>
      </c>
      <c r="Q208" s="237">
        <f>ROUND(E208*P208,2)</f>
        <v>0</v>
      </c>
      <c r="R208" s="239" t="s">
        <v>303</v>
      </c>
      <c r="S208" s="239" t="s">
        <v>160</v>
      </c>
      <c r="T208" s="240" t="s">
        <v>160</v>
      </c>
      <c r="U208" s="223">
        <v>0.26</v>
      </c>
      <c r="V208" s="223">
        <f>ROUND(E208*U208,2)</f>
        <v>1.04</v>
      </c>
      <c r="W208" s="223"/>
      <c r="X208" s="223" t="s">
        <v>161</v>
      </c>
      <c r="Y208" s="213"/>
      <c r="Z208" s="213"/>
      <c r="AA208" s="213"/>
      <c r="AB208" s="213"/>
      <c r="AC208" s="213"/>
      <c r="AD208" s="213"/>
      <c r="AE208" s="213"/>
      <c r="AF208" s="213"/>
      <c r="AG208" s="213" t="s">
        <v>162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20"/>
      <c r="B209" s="221"/>
      <c r="C209" s="252"/>
      <c r="D209" s="244"/>
      <c r="E209" s="244"/>
      <c r="F209" s="244"/>
      <c r="G209" s="244"/>
      <c r="H209" s="223"/>
      <c r="I209" s="223"/>
      <c r="J209" s="223"/>
      <c r="K209" s="223"/>
      <c r="L209" s="223"/>
      <c r="M209" s="223"/>
      <c r="N209" s="222"/>
      <c r="O209" s="222"/>
      <c r="P209" s="222"/>
      <c r="Q209" s="222"/>
      <c r="R209" s="223"/>
      <c r="S209" s="223"/>
      <c r="T209" s="223"/>
      <c r="U209" s="223"/>
      <c r="V209" s="223"/>
      <c r="W209" s="223"/>
      <c r="X209" s="223"/>
      <c r="Y209" s="213"/>
      <c r="Z209" s="213"/>
      <c r="AA209" s="213"/>
      <c r="AB209" s="213"/>
      <c r="AC209" s="213"/>
      <c r="AD209" s="213"/>
      <c r="AE209" s="213"/>
      <c r="AF209" s="213"/>
      <c r="AG209" s="213" t="s">
        <v>167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ht="22.5" outlineLevel="1" x14ac:dyDescent="0.2">
      <c r="A210" s="234">
        <v>57</v>
      </c>
      <c r="B210" s="235" t="s">
        <v>359</v>
      </c>
      <c r="C210" s="248" t="s">
        <v>360</v>
      </c>
      <c r="D210" s="236" t="s">
        <v>215</v>
      </c>
      <c r="E210" s="237">
        <v>4</v>
      </c>
      <c r="F210" s="238"/>
      <c r="G210" s="239">
        <f>ROUND(E210*F210,2)</f>
        <v>0</v>
      </c>
      <c r="H210" s="238"/>
      <c r="I210" s="239">
        <f>ROUND(E210*H210,2)</f>
        <v>0</v>
      </c>
      <c r="J210" s="238"/>
      <c r="K210" s="239">
        <f>ROUND(E210*J210,2)</f>
        <v>0</v>
      </c>
      <c r="L210" s="239">
        <v>21</v>
      </c>
      <c r="M210" s="239">
        <f>G210*(1+L210/100)</f>
        <v>0</v>
      </c>
      <c r="N210" s="237">
        <v>4.0999999999999999E-4</v>
      </c>
      <c r="O210" s="237">
        <f>ROUND(E210*N210,2)</f>
        <v>0</v>
      </c>
      <c r="P210" s="237">
        <v>0</v>
      </c>
      <c r="Q210" s="237">
        <f>ROUND(E210*P210,2)</f>
        <v>0</v>
      </c>
      <c r="R210" s="239" t="s">
        <v>303</v>
      </c>
      <c r="S210" s="239" t="s">
        <v>160</v>
      </c>
      <c r="T210" s="240" t="s">
        <v>160</v>
      </c>
      <c r="U210" s="223">
        <v>0.26</v>
      </c>
      <c r="V210" s="223">
        <f>ROUND(E210*U210,2)</f>
        <v>1.04</v>
      </c>
      <c r="W210" s="223"/>
      <c r="X210" s="223" t="s">
        <v>161</v>
      </c>
      <c r="Y210" s="213"/>
      <c r="Z210" s="213"/>
      <c r="AA210" s="213"/>
      <c r="AB210" s="213"/>
      <c r="AC210" s="213"/>
      <c r="AD210" s="213"/>
      <c r="AE210" s="213"/>
      <c r="AF210" s="213"/>
      <c r="AG210" s="213" t="s">
        <v>162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20"/>
      <c r="B211" s="221"/>
      <c r="C211" s="252"/>
      <c r="D211" s="244"/>
      <c r="E211" s="244"/>
      <c r="F211" s="244"/>
      <c r="G211" s="244"/>
      <c r="H211" s="223"/>
      <c r="I211" s="223"/>
      <c r="J211" s="223"/>
      <c r="K211" s="223"/>
      <c r="L211" s="223"/>
      <c r="M211" s="223"/>
      <c r="N211" s="222"/>
      <c r="O211" s="222"/>
      <c r="P211" s="222"/>
      <c r="Q211" s="222"/>
      <c r="R211" s="223"/>
      <c r="S211" s="223"/>
      <c r="T211" s="223"/>
      <c r="U211" s="223"/>
      <c r="V211" s="223"/>
      <c r="W211" s="223"/>
      <c r="X211" s="223"/>
      <c r="Y211" s="213"/>
      <c r="Z211" s="213"/>
      <c r="AA211" s="213"/>
      <c r="AB211" s="213"/>
      <c r="AC211" s="213"/>
      <c r="AD211" s="213"/>
      <c r="AE211" s="213"/>
      <c r="AF211" s="213"/>
      <c r="AG211" s="213" t="s">
        <v>167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34">
        <v>58</v>
      </c>
      <c r="B212" s="235" t="s">
        <v>361</v>
      </c>
      <c r="C212" s="248" t="s">
        <v>362</v>
      </c>
      <c r="D212" s="236" t="s">
        <v>191</v>
      </c>
      <c r="E212" s="237">
        <v>2</v>
      </c>
      <c r="F212" s="238"/>
      <c r="G212" s="239">
        <f>ROUND(E212*F212,2)</f>
        <v>0</v>
      </c>
      <c r="H212" s="238"/>
      <c r="I212" s="239">
        <f>ROUND(E212*H212,2)</f>
        <v>0</v>
      </c>
      <c r="J212" s="238"/>
      <c r="K212" s="239">
        <f>ROUND(E212*J212,2)</f>
        <v>0</v>
      </c>
      <c r="L212" s="239">
        <v>21</v>
      </c>
      <c r="M212" s="239">
        <f>G212*(1+L212/100)</f>
        <v>0</v>
      </c>
      <c r="N212" s="237">
        <v>0</v>
      </c>
      <c r="O212" s="237">
        <f>ROUND(E212*N212,2)</f>
        <v>0</v>
      </c>
      <c r="P212" s="237">
        <v>0</v>
      </c>
      <c r="Q212" s="237">
        <f>ROUND(E212*P212,2)</f>
        <v>0</v>
      </c>
      <c r="R212" s="239" t="s">
        <v>303</v>
      </c>
      <c r="S212" s="239" t="s">
        <v>160</v>
      </c>
      <c r="T212" s="240" t="s">
        <v>160</v>
      </c>
      <c r="U212" s="223">
        <v>1.7999999999999999E-2</v>
      </c>
      <c r="V212" s="223">
        <f>ROUND(E212*U212,2)</f>
        <v>0.04</v>
      </c>
      <c r="W212" s="223"/>
      <c r="X212" s="223" t="s">
        <v>161</v>
      </c>
      <c r="Y212" s="213"/>
      <c r="Z212" s="213"/>
      <c r="AA212" s="213"/>
      <c r="AB212" s="213"/>
      <c r="AC212" s="213"/>
      <c r="AD212" s="213"/>
      <c r="AE212" s="213"/>
      <c r="AF212" s="213"/>
      <c r="AG212" s="213" t="s">
        <v>162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20"/>
      <c r="B213" s="221"/>
      <c r="C213" s="254" t="s">
        <v>304</v>
      </c>
      <c r="D213" s="246"/>
      <c r="E213" s="246"/>
      <c r="F213" s="246"/>
      <c r="G213" s="246"/>
      <c r="H213" s="223"/>
      <c r="I213" s="223"/>
      <c r="J213" s="223"/>
      <c r="K213" s="223"/>
      <c r="L213" s="223"/>
      <c r="M213" s="223"/>
      <c r="N213" s="222"/>
      <c r="O213" s="222"/>
      <c r="P213" s="222"/>
      <c r="Q213" s="222"/>
      <c r="R213" s="223"/>
      <c r="S213" s="223"/>
      <c r="T213" s="223"/>
      <c r="U213" s="223"/>
      <c r="V213" s="223"/>
      <c r="W213" s="223"/>
      <c r="X213" s="223"/>
      <c r="Y213" s="213"/>
      <c r="Z213" s="213"/>
      <c r="AA213" s="213"/>
      <c r="AB213" s="213"/>
      <c r="AC213" s="213"/>
      <c r="AD213" s="213"/>
      <c r="AE213" s="213"/>
      <c r="AF213" s="213"/>
      <c r="AG213" s="213" t="s">
        <v>246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20"/>
      <c r="B214" s="221"/>
      <c r="C214" s="251"/>
      <c r="D214" s="242"/>
      <c r="E214" s="242"/>
      <c r="F214" s="242"/>
      <c r="G214" s="242"/>
      <c r="H214" s="223"/>
      <c r="I214" s="223"/>
      <c r="J214" s="223"/>
      <c r="K214" s="223"/>
      <c r="L214" s="223"/>
      <c r="M214" s="223"/>
      <c r="N214" s="222"/>
      <c r="O214" s="222"/>
      <c r="P214" s="222"/>
      <c r="Q214" s="222"/>
      <c r="R214" s="223"/>
      <c r="S214" s="223"/>
      <c r="T214" s="223"/>
      <c r="U214" s="223"/>
      <c r="V214" s="223"/>
      <c r="W214" s="223"/>
      <c r="X214" s="223"/>
      <c r="Y214" s="213"/>
      <c r="Z214" s="213"/>
      <c r="AA214" s="213"/>
      <c r="AB214" s="213"/>
      <c r="AC214" s="213"/>
      <c r="AD214" s="213"/>
      <c r="AE214" s="213"/>
      <c r="AF214" s="213"/>
      <c r="AG214" s="213" t="s">
        <v>167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34">
        <v>59</v>
      </c>
      <c r="B215" s="235" t="s">
        <v>363</v>
      </c>
      <c r="C215" s="248" t="s">
        <v>364</v>
      </c>
      <c r="D215" s="236" t="s">
        <v>215</v>
      </c>
      <c r="E215" s="237">
        <v>4</v>
      </c>
      <c r="F215" s="238"/>
      <c r="G215" s="239">
        <f>ROUND(E215*F215,2)</f>
        <v>0</v>
      </c>
      <c r="H215" s="238"/>
      <c r="I215" s="239">
        <f>ROUND(E215*H215,2)</f>
        <v>0</v>
      </c>
      <c r="J215" s="238"/>
      <c r="K215" s="239">
        <f>ROUND(E215*J215,2)</f>
        <v>0</v>
      </c>
      <c r="L215" s="239">
        <v>21</v>
      </c>
      <c r="M215" s="239">
        <f>G215*(1+L215/100)</f>
        <v>0</v>
      </c>
      <c r="N215" s="237">
        <v>1.8799999999999999E-3</v>
      </c>
      <c r="O215" s="237">
        <f>ROUND(E215*N215,2)</f>
        <v>0.01</v>
      </c>
      <c r="P215" s="237">
        <v>0</v>
      </c>
      <c r="Q215" s="237">
        <f>ROUND(E215*P215,2)</f>
        <v>0</v>
      </c>
      <c r="R215" s="239" t="s">
        <v>303</v>
      </c>
      <c r="S215" s="239" t="s">
        <v>160</v>
      </c>
      <c r="T215" s="240" t="s">
        <v>160</v>
      </c>
      <c r="U215" s="223">
        <v>0.33</v>
      </c>
      <c r="V215" s="223">
        <f>ROUND(E215*U215,2)</f>
        <v>1.32</v>
      </c>
      <c r="W215" s="223"/>
      <c r="X215" s="223" t="s">
        <v>161</v>
      </c>
      <c r="Y215" s="213"/>
      <c r="Z215" s="213"/>
      <c r="AA215" s="213"/>
      <c r="AB215" s="213"/>
      <c r="AC215" s="213"/>
      <c r="AD215" s="213"/>
      <c r="AE215" s="213"/>
      <c r="AF215" s="213"/>
      <c r="AG215" s="213" t="s">
        <v>162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20"/>
      <c r="B216" s="221"/>
      <c r="C216" s="252"/>
      <c r="D216" s="244"/>
      <c r="E216" s="244"/>
      <c r="F216" s="244"/>
      <c r="G216" s="244"/>
      <c r="H216" s="223"/>
      <c r="I216" s="223"/>
      <c r="J216" s="223"/>
      <c r="K216" s="223"/>
      <c r="L216" s="223"/>
      <c r="M216" s="223"/>
      <c r="N216" s="222"/>
      <c r="O216" s="222"/>
      <c r="P216" s="222"/>
      <c r="Q216" s="222"/>
      <c r="R216" s="223"/>
      <c r="S216" s="223"/>
      <c r="T216" s="223"/>
      <c r="U216" s="223"/>
      <c r="V216" s="223"/>
      <c r="W216" s="223"/>
      <c r="X216" s="223"/>
      <c r="Y216" s="213"/>
      <c r="Z216" s="213"/>
      <c r="AA216" s="213"/>
      <c r="AB216" s="213"/>
      <c r="AC216" s="213"/>
      <c r="AD216" s="213"/>
      <c r="AE216" s="213"/>
      <c r="AF216" s="213"/>
      <c r="AG216" s="213" t="s">
        <v>167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34">
        <v>60</v>
      </c>
      <c r="B217" s="235" t="s">
        <v>365</v>
      </c>
      <c r="C217" s="248" t="s">
        <v>366</v>
      </c>
      <c r="D217" s="236" t="s">
        <v>251</v>
      </c>
      <c r="E217" s="237">
        <v>1.116E-2</v>
      </c>
      <c r="F217" s="238"/>
      <c r="G217" s="239">
        <f>ROUND(E217*F217,2)</f>
        <v>0</v>
      </c>
      <c r="H217" s="238"/>
      <c r="I217" s="239">
        <f>ROUND(E217*H217,2)</f>
        <v>0</v>
      </c>
      <c r="J217" s="238"/>
      <c r="K217" s="239">
        <f>ROUND(E217*J217,2)</f>
        <v>0</v>
      </c>
      <c r="L217" s="239">
        <v>21</v>
      </c>
      <c r="M217" s="239">
        <f>G217*(1+L217/100)</f>
        <v>0</v>
      </c>
      <c r="N217" s="237">
        <v>0</v>
      </c>
      <c r="O217" s="237">
        <f>ROUND(E217*N217,2)</f>
        <v>0</v>
      </c>
      <c r="P217" s="237">
        <v>0</v>
      </c>
      <c r="Q217" s="237">
        <f>ROUND(E217*P217,2)</f>
        <v>0</v>
      </c>
      <c r="R217" s="239" t="s">
        <v>303</v>
      </c>
      <c r="S217" s="239" t="s">
        <v>160</v>
      </c>
      <c r="T217" s="240" t="s">
        <v>160</v>
      </c>
      <c r="U217" s="223">
        <v>3.5630000000000002</v>
      </c>
      <c r="V217" s="223">
        <f>ROUND(E217*U217,2)</f>
        <v>0.04</v>
      </c>
      <c r="W217" s="223"/>
      <c r="X217" s="223" t="s">
        <v>252</v>
      </c>
      <c r="Y217" s="213"/>
      <c r="Z217" s="213"/>
      <c r="AA217" s="213"/>
      <c r="AB217" s="213"/>
      <c r="AC217" s="213"/>
      <c r="AD217" s="213"/>
      <c r="AE217" s="213"/>
      <c r="AF217" s="213"/>
      <c r="AG217" s="213" t="s">
        <v>253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20"/>
      <c r="B218" s="221"/>
      <c r="C218" s="252"/>
      <c r="D218" s="244"/>
      <c r="E218" s="244"/>
      <c r="F218" s="244"/>
      <c r="G218" s="244"/>
      <c r="H218" s="223"/>
      <c r="I218" s="223"/>
      <c r="J218" s="223"/>
      <c r="K218" s="223"/>
      <c r="L218" s="223"/>
      <c r="M218" s="223"/>
      <c r="N218" s="222"/>
      <c r="O218" s="222"/>
      <c r="P218" s="222"/>
      <c r="Q218" s="222"/>
      <c r="R218" s="223"/>
      <c r="S218" s="223"/>
      <c r="T218" s="223"/>
      <c r="U218" s="223"/>
      <c r="V218" s="223"/>
      <c r="W218" s="223"/>
      <c r="X218" s="223"/>
      <c r="Y218" s="213"/>
      <c r="Z218" s="213"/>
      <c r="AA218" s="213"/>
      <c r="AB218" s="213"/>
      <c r="AC218" s="213"/>
      <c r="AD218" s="213"/>
      <c r="AE218" s="213"/>
      <c r="AF218" s="213"/>
      <c r="AG218" s="213" t="s">
        <v>167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x14ac:dyDescent="0.2">
      <c r="A219" s="227" t="s">
        <v>154</v>
      </c>
      <c r="B219" s="228" t="s">
        <v>95</v>
      </c>
      <c r="C219" s="247" t="s">
        <v>96</v>
      </c>
      <c r="D219" s="229"/>
      <c r="E219" s="230"/>
      <c r="F219" s="231"/>
      <c r="G219" s="231">
        <f>SUMIF(AG220:AG223,"&lt;&gt;NOR",G220:G223)</f>
        <v>0</v>
      </c>
      <c r="H219" s="231"/>
      <c r="I219" s="231">
        <f>SUM(I220:I223)</f>
        <v>0</v>
      </c>
      <c r="J219" s="231"/>
      <c r="K219" s="231">
        <f>SUM(K220:K223)</f>
        <v>0</v>
      </c>
      <c r="L219" s="231"/>
      <c r="M219" s="231">
        <f>SUM(M220:M223)</f>
        <v>0</v>
      </c>
      <c r="N219" s="230"/>
      <c r="O219" s="230">
        <f>SUM(O220:O223)</f>
        <v>0</v>
      </c>
      <c r="P219" s="230"/>
      <c r="Q219" s="230">
        <f>SUM(Q220:Q223)</f>
        <v>0</v>
      </c>
      <c r="R219" s="231"/>
      <c r="S219" s="231"/>
      <c r="T219" s="232"/>
      <c r="U219" s="226"/>
      <c r="V219" s="226">
        <f>SUM(V220:V223)</f>
        <v>0.83</v>
      </c>
      <c r="W219" s="226"/>
      <c r="X219" s="226"/>
      <c r="AG219" t="s">
        <v>155</v>
      </c>
    </row>
    <row r="220" spans="1:60" outlineLevel="1" x14ac:dyDescent="0.2">
      <c r="A220" s="234">
        <v>61</v>
      </c>
      <c r="B220" s="235" t="s">
        <v>367</v>
      </c>
      <c r="C220" s="248" t="s">
        <v>368</v>
      </c>
      <c r="D220" s="236" t="s">
        <v>215</v>
      </c>
      <c r="E220" s="237">
        <v>4</v>
      </c>
      <c r="F220" s="238"/>
      <c r="G220" s="239">
        <f>ROUND(E220*F220,2)</f>
        <v>0</v>
      </c>
      <c r="H220" s="238"/>
      <c r="I220" s="239">
        <f>ROUND(E220*H220,2)</f>
        <v>0</v>
      </c>
      <c r="J220" s="238"/>
      <c r="K220" s="239">
        <f>ROUND(E220*J220,2)</f>
        <v>0</v>
      </c>
      <c r="L220" s="239">
        <v>21</v>
      </c>
      <c r="M220" s="239">
        <f>G220*(1+L220/100)</f>
        <v>0</v>
      </c>
      <c r="N220" s="237">
        <v>3.1E-4</v>
      </c>
      <c r="O220" s="237">
        <f>ROUND(E220*N220,2)</f>
        <v>0</v>
      </c>
      <c r="P220" s="237">
        <v>0</v>
      </c>
      <c r="Q220" s="237">
        <f>ROUND(E220*P220,2)</f>
        <v>0</v>
      </c>
      <c r="R220" s="239" t="s">
        <v>303</v>
      </c>
      <c r="S220" s="239" t="s">
        <v>160</v>
      </c>
      <c r="T220" s="240" t="s">
        <v>160</v>
      </c>
      <c r="U220" s="223">
        <v>0.20699999999999999</v>
      </c>
      <c r="V220" s="223">
        <f>ROUND(E220*U220,2)</f>
        <v>0.83</v>
      </c>
      <c r="W220" s="223"/>
      <c r="X220" s="223" t="s">
        <v>161</v>
      </c>
      <c r="Y220" s="213"/>
      <c r="Z220" s="213"/>
      <c r="AA220" s="213"/>
      <c r="AB220" s="213"/>
      <c r="AC220" s="213"/>
      <c r="AD220" s="213"/>
      <c r="AE220" s="213"/>
      <c r="AF220" s="213"/>
      <c r="AG220" s="213" t="s">
        <v>162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20"/>
      <c r="B221" s="221"/>
      <c r="C221" s="252"/>
      <c r="D221" s="244"/>
      <c r="E221" s="244"/>
      <c r="F221" s="244"/>
      <c r="G221" s="244"/>
      <c r="H221" s="223"/>
      <c r="I221" s="223"/>
      <c r="J221" s="223"/>
      <c r="K221" s="223"/>
      <c r="L221" s="223"/>
      <c r="M221" s="223"/>
      <c r="N221" s="222"/>
      <c r="O221" s="222"/>
      <c r="P221" s="222"/>
      <c r="Q221" s="222"/>
      <c r="R221" s="223"/>
      <c r="S221" s="223"/>
      <c r="T221" s="223"/>
      <c r="U221" s="223"/>
      <c r="V221" s="223"/>
      <c r="W221" s="223"/>
      <c r="X221" s="223"/>
      <c r="Y221" s="213"/>
      <c r="Z221" s="213"/>
      <c r="AA221" s="213"/>
      <c r="AB221" s="213"/>
      <c r="AC221" s="213"/>
      <c r="AD221" s="213"/>
      <c r="AE221" s="213"/>
      <c r="AF221" s="213"/>
      <c r="AG221" s="213" t="s">
        <v>167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34">
        <v>62</v>
      </c>
      <c r="B222" s="235" t="s">
        <v>369</v>
      </c>
      <c r="C222" s="248" t="s">
        <v>370</v>
      </c>
      <c r="D222" s="236" t="s">
        <v>251</v>
      </c>
      <c r="E222" s="237">
        <v>1.24E-3</v>
      </c>
      <c r="F222" s="238"/>
      <c r="G222" s="239">
        <f>ROUND(E222*F222,2)</f>
        <v>0</v>
      </c>
      <c r="H222" s="238"/>
      <c r="I222" s="239">
        <f>ROUND(E222*H222,2)</f>
        <v>0</v>
      </c>
      <c r="J222" s="238"/>
      <c r="K222" s="239">
        <f>ROUND(E222*J222,2)</f>
        <v>0</v>
      </c>
      <c r="L222" s="239">
        <v>21</v>
      </c>
      <c r="M222" s="239">
        <f>G222*(1+L222/100)</f>
        <v>0</v>
      </c>
      <c r="N222" s="237">
        <v>0</v>
      </c>
      <c r="O222" s="237">
        <f>ROUND(E222*N222,2)</f>
        <v>0</v>
      </c>
      <c r="P222" s="237">
        <v>0</v>
      </c>
      <c r="Q222" s="237">
        <f>ROUND(E222*P222,2)</f>
        <v>0</v>
      </c>
      <c r="R222" s="239" t="s">
        <v>303</v>
      </c>
      <c r="S222" s="239" t="s">
        <v>160</v>
      </c>
      <c r="T222" s="240" t="s">
        <v>160</v>
      </c>
      <c r="U222" s="223">
        <v>2.5750000000000002</v>
      </c>
      <c r="V222" s="223">
        <f>ROUND(E222*U222,2)</f>
        <v>0</v>
      </c>
      <c r="W222" s="223"/>
      <c r="X222" s="223" t="s">
        <v>252</v>
      </c>
      <c r="Y222" s="213"/>
      <c r="Z222" s="213"/>
      <c r="AA222" s="213"/>
      <c r="AB222" s="213"/>
      <c r="AC222" s="213"/>
      <c r="AD222" s="213"/>
      <c r="AE222" s="213"/>
      <c r="AF222" s="213"/>
      <c r="AG222" s="213" t="s">
        <v>253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20"/>
      <c r="B223" s="221"/>
      <c r="C223" s="252"/>
      <c r="D223" s="244"/>
      <c r="E223" s="244"/>
      <c r="F223" s="244"/>
      <c r="G223" s="244"/>
      <c r="H223" s="223"/>
      <c r="I223" s="223"/>
      <c r="J223" s="223"/>
      <c r="K223" s="223"/>
      <c r="L223" s="223"/>
      <c r="M223" s="223"/>
      <c r="N223" s="222"/>
      <c r="O223" s="222"/>
      <c r="P223" s="222"/>
      <c r="Q223" s="222"/>
      <c r="R223" s="223"/>
      <c r="S223" s="223"/>
      <c r="T223" s="223"/>
      <c r="U223" s="223"/>
      <c r="V223" s="223"/>
      <c r="W223" s="223"/>
      <c r="X223" s="223"/>
      <c r="Y223" s="213"/>
      <c r="Z223" s="213"/>
      <c r="AA223" s="213"/>
      <c r="AB223" s="213"/>
      <c r="AC223" s="213"/>
      <c r="AD223" s="213"/>
      <c r="AE223" s="213"/>
      <c r="AF223" s="213"/>
      <c r="AG223" s="213" t="s">
        <v>167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x14ac:dyDescent="0.2">
      <c r="A224" s="227" t="s">
        <v>154</v>
      </c>
      <c r="B224" s="228" t="s">
        <v>97</v>
      </c>
      <c r="C224" s="247" t="s">
        <v>98</v>
      </c>
      <c r="D224" s="229"/>
      <c r="E224" s="230"/>
      <c r="F224" s="231"/>
      <c r="G224" s="231">
        <f>SUMIF(AG225:AG228,"&lt;&gt;NOR",G225:G228)</f>
        <v>0</v>
      </c>
      <c r="H224" s="231"/>
      <c r="I224" s="231">
        <f>SUM(I225:I228)</f>
        <v>0</v>
      </c>
      <c r="J224" s="231"/>
      <c r="K224" s="231">
        <f>SUM(K225:K228)</f>
        <v>0</v>
      </c>
      <c r="L224" s="231"/>
      <c r="M224" s="231">
        <f>SUM(M225:M228)</f>
        <v>0</v>
      </c>
      <c r="N224" s="230"/>
      <c r="O224" s="230">
        <f>SUM(O225:O228)</f>
        <v>0.15</v>
      </c>
      <c r="P224" s="230"/>
      <c r="Q224" s="230">
        <f>SUM(Q225:Q228)</f>
        <v>0</v>
      </c>
      <c r="R224" s="231"/>
      <c r="S224" s="231"/>
      <c r="T224" s="232"/>
      <c r="U224" s="226"/>
      <c r="V224" s="226">
        <f>SUM(V225:V228)</f>
        <v>4.4000000000000004</v>
      </c>
      <c r="W224" s="226"/>
      <c r="X224" s="226"/>
      <c r="AG224" t="s">
        <v>155</v>
      </c>
    </row>
    <row r="225" spans="1:60" ht="33.75" outlineLevel="1" x14ac:dyDescent="0.2">
      <c r="A225" s="234">
        <v>63</v>
      </c>
      <c r="B225" s="235" t="s">
        <v>371</v>
      </c>
      <c r="C225" s="248" t="s">
        <v>372</v>
      </c>
      <c r="D225" s="236" t="s">
        <v>215</v>
      </c>
      <c r="E225" s="237">
        <v>4</v>
      </c>
      <c r="F225" s="238"/>
      <c r="G225" s="239">
        <f>ROUND(E225*F225,2)</f>
        <v>0</v>
      </c>
      <c r="H225" s="238"/>
      <c r="I225" s="239">
        <f>ROUND(E225*H225,2)</f>
        <v>0</v>
      </c>
      <c r="J225" s="238"/>
      <c r="K225" s="239">
        <f>ROUND(E225*J225,2)</f>
        <v>0</v>
      </c>
      <c r="L225" s="239">
        <v>21</v>
      </c>
      <c r="M225" s="239">
        <f>G225*(1+L225/100)</f>
        <v>0</v>
      </c>
      <c r="N225" s="237">
        <v>3.6600000000000001E-2</v>
      </c>
      <c r="O225" s="237">
        <f>ROUND(E225*N225,2)</f>
        <v>0.15</v>
      </c>
      <c r="P225" s="237">
        <v>0</v>
      </c>
      <c r="Q225" s="237">
        <f>ROUND(E225*P225,2)</f>
        <v>0</v>
      </c>
      <c r="R225" s="239" t="s">
        <v>303</v>
      </c>
      <c r="S225" s="239" t="s">
        <v>160</v>
      </c>
      <c r="T225" s="240" t="s">
        <v>160</v>
      </c>
      <c r="U225" s="223">
        <v>1</v>
      </c>
      <c r="V225" s="223">
        <f>ROUND(E225*U225,2)</f>
        <v>4</v>
      </c>
      <c r="W225" s="223"/>
      <c r="X225" s="223" t="s">
        <v>161</v>
      </c>
      <c r="Y225" s="213"/>
      <c r="Z225" s="213"/>
      <c r="AA225" s="213"/>
      <c r="AB225" s="213"/>
      <c r="AC225" s="213"/>
      <c r="AD225" s="213"/>
      <c r="AE225" s="213"/>
      <c r="AF225" s="213"/>
      <c r="AG225" s="213" t="s">
        <v>162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20"/>
      <c r="B226" s="221"/>
      <c r="C226" s="252"/>
      <c r="D226" s="244"/>
      <c r="E226" s="244"/>
      <c r="F226" s="244"/>
      <c r="G226" s="244"/>
      <c r="H226" s="223"/>
      <c r="I226" s="223"/>
      <c r="J226" s="223"/>
      <c r="K226" s="223"/>
      <c r="L226" s="223"/>
      <c r="M226" s="223"/>
      <c r="N226" s="222"/>
      <c r="O226" s="222"/>
      <c r="P226" s="222"/>
      <c r="Q226" s="222"/>
      <c r="R226" s="223"/>
      <c r="S226" s="223"/>
      <c r="T226" s="223"/>
      <c r="U226" s="223"/>
      <c r="V226" s="223"/>
      <c r="W226" s="223"/>
      <c r="X226" s="223"/>
      <c r="Y226" s="213"/>
      <c r="Z226" s="213"/>
      <c r="AA226" s="213"/>
      <c r="AB226" s="213"/>
      <c r="AC226" s="213"/>
      <c r="AD226" s="213"/>
      <c r="AE226" s="213"/>
      <c r="AF226" s="213"/>
      <c r="AG226" s="213" t="s">
        <v>167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34">
        <v>64</v>
      </c>
      <c r="B227" s="235" t="s">
        <v>373</v>
      </c>
      <c r="C227" s="248" t="s">
        <v>374</v>
      </c>
      <c r="D227" s="236" t="s">
        <v>251</v>
      </c>
      <c r="E227" s="237">
        <v>0.1464</v>
      </c>
      <c r="F227" s="238"/>
      <c r="G227" s="239">
        <f>ROUND(E227*F227,2)</f>
        <v>0</v>
      </c>
      <c r="H227" s="238"/>
      <c r="I227" s="239">
        <f>ROUND(E227*H227,2)</f>
        <v>0</v>
      </c>
      <c r="J227" s="238"/>
      <c r="K227" s="239">
        <f>ROUND(E227*J227,2)</f>
        <v>0</v>
      </c>
      <c r="L227" s="239">
        <v>21</v>
      </c>
      <c r="M227" s="239">
        <f>G227*(1+L227/100)</f>
        <v>0</v>
      </c>
      <c r="N227" s="237">
        <v>0</v>
      </c>
      <c r="O227" s="237">
        <f>ROUND(E227*N227,2)</f>
        <v>0</v>
      </c>
      <c r="P227" s="237">
        <v>0</v>
      </c>
      <c r="Q227" s="237">
        <f>ROUND(E227*P227,2)</f>
        <v>0</v>
      </c>
      <c r="R227" s="239" t="s">
        <v>303</v>
      </c>
      <c r="S227" s="239" t="s">
        <v>160</v>
      </c>
      <c r="T227" s="240" t="s">
        <v>160</v>
      </c>
      <c r="U227" s="223">
        <v>2.71</v>
      </c>
      <c r="V227" s="223">
        <f>ROUND(E227*U227,2)</f>
        <v>0.4</v>
      </c>
      <c r="W227" s="223"/>
      <c r="X227" s="223" t="s">
        <v>252</v>
      </c>
      <c r="Y227" s="213"/>
      <c r="Z227" s="213"/>
      <c r="AA227" s="213"/>
      <c r="AB227" s="213"/>
      <c r="AC227" s="213"/>
      <c r="AD227" s="213"/>
      <c r="AE227" s="213"/>
      <c r="AF227" s="213"/>
      <c r="AG227" s="213" t="s">
        <v>253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20"/>
      <c r="B228" s="221"/>
      <c r="C228" s="252"/>
      <c r="D228" s="244"/>
      <c r="E228" s="244"/>
      <c r="F228" s="244"/>
      <c r="G228" s="244"/>
      <c r="H228" s="223"/>
      <c r="I228" s="223"/>
      <c r="J228" s="223"/>
      <c r="K228" s="223"/>
      <c r="L228" s="223"/>
      <c r="M228" s="223"/>
      <c r="N228" s="222"/>
      <c r="O228" s="222"/>
      <c r="P228" s="222"/>
      <c r="Q228" s="222"/>
      <c r="R228" s="223"/>
      <c r="S228" s="223"/>
      <c r="T228" s="223"/>
      <c r="U228" s="223"/>
      <c r="V228" s="223"/>
      <c r="W228" s="223"/>
      <c r="X228" s="223"/>
      <c r="Y228" s="213"/>
      <c r="Z228" s="213"/>
      <c r="AA228" s="213"/>
      <c r="AB228" s="213"/>
      <c r="AC228" s="213"/>
      <c r="AD228" s="213"/>
      <c r="AE228" s="213"/>
      <c r="AF228" s="213"/>
      <c r="AG228" s="213" t="s">
        <v>167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x14ac:dyDescent="0.2">
      <c r="A229" s="227" t="s">
        <v>154</v>
      </c>
      <c r="B229" s="228" t="s">
        <v>99</v>
      </c>
      <c r="C229" s="247" t="s">
        <v>100</v>
      </c>
      <c r="D229" s="229"/>
      <c r="E229" s="230"/>
      <c r="F229" s="231"/>
      <c r="G229" s="231">
        <f>SUMIF(AG230:AG236,"&lt;&gt;NOR",G230:G236)</f>
        <v>0</v>
      </c>
      <c r="H229" s="231"/>
      <c r="I229" s="231">
        <f>SUM(I230:I236)</f>
        <v>0</v>
      </c>
      <c r="J229" s="231"/>
      <c r="K229" s="231">
        <f>SUM(K230:K236)</f>
        <v>0</v>
      </c>
      <c r="L229" s="231"/>
      <c r="M229" s="231">
        <f>SUM(M230:M236)</f>
        <v>0</v>
      </c>
      <c r="N229" s="230"/>
      <c r="O229" s="230">
        <f>SUM(O230:O236)</f>
        <v>0</v>
      </c>
      <c r="P229" s="230"/>
      <c r="Q229" s="230">
        <f>SUM(Q230:Q236)</f>
        <v>0.32</v>
      </c>
      <c r="R229" s="231"/>
      <c r="S229" s="231"/>
      <c r="T229" s="232"/>
      <c r="U229" s="226"/>
      <c r="V229" s="226">
        <f>SUM(V230:V236)</f>
        <v>9.5500000000000007</v>
      </c>
      <c r="W229" s="226"/>
      <c r="X229" s="226"/>
      <c r="AG229" t="s">
        <v>155</v>
      </c>
    </row>
    <row r="230" spans="1:60" ht="22.5" outlineLevel="1" x14ac:dyDescent="0.2">
      <c r="A230" s="234">
        <v>65</v>
      </c>
      <c r="B230" s="235" t="s">
        <v>375</v>
      </c>
      <c r="C230" s="248" t="s">
        <v>376</v>
      </c>
      <c r="D230" s="236" t="s">
        <v>170</v>
      </c>
      <c r="E230" s="237">
        <v>9.6</v>
      </c>
      <c r="F230" s="238"/>
      <c r="G230" s="239">
        <f>ROUND(E230*F230,2)</f>
        <v>0</v>
      </c>
      <c r="H230" s="238"/>
      <c r="I230" s="239">
        <f>ROUND(E230*H230,2)</f>
        <v>0</v>
      </c>
      <c r="J230" s="238"/>
      <c r="K230" s="239">
        <f>ROUND(E230*J230,2)</f>
        <v>0</v>
      </c>
      <c r="L230" s="239">
        <v>21</v>
      </c>
      <c r="M230" s="239">
        <f>G230*(1+L230/100)</f>
        <v>0</v>
      </c>
      <c r="N230" s="237">
        <v>1.6000000000000001E-4</v>
      </c>
      <c r="O230" s="237">
        <f>ROUND(E230*N230,2)</f>
        <v>0</v>
      </c>
      <c r="P230" s="237">
        <v>3.3329999999999999E-2</v>
      </c>
      <c r="Q230" s="237">
        <f>ROUND(E230*P230,2)</f>
        <v>0.32</v>
      </c>
      <c r="R230" s="239" t="s">
        <v>377</v>
      </c>
      <c r="S230" s="239" t="s">
        <v>160</v>
      </c>
      <c r="T230" s="240" t="s">
        <v>160</v>
      </c>
      <c r="U230" s="223">
        <v>0.99522999999999995</v>
      </c>
      <c r="V230" s="223">
        <f>ROUND(E230*U230,2)</f>
        <v>9.5500000000000007</v>
      </c>
      <c r="W230" s="223"/>
      <c r="X230" s="223" t="s">
        <v>161</v>
      </c>
      <c r="Y230" s="213"/>
      <c r="Z230" s="213"/>
      <c r="AA230" s="213"/>
      <c r="AB230" s="213"/>
      <c r="AC230" s="213"/>
      <c r="AD230" s="213"/>
      <c r="AE230" s="213"/>
      <c r="AF230" s="213"/>
      <c r="AG230" s="213" t="s">
        <v>162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20"/>
      <c r="B231" s="221"/>
      <c r="C231" s="249" t="s">
        <v>378</v>
      </c>
      <c r="D231" s="241"/>
      <c r="E231" s="241"/>
      <c r="F231" s="241"/>
      <c r="G231" s="241"/>
      <c r="H231" s="223"/>
      <c r="I231" s="223"/>
      <c r="J231" s="223"/>
      <c r="K231" s="223"/>
      <c r="L231" s="223"/>
      <c r="M231" s="223"/>
      <c r="N231" s="222"/>
      <c r="O231" s="222"/>
      <c r="P231" s="222"/>
      <c r="Q231" s="222"/>
      <c r="R231" s="223"/>
      <c r="S231" s="223"/>
      <c r="T231" s="223"/>
      <c r="U231" s="223"/>
      <c r="V231" s="223"/>
      <c r="W231" s="223"/>
      <c r="X231" s="223"/>
      <c r="Y231" s="213"/>
      <c r="Z231" s="213"/>
      <c r="AA231" s="213"/>
      <c r="AB231" s="213"/>
      <c r="AC231" s="213"/>
      <c r="AD231" s="213"/>
      <c r="AE231" s="213"/>
      <c r="AF231" s="213"/>
      <c r="AG231" s="213" t="s">
        <v>164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20"/>
      <c r="B232" s="221"/>
      <c r="C232" s="250" t="s">
        <v>379</v>
      </c>
      <c r="D232" s="224"/>
      <c r="E232" s="225">
        <v>9.6</v>
      </c>
      <c r="F232" s="223"/>
      <c r="G232" s="223"/>
      <c r="H232" s="223"/>
      <c r="I232" s="223"/>
      <c r="J232" s="223"/>
      <c r="K232" s="223"/>
      <c r="L232" s="223"/>
      <c r="M232" s="223"/>
      <c r="N232" s="222"/>
      <c r="O232" s="222"/>
      <c r="P232" s="222"/>
      <c r="Q232" s="222"/>
      <c r="R232" s="223"/>
      <c r="S232" s="223"/>
      <c r="T232" s="223"/>
      <c r="U232" s="223"/>
      <c r="V232" s="223"/>
      <c r="W232" s="223"/>
      <c r="X232" s="223"/>
      <c r="Y232" s="213"/>
      <c r="Z232" s="213"/>
      <c r="AA232" s="213"/>
      <c r="AB232" s="213"/>
      <c r="AC232" s="213"/>
      <c r="AD232" s="213"/>
      <c r="AE232" s="213"/>
      <c r="AF232" s="213"/>
      <c r="AG232" s="213" t="s">
        <v>166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20"/>
      <c r="B233" s="221"/>
      <c r="C233" s="251"/>
      <c r="D233" s="242"/>
      <c r="E233" s="242"/>
      <c r="F233" s="242"/>
      <c r="G233" s="242"/>
      <c r="H233" s="223"/>
      <c r="I233" s="223"/>
      <c r="J233" s="223"/>
      <c r="K233" s="223"/>
      <c r="L233" s="223"/>
      <c r="M233" s="223"/>
      <c r="N233" s="222"/>
      <c r="O233" s="222"/>
      <c r="P233" s="222"/>
      <c r="Q233" s="222"/>
      <c r="R233" s="223"/>
      <c r="S233" s="223"/>
      <c r="T233" s="223"/>
      <c r="U233" s="223"/>
      <c r="V233" s="223"/>
      <c r="W233" s="223"/>
      <c r="X233" s="223"/>
      <c r="Y233" s="213"/>
      <c r="Z233" s="213"/>
      <c r="AA233" s="213"/>
      <c r="AB233" s="213"/>
      <c r="AC233" s="213"/>
      <c r="AD233" s="213"/>
      <c r="AE233" s="213"/>
      <c r="AF233" s="213"/>
      <c r="AG233" s="213" t="s">
        <v>167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34">
        <v>66</v>
      </c>
      <c r="B234" s="235" t="s">
        <v>380</v>
      </c>
      <c r="C234" s="248" t="s">
        <v>381</v>
      </c>
      <c r="D234" s="236" t="s">
        <v>251</v>
      </c>
      <c r="E234" s="237">
        <v>1.5399999999999999E-3</v>
      </c>
      <c r="F234" s="238"/>
      <c r="G234" s="239">
        <f>ROUND(E234*F234,2)</f>
        <v>0</v>
      </c>
      <c r="H234" s="238"/>
      <c r="I234" s="239">
        <f>ROUND(E234*H234,2)</f>
        <v>0</v>
      </c>
      <c r="J234" s="238"/>
      <c r="K234" s="239">
        <f>ROUND(E234*J234,2)</f>
        <v>0</v>
      </c>
      <c r="L234" s="239">
        <v>21</v>
      </c>
      <c r="M234" s="239">
        <f>G234*(1+L234/100)</f>
        <v>0</v>
      </c>
      <c r="N234" s="237">
        <v>0</v>
      </c>
      <c r="O234" s="237">
        <f>ROUND(E234*N234,2)</f>
        <v>0</v>
      </c>
      <c r="P234" s="237">
        <v>0</v>
      </c>
      <c r="Q234" s="237">
        <f>ROUND(E234*P234,2)</f>
        <v>0</v>
      </c>
      <c r="R234" s="239" t="s">
        <v>377</v>
      </c>
      <c r="S234" s="239" t="s">
        <v>160</v>
      </c>
      <c r="T234" s="240" t="s">
        <v>160</v>
      </c>
      <c r="U234" s="223">
        <v>1.7509999999999999</v>
      </c>
      <c r="V234" s="223">
        <f>ROUND(E234*U234,2)</f>
        <v>0</v>
      </c>
      <c r="W234" s="223"/>
      <c r="X234" s="223" t="s">
        <v>252</v>
      </c>
      <c r="Y234" s="213"/>
      <c r="Z234" s="213"/>
      <c r="AA234" s="213"/>
      <c r="AB234" s="213"/>
      <c r="AC234" s="213"/>
      <c r="AD234" s="213"/>
      <c r="AE234" s="213"/>
      <c r="AF234" s="213"/>
      <c r="AG234" s="213" t="s">
        <v>253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20"/>
      <c r="B235" s="221"/>
      <c r="C235" s="249" t="s">
        <v>268</v>
      </c>
      <c r="D235" s="241"/>
      <c r="E235" s="241"/>
      <c r="F235" s="241"/>
      <c r="G235" s="241"/>
      <c r="H235" s="223"/>
      <c r="I235" s="223"/>
      <c r="J235" s="223"/>
      <c r="K235" s="223"/>
      <c r="L235" s="223"/>
      <c r="M235" s="223"/>
      <c r="N235" s="222"/>
      <c r="O235" s="222"/>
      <c r="P235" s="222"/>
      <c r="Q235" s="222"/>
      <c r="R235" s="223"/>
      <c r="S235" s="223"/>
      <c r="T235" s="223"/>
      <c r="U235" s="223"/>
      <c r="V235" s="223"/>
      <c r="W235" s="223"/>
      <c r="X235" s="223"/>
      <c r="Y235" s="213"/>
      <c r="Z235" s="213"/>
      <c r="AA235" s="213"/>
      <c r="AB235" s="213"/>
      <c r="AC235" s="213"/>
      <c r="AD235" s="213"/>
      <c r="AE235" s="213"/>
      <c r="AF235" s="213"/>
      <c r="AG235" s="213" t="s">
        <v>164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20"/>
      <c r="B236" s="221"/>
      <c r="C236" s="251"/>
      <c r="D236" s="242"/>
      <c r="E236" s="242"/>
      <c r="F236" s="242"/>
      <c r="G236" s="242"/>
      <c r="H236" s="223"/>
      <c r="I236" s="223"/>
      <c r="J236" s="223"/>
      <c r="K236" s="223"/>
      <c r="L236" s="223"/>
      <c r="M236" s="223"/>
      <c r="N236" s="222"/>
      <c r="O236" s="222"/>
      <c r="P236" s="222"/>
      <c r="Q236" s="222"/>
      <c r="R236" s="223"/>
      <c r="S236" s="223"/>
      <c r="T236" s="223"/>
      <c r="U236" s="223"/>
      <c r="V236" s="223"/>
      <c r="W236" s="223"/>
      <c r="X236" s="223"/>
      <c r="Y236" s="213"/>
      <c r="Z236" s="213"/>
      <c r="AA236" s="213"/>
      <c r="AB236" s="213"/>
      <c r="AC236" s="213"/>
      <c r="AD236" s="213"/>
      <c r="AE236" s="213"/>
      <c r="AF236" s="213"/>
      <c r="AG236" s="213" t="s">
        <v>167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x14ac:dyDescent="0.2">
      <c r="A237" s="227" t="s">
        <v>154</v>
      </c>
      <c r="B237" s="228" t="s">
        <v>101</v>
      </c>
      <c r="C237" s="247" t="s">
        <v>102</v>
      </c>
      <c r="D237" s="229"/>
      <c r="E237" s="230"/>
      <c r="F237" s="231"/>
      <c r="G237" s="231">
        <f>SUMIF(AG238:AG244,"&lt;&gt;NOR",G238:G244)</f>
        <v>0</v>
      </c>
      <c r="H237" s="231"/>
      <c r="I237" s="231">
        <f>SUM(I238:I244)</f>
        <v>0</v>
      </c>
      <c r="J237" s="231"/>
      <c r="K237" s="231">
        <f>SUM(K238:K244)</f>
        <v>0</v>
      </c>
      <c r="L237" s="231"/>
      <c r="M237" s="231">
        <f>SUM(M238:M244)</f>
        <v>0</v>
      </c>
      <c r="N237" s="230"/>
      <c r="O237" s="230">
        <f>SUM(O238:O244)</f>
        <v>0</v>
      </c>
      <c r="P237" s="230"/>
      <c r="Q237" s="230">
        <f>SUM(Q238:Q244)</f>
        <v>0</v>
      </c>
      <c r="R237" s="231"/>
      <c r="S237" s="231"/>
      <c r="T237" s="232"/>
      <c r="U237" s="226"/>
      <c r="V237" s="226">
        <f>SUM(V238:V244)</f>
        <v>0.57000000000000006</v>
      </c>
      <c r="W237" s="226"/>
      <c r="X237" s="226"/>
      <c r="AG237" t="s">
        <v>155</v>
      </c>
    </row>
    <row r="238" spans="1:60" ht="22.5" outlineLevel="1" x14ac:dyDescent="0.2">
      <c r="A238" s="234">
        <v>67</v>
      </c>
      <c r="B238" s="235" t="s">
        <v>382</v>
      </c>
      <c r="C238" s="248" t="s">
        <v>383</v>
      </c>
      <c r="D238" s="236" t="s">
        <v>191</v>
      </c>
      <c r="E238" s="237">
        <v>1.9</v>
      </c>
      <c r="F238" s="238"/>
      <c r="G238" s="239">
        <f>ROUND(E238*F238,2)</f>
        <v>0</v>
      </c>
      <c r="H238" s="238"/>
      <c r="I238" s="239">
        <f>ROUND(E238*H238,2)</f>
        <v>0</v>
      </c>
      <c r="J238" s="238"/>
      <c r="K238" s="239">
        <f>ROUND(E238*J238,2)</f>
        <v>0</v>
      </c>
      <c r="L238" s="239">
        <v>21</v>
      </c>
      <c r="M238" s="239">
        <f>G238*(1+L238/100)</f>
        <v>0</v>
      </c>
      <c r="N238" s="237">
        <v>2.1900000000000001E-3</v>
      </c>
      <c r="O238" s="237">
        <f>ROUND(E238*N238,2)</f>
        <v>0</v>
      </c>
      <c r="P238" s="237">
        <v>0</v>
      </c>
      <c r="Q238" s="237">
        <f>ROUND(E238*P238,2)</f>
        <v>0</v>
      </c>
      <c r="R238" s="239" t="s">
        <v>384</v>
      </c>
      <c r="S238" s="239" t="s">
        <v>160</v>
      </c>
      <c r="T238" s="240" t="s">
        <v>160</v>
      </c>
      <c r="U238" s="223">
        <v>0.28699999999999998</v>
      </c>
      <c r="V238" s="223">
        <f>ROUND(E238*U238,2)</f>
        <v>0.55000000000000004</v>
      </c>
      <c r="W238" s="223"/>
      <c r="X238" s="223" t="s">
        <v>161</v>
      </c>
      <c r="Y238" s="213"/>
      <c r="Z238" s="213"/>
      <c r="AA238" s="213"/>
      <c r="AB238" s="213"/>
      <c r="AC238" s="213"/>
      <c r="AD238" s="213"/>
      <c r="AE238" s="213"/>
      <c r="AF238" s="213"/>
      <c r="AG238" s="213" t="s">
        <v>162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20"/>
      <c r="B239" s="221"/>
      <c r="C239" s="249" t="s">
        <v>385</v>
      </c>
      <c r="D239" s="241"/>
      <c r="E239" s="241"/>
      <c r="F239" s="241"/>
      <c r="G239" s="241"/>
      <c r="H239" s="223"/>
      <c r="I239" s="223"/>
      <c r="J239" s="223"/>
      <c r="K239" s="223"/>
      <c r="L239" s="223"/>
      <c r="M239" s="223"/>
      <c r="N239" s="222"/>
      <c r="O239" s="222"/>
      <c r="P239" s="222"/>
      <c r="Q239" s="222"/>
      <c r="R239" s="223"/>
      <c r="S239" s="223"/>
      <c r="T239" s="223"/>
      <c r="U239" s="223"/>
      <c r="V239" s="223"/>
      <c r="W239" s="223"/>
      <c r="X239" s="223"/>
      <c r="Y239" s="213"/>
      <c r="Z239" s="213"/>
      <c r="AA239" s="213"/>
      <c r="AB239" s="213"/>
      <c r="AC239" s="213"/>
      <c r="AD239" s="213"/>
      <c r="AE239" s="213"/>
      <c r="AF239" s="213"/>
      <c r="AG239" s="213" t="s">
        <v>164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20"/>
      <c r="B240" s="221"/>
      <c r="C240" s="253" t="s">
        <v>386</v>
      </c>
      <c r="D240" s="245"/>
      <c r="E240" s="245"/>
      <c r="F240" s="245"/>
      <c r="G240" s="245"/>
      <c r="H240" s="223"/>
      <c r="I240" s="223"/>
      <c r="J240" s="223"/>
      <c r="K240" s="223"/>
      <c r="L240" s="223"/>
      <c r="M240" s="223"/>
      <c r="N240" s="222"/>
      <c r="O240" s="222"/>
      <c r="P240" s="222"/>
      <c r="Q240" s="222"/>
      <c r="R240" s="223"/>
      <c r="S240" s="223"/>
      <c r="T240" s="223"/>
      <c r="U240" s="223"/>
      <c r="V240" s="223"/>
      <c r="W240" s="223"/>
      <c r="X240" s="223"/>
      <c r="Y240" s="213"/>
      <c r="Z240" s="213"/>
      <c r="AA240" s="213"/>
      <c r="AB240" s="213"/>
      <c r="AC240" s="213"/>
      <c r="AD240" s="213"/>
      <c r="AE240" s="213"/>
      <c r="AF240" s="213"/>
      <c r="AG240" s="213" t="s">
        <v>246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20"/>
      <c r="B241" s="221"/>
      <c r="C241" s="251"/>
      <c r="D241" s="242"/>
      <c r="E241" s="242"/>
      <c r="F241" s="242"/>
      <c r="G241" s="242"/>
      <c r="H241" s="223"/>
      <c r="I241" s="223"/>
      <c r="J241" s="223"/>
      <c r="K241" s="223"/>
      <c r="L241" s="223"/>
      <c r="M241" s="223"/>
      <c r="N241" s="222"/>
      <c r="O241" s="222"/>
      <c r="P241" s="222"/>
      <c r="Q241" s="222"/>
      <c r="R241" s="223"/>
      <c r="S241" s="223"/>
      <c r="T241" s="223"/>
      <c r="U241" s="223"/>
      <c r="V241" s="223"/>
      <c r="W241" s="223"/>
      <c r="X241" s="223"/>
      <c r="Y241" s="213"/>
      <c r="Z241" s="213"/>
      <c r="AA241" s="213"/>
      <c r="AB241" s="213"/>
      <c r="AC241" s="213"/>
      <c r="AD241" s="213"/>
      <c r="AE241" s="213"/>
      <c r="AF241" s="213"/>
      <c r="AG241" s="213" t="s">
        <v>167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34">
        <v>68</v>
      </c>
      <c r="B242" s="235" t="s">
        <v>387</v>
      </c>
      <c r="C242" s="248" t="s">
        <v>388</v>
      </c>
      <c r="D242" s="236" t="s">
        <v>251</v>
      </c>
      <c r="E242" s="237">
        <v>4.1599999999999996E-3</v>
      </c>
      <c r="F242" s="238"/>
      <c r="G242" s="239">
        <f>ROUND(E242*F242,2)</f>
        <v>0</v>
      </c>
      <c r="H242" s="238"/>
      <c r="I242" s="239">
        <f>ROUND(E242*H242,2)</f>
        <v>0</v>
      </c>
      <c r="J242" s="238"/>
      <c r="K242" s="239">
        <f>ROUND(E242*J242,2)</f>
        <v>0</v>
      </c>
      <c r="L242" s="239">
        <v>21</v>
      </c>
      <c r="M242" s="239">
        <f>G242*(1+L242/100)</f>
        <v>0</v>
      </c>
      <c r="N242" s="237">
        <v>0</v>
      </c>
      <c r="O242" s="237">
        <f>ROUND(E242*N242,2)</f>
        <v>0</v>
      </c>
      <c r="P242" s="237">
        <v>0</v>
      </c>
      <c r="Q242" s="237">
        <f>ROUND(E242*P242,2)</f>
        <v>0</v>
      </c>
      <c r="R242" s="239" t="s">
        <v>384</v>
      </c>
      <c r="S242" s="239" t="s">
        <v>160</v>
      </c>
      <c r="T242" s="240" t="s">
        <v>160</v>
      </c>
      <c r="U242" s="223">
        <v>4.82</v>
      </c>
      <c r="V242" s="223">
        <f>ROUND(E242*U242,2)</f>
        <v>0.02</v>
      </c>
      <c r="W242" s="223"/>
      <c r="X242" s="223" t="s">
        <v>252</v>
      </c>
      <c r="Y242" s="213"/>
      <c r="Z242" s="213"/>
      <c r="AA242" s="213"/>
      <c r="AB242" s="213"/>
      <c r="AC242" s="213"/>
      <c r="AD242" s="213"/>
      <c r="AE242" s="213"/>
      <c r="AF242" s="213"/>
      <c r="AG242" s="213" t="s">
        <v>253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20"/>
      <c r="B243" s="221"/>
      <c r="C243" s="249" t="s">
        <v>268</v>
      </c>
      <c r="D243" s="241"/>
      <c r="E243" s="241"/>
      <c r="F243" s="241"/>
      <c r="G243" s="241"/>
      <c r="H243" s="223"/>
      <c r="I243" s="223"/>
      <c r="J243" s="223"/>
      <c r="K243" s="223"/>
      <c r="L243" s="223"/>
      <c r="M243" s="223"/>
      <c r="N243" s="222"/>
      <c r="O243" s="222"/>
      <c r="P243" s="222"/>
      <c r="Q243" s="222"/>
      <c r="R243" s="223"/>
      <c r="S243" s="223"/>
      <c r="T243" s="223"/>
      <c r="U243" s="223"/>
      <c r="V243" s="223"/>
      <c r="W243" s="223"/>
      <c r="X243" s="223"/>
      <c r="Y243" s="213"/>
      <c r="Z243" s="213"/>
      <c r="AA243" s="213"/>
      <c r="AB243" s="213"/>
      <c r="AC243" s="213"/>
      <c r="AD243" s="213"/>
      <c r="AE243" s="213"/>
      <c r="AF243" s="213"/>
      <c r="AG243" s="213" t="s">
        <v>164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20"/>
      <c r="B244" s="221"/>
      <c r="C244" s="251"/>
      <c r="D244" s="242"/>
      <c r="E244" s="242"/>
      <c r="F244" s="242"/>
      <c r="G244" s="242"/>
      <c r="H244" s="223"/>
      <c r="I244" s="223"/>
      <c r="J244" s="223"/>
      <c r="K244" s="223"/>
      <c r="L244" s="223"/>
      <c r="M244" s="223"/>
      <c r="N244" s="222"/>
      <c r="O244" s="222"/>
      <c r="P244" s="222"/>
      <c r="Q244" s="222"/>
      <c r="R244" s="223"/>
      <c r="S244" s="223"/>
      <c r="T244" s="223"/>
      <c r="U244" s="223"/>
      <c r="V244" s="223"/>
      <c r="W244" s="223"/>
      <c r="X244" s="223"/>
      <c r="Y244" s="213"/>
      <c r="Z244" s="213"/>
      <c r="AA244" s="213"/>
      <c r="AB244" s="213"/>
      <c r="AC244" s="213"/>
      <c r="AD244" s="213"/>
      <c r="AE244" s="213"/>
      <c r="AF244" s="213"/>
      <c r="AG244" s="213" t="s">
        <v>167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x14ac:dyDescent="0.2">
      <c r="A245" s="227" t="s">
        <v>154</v>
      </c>
      <c r="B245" s="228" t="s">
        <v>103</v>
      </c>
      <c r="C245" s="247" t="s">
        <v>104</v>
      </c>
      <c r="D245" s="229"/>
      <c r="E245" s="230"/>
      <c r="F245" s="231"/>
      <c r="G245" s="231">
        <f>SUMIF(AG246:AG267,"&lt;&gt;NOR",G246:G267)</f>
        <v>0</v>
      </c>
      <c r="H245" s="231"/>
      <c r="I245" s="231">
        <f>SUM(I246:I267)</f>
        <v>0</v>
      </c>
      <c r="J245" s="231"/>
      <c r="K245" s="231">
        <f>SUM(K246:K267)</f>
        <v>0</v>
      </c>
      <c r="L245" s="231"/>
      <c r="M245" s="231">
        <f>SUM(M246:M267)</f>
        <v>0</v>
      </c>
      <c r="N245" s="230"/>
      <c r="O245" s="230">
        <f>SUM(O246:O267)</f>
        <v>0.53</v>
      </c>
      <c r="P245" s="230"/>
      <c r="Q245" s="230">
        <f>SUM(Q246:Q267)</f>
        <v>0</v>
      </c>
      <c r="R245" s="231"/>
      <c r="S245" s="231"/>
      <c r="T245" s="232"/>
      <c r="U245" s="226"/>
      <c r="V245" s="226">
        <f>SUM(V246:V267)</f>
        <v>28.52</v>
      </c>
      <c r="W245" s="226"/>
      <c r="X245" s="226"/>
      <c r="AG245" t="s">
        <v>155</v>
      </c>
    </row>
    <row r="246" spans="1:60" ht="22.5" outlineLevel="1" x14ac:dyDescent="0.2">
      <c r="A246" s="234">
        <v>69</v>
      </c>
      <c r="B246" s="235" t="s">
        <v>389</v>
      </c>
      <c r="C246" s="248" t="s">
        <v>390</v>
      </c>
      <c r="D246" s="236" t="s">
        <v>215</v>
      </c>
      <c r="E246" s="237">
        <v>1</v>
      </c>
      <c r="F246" s="238"/>
      <c r="G246" s="239">
        <f>ROUND(E246*F246,2)</f>
        <v>0</v>
      </c>
      <c r="H246" s="238"/>
      <c r="I246" s="239">
        <f>ROUND(E246*H246,2)</f>
        <v>0</v>
      </c>
      <c r="J246" s="238"/>
      <c r="K246" s="239">
        <f>ROUND(E246*J246,2)</f>
        <v>0</v>
      </c>
      <c r="L246" s="239">
        <v>21</v>
      </c>
      <c r="M246" s="239">
        <f>G246*(1+L246/100)</f>
        <v>0</v>
      </c>
      <c r="N246" s="237">
        <v>1.65E-3</v>
      </c>
      <c r="O246" s="237">
        <f>ROUND(E246*N246,2)</f>
        <v>0</v>
      </c>
      <c r="P246" s="237">
        <v>0</v>
      </c>
      <c r="Q246" s="237">
        <f>ROUND(E246*P246,2)</f>
        <v>0</v>
      </c>
      <c r="R246" s="239" t="s">
        <v>391</v>
      </c>
      <c r="S246" s="239" t="s">
        <v>160</v>
      </c>
      <c r="T246" s="240" t="s">
        <v>160</v>
      </c>
      <c r="U246" s="223">
        <v>3.05</v>
      </c>
      <c r="V246" s="223">
        <f>ROUND(E246*U246,2)</f>
        <v>3.05</v>
      </c>
      <c r="W246" s="223"/>
      <c r="X246" s="223" t="s">
        <v>161</v>
      </c>
      <c r="Y246" s="213"/>
      <c r="Z246" s="213"/>
      <c r="AA246" s="213"/>
      <c r="AB246" s="213"/>
      <c r="AC246" s="213"/>
      <c r="AD246" s="213"/>
      <c r="AE246" s="213"/>
      <c r="AF246" s="213"/>
      <c r="AG246" s="213" t="s">
        <v>162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20"/>
      <c r="B247" s="221"/>
      <c r="C247" s="252"/>
      <c r="D247" s="244"/>
      <c r="E247" s="244"/>
      <c r="F247" s="244"/>
      <c r="G247" s="244"/>
      <c r="H247" s="223"/>
      <c r="I247" s="223"/>
      <c r="J247" s="223"/>
      <c r="K247" s="223"/>
      <c r="L247" s="223"/>
      <c r="M247" s="223"/>
      <c r="N247" s="222"/>
      <c r="O247" s="222"/>
      <c r="P247" s="222"/>
      <c r="Q247" s="222"/>
      <c r="R247" s="223"/>
      <c r="S247" s="223"/>
      <c r="T247" s="223"/>
      <c r="U247" s="223"/>
      <c r="V247" s="223"/>
      <c r="W247" s="223"/>
      <c r="X247" s="223"/>
      <c r="Y247" s="213"/>
      <c r="Z247" s="213"/>
      <c r="AA247" s="213"/>
      <c r="AB247" s="213"/>
      <c r="AC247" s="213"/>
      <c r="AD247" s="213"/>
      <c r="AE247" s="213"/>
      <c r="AF247" s="213"/>
      <c r="AG247" s="213" t="s">
        <v>167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ht="22.5" outlineLevel="1" x14ac:dyDescent="0.2">
      <c r="A248" s="234">
        <v>70</v>
      </c>
      <c r="B248" s="235" t="s">
        <v>392</v>
      </c>
      <c r="C248" s="248" t="s">
        <v>393</v>
      </c>
      <c r="D248" s="236" t="s">
        <v>215</v>
      </c>
      <c r="E248" s="237">
        <v>3</v>
      </c>
      <c r="F248" s="238"/>
      <c r="G248" s="239">
        <f>ROUND(E248*F248,2)</f>
        <v>0</v>
      </c>
      <c r="H248" s="238"/>
      <c r="I248" s="239">
        <f>ROUND(E248*H248,2)</f>
        <v>0</v>
      </c>
      <c r="J248" s="238"/>
      <c r="K248" s="239">
        <f>ROUND(E248*J248,2)</f>
        <v>0</v>
      </c>
      <c r="L248" s="239">
        <v>21</v>
      </c>
      <c r="M248" s="239">
        <f>G248*(1+L248/100)</f>
        <v>0</v>
      </c>
      <c r="N248" s="237">
        <v>0</v>
      </c>
      <c r="O248" s="237">
        <f>ROUND(E248*N248,2)</f>
        <v>0</v>
      </c>
      <c r="P248" s="237">
        <v>0</v>
      </c>
      <c r="Q248" s="237">
        <f>ROUND(E248*P248,2)</f>
        <v>0</v>
      </c>
      <c r="R248" s="239" t="s">
        <v>391</v>
      </c>
      <c r="S248" s="239" t="s">
        <v>160</v>
      </c>
      <c r="T248" s="240" t="s">
        <v>160</v>
      </c>
      <c r="U248" s="223">
        <v>1.5</v>
      </c>
      <c r="V248" s="223">
        <f>ROUND(E248*U248,2)</f>
        <v>4.5</v>
      </c>
      <c r="W248" s="223"/>
      <c r="X248" s="223" t="s">
        <v>161</v>
      </c>
      <c r="Y248" s="213"/>
      <c r="Z248" s="213"/>
      <c r="AA248" s="213"/>
      <c r="AB248" s="213"/>
      <c r="AC248" s="213"/>
      <c r="AD248" s="213"/>
      <c r="AE248" s="213"/>
      <c r="AF248" s="213"/>
      <c r="AG248" s="213" t="s">
        <v>162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20"/>
      <c r="B249" s="221"/>
      <c r="C249" s="252"/>
      <c r="D249" s="244"/>
      <c r="E249" s="244"/>
      <c r="F249" s="244"/>
      <c r="G249" s="244"/>
      <c r="H249" s="223"/>
      <c r="I249" s="223"/>
      <c r="J249" s="223"/>
      <c r="K249" s="223"/>
      <c r="L249" s="223"/>
      <c r="M249" s="223"/>
      <c r="N249" s="222"/>
      <c r="O249" s="222"/>
      <c r="P249" s="222"/>
      <c r="Q249" s="222"/>
      <c r="R249" s="223"/>
      <c r="S249" s="223"/>
      <c r="T249" s="223"/>
      <c r="U249" s="223"/>
      <c r="V249" s="223"/>
      <c r="W249" s="223"/>
      <c r="X249" s="223"/>
      <c r="Y249" s="213"/>
      <c r="Z249" s="213"/>
      <c r="AA249" s="213"/>
      <c r="AB249" s="213"/>
      <c r="AC249" s="213"/>
      <c r="AD249" s="213"/>
      <c r="AE249" s="213"/>
      <c r="AF249" s="213"/>
      <c r="AG249" s="213" t="s">
        <v>167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">
      <c r="A250" s="234">
        <v>71</v>
      </c>
      <c r="B250" s="235" t="s">
        <v>394</v>
      </c>
      <c r="C250" s="248" t="s">
        <v>395</v>
      </c>
      <c r="D250" s="236" t="s">
        <v>215</v>
      </c>
      <c r="E250" s="237">
        <v>3</v>
      </c>
      <c r="F250" s="238"/>
      <c r="G250" s="239">
        <f>ROUND(E250*F250,2)</f>
        <v>0</v>
      </c>
      <c r="H250" s="238"/>
      <c r="I250" s="239">
        <f>ROUND(E250*H250,2)</f>
        <v>0</v>
      </c>
      <c r="J250" s="238"/>
      <c r="K250" s="239">
        <f>ROUND(E250*J250,2)</f>
        <v>0</v>
      </c>
      <c r="L250" s="239">
        <v>21</v>
      </c>
      <c r="M250" s="239">
        <f>G250*(1+L250/100)</f>
        <v>0</v>
      </c>
      <c r="N250" s="237">
        <v>0</v>
      </c>
      <c r="O250" s="237">
        <f>ROUND(E250*N250,2)</f>
        <v>0</v>
      </c>
      <c r="P250" s="237">
        <v>0</v>
      </c>
      <c r="Q250" s="237">
        <f>ROUND(E250*P250,2)</f>
        <v>0</v>
      </c>
      <c r="R250" s="239" t="s">
        <v>391</v>
      </c>
      <c r="S250" s="239" t="s">
        <v>160</v>
      </c>
      <c r="T250" s="240" t="s">
        <v>160</v>
      </c>
      <c r="U250" s="223">
        <v>0.78</v>
      </c>
      <c r="V250" s="223">
        <f>ROUND(E250*U250,2)</f>
        <v>2.34</v>
      </c>
      <c r="W250" s="223"/>
      <c r="X250" s="223" t="s">
        <v>161</v>
      </c>
      <c r="Y250" s="213"/>
      <c r="Z250" s="213"/>
      <c r="AA250" s="213"/>
      <c r="AB250" s="213"/>
      <c r="AC250" s="213"/>
      <c r="AD250" s="213"/>
      <c r="AE250" s="213"/>
      <c r="AF250" s="213"/>
      <c r="AG250" s="213" t="s">
        <v>162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">
      <c r="A251" s="220"/>
      <c r="B251" s="221"/>
      <c r="C251" s="252"/>
      <c r="D251" s="244"/>
      <c r="E251" s="244"/>
      <c r="F251" s="244"/>
      <c r="G251" s="244"/>
      <c r="H251" s="223"/>
      <c r="I251" s="223"/>
      <c r="J251" s="223"/>
      <c r="K251" s="223"/>
      <c r="L251" s="223"/>
      <c r="M251" s="223"/>
      <c r="N251" s="222"/>
      <c r="O251" s="222"/>
      <c r="P251" s="222"/>
      <c r="Q251" s="222"/>
      <c r="R251" s="223"/>
      <c r="S251" s="223"/>
      <c r="T251" s="223"/>
      <c r="U251" s="223"/>
      <c r="V251" s="223"/>
      <c r="W251" s="223"/>
      <c r="X251" s="223"/>
      <c r="Y251" s="213"/>
      <c r="Z251" s="213"/>
      <c r="AA251" s="213"/>
      <c r="AB251" s="213"/>
      <c r="AC251" s="213"/>
      <c r="AD251" s="213"/>
      <c r="AE251" s="213"/>
      <c r="AF251" s="213"/>
      <c r="AG251" s="213" t="s">
        <v>167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ht="22.5" outlineLevel="1" x14ac:dyDescent="0.2">
      <c r="A252" s="234">
        <v>72</v>
      </c>
      <c r="B252" s="235" t="s">
        <v>396</v>
      </c>
      <c r="C252" s="248" t="s">
        <v>397</v>
      </c>
      <c r="D252" s="236" t="s">
        <v>215</v>
      </c>
      <c r="E252" s="237">
        <v>4</v>
      </c>
      <c r="F252" s="238"/>
      <c r="G252" s="239">
        <f>ROUND(E252*F252,2)</f>
        <v>0</v>
      </c>
      <c r="H252" s="238"/>
      <c r="I252" s="239">
        <f>ROUND(E252*H252,2)</f>
        <v>0</v>
      </c>
      <c r="J252" s="238"/>
      <c r="K252" s="239">
        <f>ROUND(E252*J252,2)</f>
        <v>0</v>
      </c>
      <c r="L252" s="239">
        <v>21</v>
      </c>
      <c r="M252" s="239">
        <f>G252*(1+L252/100)</f>
        <v>0</v>
      </c>
      <c r="N252" s="237">
        <v>7.1900000000000006E-2</v>
      </c>
      <c r="O252" s="237">
        <f>ROUND(E252*N252,2)</f>
        <v>0.28999999999999998</v>
      </c>
      <c r="P252" s="237">
        <v>0</v>
      </c>
      <c r="Q252" s="237">
        <f>ROUND(E252*P252,2)</f>
        <v>0</v>
      </c>
      <c r="R252" s="239" t="s">
        <v>398</v>
      </c>
      <c r="S252" s="239" t="s">
        <v>160</v>
      </c>
      <c r="T252" s="240" t="s">
        <v>160</v>
      </c>
      <c r="U252" s="223">
        <v>4.5140700000000002</v>
      </c>
      <c r="V252" s="223">
        <f>ROUND(E252*U252,2)</f>
        <v>18.059999999999999</v>
      </c>
      <c r="W252" s="223"/>
      <c r="X252" s="223" t="s">
        <v>399</v>
      </c>
      <c r="Y252" s="213"/>
      <c r="Z252" s="213"/>
      <c r="AA252" s="213"/>
      <c r="AB252" s="213"/>
      <c r="AC252" s="213"/>
      <c r="AD252" s="213"/>
      <c r="AE252" s="213"/>
      <c r="AF252" s="213"/>
      <c r="AG252" s="213" t="s">
        <v>400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20"/>
      <c r="B253" s="221"/>
      <c r="C253" s="252"/>
      <c r="D253" s="244"/>
      <c r="E253" s="244"/>
      <c r="F253" s="244"/>
      <c r="G253" s="244"/>
      <c r="H253" s="223"/>
      <c r="I253" s="223"/>
      <c r="J253" s="223"/>
      <c r="K253" s="223"/>
      <c r="L253" s="223"/>
      <c r="M253" s="223"/>
      <c r="N253" s="222"/>
      <c r="O253" s="222"/>
      <c r="P253" s="222"/>
      <c r="Q253" s="222"/>
      <c r="R253" s="223"/>
      <c r="S253" s="223"/>
      <c r="T253" s="223"/>
      <c r="U253" s="223"/>
      <c r="V253" s="223"/>
      <c r="W253" s="223"/>
      <c r="X253" s="223"/>
      <c r="Y253" s="213"/>
      <c r="Z253" s="213"/>
      <c r="AA253" s="213"/>
      <c r="AB253" s="213"/>
      <c r="AC253" s="213"/>
      <c r="AD253" s="213"/>
      <c r="AE253" s="213"/>
      <c r="AF253" s="213"/>
      <c r="AG253" s="213" t="s">
        <v>167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34">
        <v>73</v>
      </c>
      <c r="B254" s="235" t="s">
        <v>401</v>
      </c>
      <c r="C254" s="248" t="s">
        <v>402</v>
      </c>
      <c r="D254" s="236" t="s">
        <v>215</v>
      </c>
      <c r="E254" s="237">
        <v>3</v>
      </c>
      <c r="F254" s="238"/>
      <c r="G254" s="239">
        <f>ROUND(E254*F254,2)</f>
        <v>0</v>
      </c>
      <c r="H254" s="238"/>
      <c r="I254" s="239">
        <f>ROUND(E254*H254,2)</f>
        <v>0</v>
      </c>
      <c r="J254" s="238"/>
      <c r="K254" s="239">
        <f>ROUND(E254*J254,2)</f>
        <v>0</v>
      </c>
      <c r="L254" s="239">
        <v>21</v>
      </c>
      <c r="M254" s="239">
        <f>G254*(1+L254/100)</f>
        <v>0</v>
      </c>
      <c r="N254" s="237">
        <v>7.5000000000000002E-4</v>
      </c>
      <c r="O254" s="237">
        <f>ROUND(E254*N254,2)</f>
        <v>0</v>
      </c>
      <c r="P254" s="237">
        <v>0</v>
      </c>
      <c r="Q254" s="237">
        <f>ROUND(E254*P254,2)</f>
        <v>0</v>
      </c>
      <c r="R254" s="239" t="s">
        <v>403</v>
      </c>
      <c r="S254" s="239" t="s">
        <v>160</v>
      </c>
      <c r="T254" s="240" t="s">
        <v>160</v>
      </c>
      <c r="U254" s="223">
        <v>0</v>
      </c>
      <c r="V254" s="223">
        <f>ROUND(E254*U254,2)</f>
        <v>0</v>
      </c>
      <c r="W254" s="223"/>
      <c r="X254" s="223" t="s">
        <v>281</v>
      </c>
      <c r="Y254" s="213"/>
      <c r="Z254" s="213"/>
      <c r="AA254" s="213"/>
      <c r="AB254" s="213"/>
      <c r="AC254" s="213"/>
      <c r="AD254" s="213"/>
      <c r="AE254" s="213"/>
      <c r="AF254" s="213"/>
      <c r="AG254" s="213" t="s">
        <v>282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20"/>
      <c r="B255" s="221"/>
      <c r="C255" s="252"/>
      <c r="D255" s="244"/>
      <c r="E255" s="244"/>
      <c r="F255" s="244"/>
      <c r="G255" s="244"/>
      <c r="H255" s="223"/>
      <c r="I255" s="223"/>
      <c r="J255" s="223"/>
      <c r="K255" s="223"/>
      <c r="L255" s="223"/>
      <c r="M255" s="223"/>
      <c r="N255" s="222"/>
      <c r="O255" s="222"/>
      <c r="P255" s="222"/>
      <c r="Q255" s="222"/>
      <c r="R255" s="223"/>
      <c r="S255" s="223"/>
      <c r="T255" s="223"/>
      <c r="U255" s="223"/>
      <c r="V255" s="223"/>
      <c r="W255" s="223"/>
      <c r="X255" s="223"/>
      <c r="Y255" s="213"/>
      <c r="Z255" s="213"/>
      <c r="AA255" s="213"/>
      <c r="AB255" s="213"/>
      <c r="AC255" s="213"/>
      <c r="AD255" s="213"/>
      <c r="AE255" s="213"/>
      <c r="AF255" s="213"/>
      <c r="AG255" s="213" t="s">
        <v>167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ht="22.5" outlineLevel="1" x14ac:dyDescent="0.2">
      <c r="A256" s="234">
        <v>74</v>
      </c>
      <c r="B256" s="235" t="s">
        <v>404</v>
      </c>
      <c r="C256" s="248" t="s">
        <v>405</v>
      </c>
      <c r="D256" s="236" t="s">
        <v>215</v>
      </c>
      <c r="E256" s="237">
        <v>4</v>
      </c>
      <c r="F256" s="238"/>
      <c r="G256" s="239">
        <f>ROUND(E256*F256,2)</f>
        <v>0</v>
      </c>
      <c r="H256" s="238"/>
      <c r="I256" s="239">
        <f>ROUND(E256*H256,2)</f>
        <v>0</v>
      </c>
      <c r="J256" s="238"/>
      <c r="K256" s="239">
        <f>ROUND(E256*J256,2)</f>
        <v>0</v>
      </c>
      <c r="L256" s="239">
        <v>21</v>
      </c>
      <c r="M256" s="239">
        <f>G256*(1+L256/100)</f>
        <v>0</v>
      </c>
      <c r="N256" s="237">
        <v>4.4000000000000003E-3</v>
      </c>
      <c r="O256" s="237">
        <f>ROUND(E256*N256,2)</f>
        <v>0.02</v>
      </c>
      <c r="P256" s="237">
        <v>0</v>
      </c>
      <c r="Q256" s="237">
        <f>ROUND(E256*P256,2)</f>
        <v>0</v>
      </c>
      <c r="R256" s="239" t="s">
        <v>403</v>
      </c>
      <c r="S256" s="239" t="s">
        <v>160</v>
      </c>
      <c r="T256" s="240" t="s">
        <v>160</v>
      </c>
      <c r="U256" s="223">
        <v>0</v>
      </c>
      <c r="V256" s="223">
        <f>ROUND(E256*U256,2)</f>
        <v>0</v>
      </c>
      <c r="W256" s="223"/>
      <c r="X256" s="223" t="s">
        <v>281</v>
      </c>
      <c r="Y256" s="213"/>
      <c r="Z256" s="213"/>
      <c r="AA256" s="213"/>
      <c r="AB256" s="213"/>
      <c r="AC256" s="213"/>
      <c r="AD256" s="213"/>
      <c r="AE256" s="213"/>
      <c r="AF256" s="213"/>
      <c r="AG256" s="213" t="s">
        <v>282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20"/>
      <c r="B257" s="221"/>
      <c r="C257" s="252"/>
      <c r="D257" s="244"/>
      <c r="E257" s="244"/>
      <c r="F257" s="244"/>
      <c r="G257" s="244"/>
      <c r="H257" s="223"/>
      <c r="I257" s="223"/>
      <c r="J257" s="223"/>
      <c r="K257" s="223"/>
      <c r="L257" s="223"/>
      <c r="M257" s="223"/>
      <c r="N257" s="222"/>
      <c r="O257" s="222"/>
      <c r="P257" s="222"/>
      <c r="Q257" s="222"/>
      <c r="R257" s="223"/>
      <c r="S257" s="223"/>
      <c r="T257" s="223"/>
      <c r="U257" s="223"/>
      <c r="V257" s="223"/>
      <c r="W257" s="223"/>
      <c r="X257" s="223"/>
      <c r="Y257" s="213"/>
      <c r="Z257" s="213"/>
      <c r="AA257" s="213"/>
      <c r="AB257" s="213"/>
      <c r="AC257" s="213"/>
      <c r="AD257" s="213"/>
      <c r="AE257" s="213"/>
      <c r="AF257" s="213"/>
      <c r="AG257" s="213" t="s">
        <v>167</v>
      </c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ht="22.5" outlineLevel="1" x14ac:dyDescent="0.2">
      <c r="A258" s="234">
        <v>75</v>
      </c>
      <c r="B258" s="235" t="s">
        <v>406</v>
      </c>
      <c r="C258" s="248" t="s">
        <v>407</v>
      </c>
      <c r="D258" s="236" t="s">
        <v>215</v>
      </c>
      <c r="E258" s="237">
        <v>4</v>
      </c>
      <c r="F258" s="238"/>
      <c r="G258" s="239">
        <f>ROUND(E258*F258,2)</f>
        <v>0</v>
      </c>
      <c r="H258" s="238"/>
      <c r="I258" s="239">
        <f>ROUND(E258*H258,2)</f>
        <v>0</v>
      </c>
      <c r="J258" s="238"/>
      <c r="K258" s="239">
        <f>ROUND(E258*J258,2)</f>
        <v>0</v>
      </c>
      <c r="L258" s="239">
        <v>21</v>
      </c>
      <c r="M258" s="239">
        <f>G258*(1+L258/100)</f>
        <v>0</v>
      </c>
      <c r="N258" s="237">
        <v>1.2E-2</v>
      </c>
      <c r="O258" s="237">
        <f>ROUND(E258*N258,2)</f>
        <v>0.05</v>
      </c>
      <c r="P258" s="237">
        <v>0</v>
      </c>
      <c r="Q258" s="237">
        <f>ROUND(E258*P258,2)</f>
        <v>0</v>
      </c>
      <c r="R258" s="239" t="s">
        <v>403</v>
      </c>
      <c r="S258" s="239" t="s">
        <v>160</v>
      </c>
      <c r="T258" s="240" t="s">
        <v>160</v>
      </c>
      <c r="U258" s="223">
        <v>0</v>
      </c>
      <c r="V258" s="223">
        <f>ROUND(E258*U258,2)</f>
        <v>0</v>
      </c>
      <c r="W258" s="223"/>
      <c r="X258" s="223" t="s">
        <v>281</v>
      </c>
      <c r="Y258" s="213"/>
      <c r="Z258" s="213"/>
      <c r="AA258" s="213"/>
      <c r="AB258" s="213"/>
      <c r="AC258" s="213"/>
      <c r="AD258" s="213"/>
      <c r="AE258" s="213"/>
      <c r="AF258" s="213"/>
      <c r="AG258" s="213" t="s">
        <v>282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20"/>
      <c r="B259" s="221"/>
      <c r="C259" s="252"/>
      <c r="D259" s="244"/>
      <c r="E259" s="244"/>
      <c r="F259" s="244"/>
      <c r="G259" s="244"/>
      <c r="H259" s="223"/>
      <c r="I259" s="223"/>
      <c r="J259" s="223"/>
      <c r="K259" s="223"/>
      <c r="L259" s="223"/>
      <c r="M259" s="223"/>
      <c r="N259" s="222"/>
      <c r="O259" s="222"/>
      <c r="P259" s="222"/>
      <c r="Q259" s="222"/>
      <c r="R259" s="223"/>
      <c r="S259" s="223"/>
      <c r="T259" s="223"/>
      <c r="U259" s="223"/>
      <c r="V259" s="223"/>
      <c r="W259" s="223"/>
      <c r="X259" s="223"/>
      <c r="Y259" s="213"/>
      <c r="Z259" s="213"/>
      <c r="AA259" s="213"/>
      <c r="AB259" s="213"/>
      <c r="AC259" s="213"/>
      <c r="AD259" s="213"/>
      <c r="AE259" s="213"/>
      <c r="AF259" s="213"/>
      <c r="AG259" s="213" t="s">
        <v>167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">
      <c r="A260" s="234">
        <v>76</v>
      </c>
      <c r="B260" s="235" t="s">
        <v>408</v>
      </c>
      <c r="C260" s="248" t="s">
        <v>409</v>
      </c>
      <c r="D260" s="236" t="s">
        <v>170</v>
      </c>
      <c r="E260" s="237">
        <v>3.6</v>
      </c>
      <c r="F260" s="238"/>
      <c r="G260" s="239">
        <f>ROUND(E260*F260,2)</f>
        <v>0</v>
      </c>
      <c r="H260" s="238"/>
      <c r="I260" s="239">
        <f>ROUND(E260*H260,2)</f>
        <v>0</v>
      </c>
      <c r="J260" s="238"/>
      <c r="K260" s="239">
        <f>ROUND(E260*J260,2)</f>
        <v>0</v>
      </c>
      <c r="L260" s="239">
        <v>21</v>
      </c>
      <c r="M260" s="239">
        <f>G260*(1+L260/100)</f>
        <v>0</v>
      </c>
      <c r="N260" s="237">
        <v>2.7099999999999999E-2</v>
      </c>
      <c r="O260" s="237">
        <f>ROUND(E260*N260,2)</f>
        <v>0.1</v>
      </c>
      <c r="P260" s="237">
        <v>0</v>
      </c>
      <c r="Q260" s="237">
        <f>ROUND(E260*P260,2)</f>
        <v>0</v>
      </c>
      <c r="R260" s="239"/>
      <c r="S260" s="239" t="s">
        <v>280</v>
      </c>
      <c r="T260" s="240" t="s">
        <v>264</v>
      </c>
      <c r="U260" s="223">
        <v>0</v>
      </c>
      <c r="V260" s="223">
        <f>ROUND(E260*U260,2)</f>
        <v>0</v>
      </c>
      <c r="W260" s="223"/>
      <c r="X260" s="223" t="s">
        <v>281</v>
      </c>
      <c r="Y260" s="213"/>
      <c r="Z260" s="213"/>
      <c r="AA260" s="213"/>
      <c r="AB260" s="213"/>
      <c r="AC260" s="213"/>
      <c r="AD260" s="213"/>
      <c r="AE260" s="213"/>
      <c r="AF260" s="213"/>
      <c r="AG260" s="213" t="s">
        <v>282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">
      <c r="A261" s="220"/>
      <c r="B261" s="221"/>
      <c r="C261" s="250" t="s">
        <v>410</v>
      </c>
      <c r="D261" s="224"/>
      <c r="E261" s="225">
        <v>3.6</v>
      </c>
      <c r="F261" s="223"/>
      <c r="G261" s="223"/>
      <c r="H261" s="223"/>
      <c r="I261" s="223"/>
      <c r="J261" s="223"/>
      <c r="K261" s="223"/>
      <c r="L261" s="223"/>
      <c r="M261" s="223"/>
      <c r="N261" s="222"/>
      <c r="O261" s="222"/>
      <c r="P261" s="222"/>
      <c r="Q261" s="222"/>
      <c r="R261" s="223"/>
      <c r="S261" s="223"/>
      <c r="T261" s="223"/>
      <c r="U261" s="223"/>
      <c r="V261" s="223"/>
      <c r="W261" s="223"/>
      <c r="X261" s="223"/>
      <c r="Y261" s="213"/>
      <c r="Z261" s="213"/>
      <c r="AA261" s="213"/>
      <c r="AB261" s="213"/>
      <c r="AC261" s="213"/>
      <c r="AD261" s="213"/>
      <c r="AE261" s="213"/>
      <c r="AF261" s="213"/>
      <c r="AG261" s="213" t="s">
        <v>166</v>
      </c>
      <c r="AH261" s="213">
        <v>0</v>
      </c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20"/>
      <c r="B262" s="221"/>
      <c r="C262" s="251"/>
      <c r="D262" s="242"/>
      <c r="E262" s="242"/>
      <c r="F262" s="242"/>
      <c r="G262" s="242"/>
      <c r="H262" s="223"/>
      <c r="I262" s="223"/>
      <c r="J262" s="223"/>
      <c r="K262" s="223"/>
      <c r="L262" s="223"/>
      <c r="M262" s="223"/>
      <c r="N262" s="222"/>
      <c r="O262" s="222"/>
      <c r="P262" s="222"/>
      <c r="Q262" s="222"/>
      <c r="R262" s="223"/>
      <c r="S262" s="223"/>
      <c r="T262" s="223"/>
      <c r="U262" s="223"/>
      <c r="V262" s="223"/>
      <c r="W262" s="223"/>
      <c r="X262" s="223"/>
      <c r="Y262" s="213"/>
      <c r="Z262" s="213"/>
      <c r="AA262" s="213"/>
      <c r="AB262" s="213"/>
      <c r="AC262" s="213"/>
      <c r="AD262" s="213"/>
      <c r="AE262" s="213"/>
      <c r="AF262" s="213"/>
      <c r="AG262" s="213" t="s">
        <v>167</v>
      </c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ht="22.5" outlineLevel="1" x14ac:dyDescent="0.2">
      <c r="A263" s="234">
        <v>77</v>
      </c>
      <c r="B263" s="235" t="s">
        <v>411</v>
      </c>
      <c r="C263" s="248" t="s">
        <v>412</v>
      </c>
      <c r="D263" s="236" t="s">
        <v>215</v>
      </c>
      <c r="E263" s="237">
        <v>3</v>
      </c>
      <c r="F263" s="238"/>
      <c r="G263" s="239">
        <f>ROUND(E263*F263,2)</f>
        <v>0</v>
      </c>
      <c r="H263" s="238"/>
      <c r="I263" s="239">
        <f>ROUND(E263*H263,2)</f>
        <v>0</v>
      </c>
      <c r="J263" s="238"/>
      <c r="K263" s="239">
        <f>ROUND(E263*J263,2)</f>
        <v>0</v>
      </c>
      <c r="L263" s="239">
        <v>21</v>
      </c>
      <c r="M263" s="239">
        <f>G263*(1+L263/100)</f>
        <v>0</v>
      </c>
      <c r="N263" s="237">
        <v>2.3E-2</v>
      </c>
      <c r="O263" s="237">
        <f>ROUND(E263*N263,2)</f>
        <v>7.0000000000000007E-2</v>
      </c>
      <c r="P263" s="237">
        <v>0</v>
      </c>
      <c r="Q263" s="237">
        <f>ROUND(E263*P263,2)</f>
        <v>0</v>
      </c>
      <c r="R263" s="239" t="s">
        <v>403</v>
      </c>
      <c r="S263" s="239" t="s">
        <v>160</v>
      </c>
      <c r="T263" s="240" t="s">
        <v>264</v>
      </c>
      <c r="U263" s="223">
        <v>0</v>
      </c>
      <c r="V263" s="223">
        <f>ROUND(E263*U263,2)</f>
        <v>0</v>
      </c>
      <c r="W263" s="223"/>
      <c r="X263" s="223" t="s">
        <v>281</v>
      </c>
      <c r="Y263" s="213"/>
      <c r="Z263" s="213"/>
      <c r="AA263" s="213"/>
      <c r="AB263" s="213"/>
      <c r="AC263" s="213"/>
      <c r="AD263" s="213"/>
      <c r="AE263" s="213"/>
      <c r="AF263" s="213"/>
      <c r="AG263" s="213" t="s">
        <v>282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20"/>
      <c r="B264" s="221"/>
      <c r="C264" s="252"/>
      <c r="D264" s="244"/>
      <c r="E264" s="244"/>
      <c r="F264" s="244"/>
      <c r="G264" s="244"/>
      <c r="H264" s="223"/>
      <c r="I264" s="223"/>
      <c r="J264" s="223"/>
      <c r="K264" s="223"/>
      <c r="L264" s="223"/>
      <c r="M264" s="223"/>
      <c r="N264" s="222"/>
      <c r="O264" s="222"/>
      <c r="P264" s="222"/>
      <c r="Q264" s="222"/>
      <c r="R264" s="223"/>
      <c r="S264" s="223"/>
      <c r="T264" s="223"/>
      <c r="U264" s="223"/>
      <c r="V264" s="223"/>
      <c r="W264" s="223"/>
      <c r="X264" s="223"/>
      <c r="Y264" s="213"/>
      <c r="Z264" s="213"/>
      <c r="AA264" s="213"/>
      <c r="AB264" s="213"/>
      <c r="AC264" s="213"/>
      <c r="AD264" s="213"/>
      <c r="AE264" s="213"/>
      <c r="AF264" s="213"/>
      <c r="AG264" s="213" t="s">
        <v>167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34">
        <v>78</v>
      </c>
      <c r="B265" s="235" t="s">
        <v>413</v>
      </c>
      <c r="C265" s="248" t="s">
        <v>414</v>
      </c>
      <c r="D265" s="236" t="s">
        <v>251</v>
      </c>
      <c r="E265" s="237">
        <v>0.23605999999999999</v>
      </c>
      <c r="F265" s="238"/>
      <c r="G265" s="239">
        <f>ROUND(E265*F265,2)</f>
        <v>0</v>
      </c>
      <c r="H265" s="238"/>
      <c r="I265" s="239">
        <f>ROUND(E265*H265,2)</f>
        <v>0</v>
      </c>
      <c r="J265" s="238"/>
      <c r="K265" s="239">
        <f>ROUND(E265*J265,2)</f>
        <v>0</v>
      </c>
      <c r="L265" s="239">
        <v>21</v>
      </c>
      <c r="M265" s="239">
        <f>G265*(1+L265/100)</f>
        <v>0</v>
      </c>
      <c r="N265" s="237">
        <v>0</v>
      </c>
      <c r="O265" s="237">
        <f>ROUND(E265*N265,2)</f>
        <v>0</v>
      </c>
      <c r="P265" s="237">
        <v>0</v>
      </c>
      <c r="Q265" s="237">
        <f>ROUND(E265*P265,2)</f>
        <v>0</v>
      </c>
      <c r="R265" s="239" t="s">
        <v>391</v>
      </c>
      <c r="S265" s="239" t="s">
        <v>160</v>
      </c>
      <c r="T265" s="240" t="s">
        <v>160</v>
      </c>
      <c r="U265" s="223">
        <v>2.4209999999999998</v>
      </c>
      <c r="V265" s="223">
        <f>ROUND(E265*U265,2)</f>
        <v>0.56999999999999995</v>
      </c>
      <c r="W265" s="223"/>
      <c r="X265" s="223" t="s">
        <v>252</v>
      </c>
      <c r="Y265" s="213"/>
      <c r="Z265" s="213"/>
      <c r="AA265" s="213"/>
      <c r="AB265" s="213"/>
      <c r="AC265" s="213"/>
      <c r="AD265" s="213"/>
      <c r="AE265" s="213"/>
      <c r="AF265" s="213"/>
      <c r="AG265" s="213" t="s">
        <v>253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20"/>
      <c r="B266" s="221"/>
      <c r="C266" s="249" t="s">
        <v>268</v>
      </c>
      <c r="D266" s="241"/>
      <c r="E266" s="241"/>
      <c r="F266" s="241"/>
      <c r="G266" s="241"/>
      <c r="H266" s="223"/>
      <c r="I266" s="223"/>
      <c r="J266" s="223"/>
      <c r="K266" s="223"/>
      <c r="L266" s="223"/>
      <c r="M266" s="223"/>
      <c r="N266" s="222"/>
      <c r="O266" s="222"/>
      <c r="P266" s="222"/>
      <c r="Q266" s="222"/>
      <c r="R266" s="223"/>
      <c r="S266" s="223"/>
      <c r="T266" s="223"/>
      <c r="U266" s="223"/>
      <c r="V266" s="223"/>
      <c r="W266" s="223"/>
      <c r="X266" s="223"/>
      <c r="Y266" s="213"/>
      <c r="Z266" s="213"/>
      <c r="AA266" s="213"/>
      <c r="AB266" s="213"/>
      <c r="AC266" s="213"/>
      <c r="AD266" s="213"/>
      <c r="AE266" s="213"/>
      <c r="AF266" s="213"/>
      <c r="AG266" s="213" t="s">
        <v>164</v>
      </c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">
      <c r="A267" s="220"/>
      <c r="B267" s="221"/>
      <c r="C267" s="251"/>
      <c r="D267" s="242"/>
      <c r="E267" s="242"/>
      <c r="F267" s="242"/>
      <c r="G267" s="242"/>
      <c r="H267" s="223"/>
      <c r="I267" s="223"/>
      <c r="J267" s="223"/>
      <c r="K267" s="223"/>
      <c r="L267" s="223"/>
      <c r="M267" s="223"/>
      <c r="N267" s="222"/>
      <c r="O267" s="222"/>
      <c r="P267" s="222"/>
      <c r="Q267" s="222"/>
      <c r="R267" s="223"/>
      <c r="S267" s="223"/>
      <c r="T267" s="223"/>
      <c r="U267" s="223"/>
      <c r="V267" s="223"/>
      <c r="W267" s="223"/>
      <c r="X267" s="223"/>
      <c r="Y267" s="213"/>
      <c r="Z267" s="213"/>
      <c r="AA267" s="213"/>
      <c r="AB267" s="213"/>
      <c r="AC267" s="213"/>
      <c r="AD267" s="213"/>
      <c r="AE267" s="213"/>
      <c r="AF267" s="213"/>
      <c r="AG267" s="213" t="s">
        <v>167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x14ac:dyDescent="0.2">
      <c r="A268" s="227" t="s">
        <v>154</v>
      </c>
      <c r="B268" s="228" t="s">
        <v>105</v>
      </c>
      <c r="C268" s="247" t="s">
        <v>106</v>
      </c>
      <c r="D268" s="229"/>
      <c r="E268" s="230"/>
      <c r="F268" s="231"/>
      <c r="G268" s="231">
        <f>SUMIF(AG269:AG277,"&lt;&gt;NOR",G269:G277)</f>
        <v>0</v>
      </c>
      <c r="H268" s="231"/>
      <c r="I268" s="231">
        <f>SUM(I269:I277)</f>
        <v>0</v>
      </c>
      <c r="J268" s="231"/>
      <c r="K268" s="231">
        <f>SUM(K269:K277)</f>
        <v>0</v>
      </c>
      <c r="L268" s="231"/>
      <c r="M268" s="231">
        <f>SUM(M269:M277)</f>
        <v>0</v>
      </c>
      <c r="N268" s="230"/>
      <c r="O268" s="230">
        <f>SUM(O269:O277)</f>
        <v>0</v>
      </c>
      <c r="P268" s="230"/>
      <c r="Q268" s="230">
        <f>SUM(Q269:Q277)</f>
        <v>0.16999999999999998</v>
      </c>
      <c r="R268" s="231"/>
      <c r="S268" s="231"/>
      <c r="T268" s="232"/>
      <c r="U268" s="226"/>
      <c r="V268" s="226">
        <f>SUM(V269:V277)</f>
        <v>8.02</v>
      </c>
      <c r="W268" s="226"/>
      <c r="X268" s="226"/>
      <c r="AG268" t="s">
        <v>155</v>
      </c>
    </row>
    <row r="269" spans="1:60" outlineLevel="1" x14ac:dyDescent="0.2">
      <c r="A269" s="234">
        <v>79</v>
      </c>
      <c r="B269" s="235" t="s">
        <v>415</v>
      </c>
      <c r="C269" s="248" t="s">
        <v>416</v>
      </c>
      <c r="D269" s="236" t="s">
        <v>170</v>
      </c>
      <c r="E269" s="237">
        <v>57.618000000000002</v>
      </c>
      <c r="F269" s="238"/>
      <c r="G269" s="239">
        <f>ROUND(E269*F269,2)</f>
        <v>0</v>
      </c>
      <c r="H269" s="238"/>
      <c r="I269" s="239">
        <f>ROUND(E269*H269,2)</f>
        <v>0</v>
      </c>
      <c r="J269" s="238"/>
      <c r="K269" s="239">
        <f>ROUND(E269*J269,2)</f>
        <v>0</v>
      </c>
      <c r="L269" s="239">
        <v>21</v>
      </c>
      <c r="M269" s="239">
        <f>G269*(1+L269/100)</f>
        <v>0</v>
      </c>
      <c r="N269" s="237">
        <v>0</v>
      </c>
      <c r="O269" s="237">
        <f>ROUND(E269*N269,2)</f>
        <v>0</v>
      </c>
      <c r="P269" s="237">
        <v>2E-3</v>
      </c>
      <c r="Q269" s="237">
        <f>ROUND(E269*P269,2)</f>
        <v>0.12</v>
      </c>
      <c r="R269" s="239" t="s">
        <v>417</v>
      </c>
      <c r="S269" s="239" t="s">
        <v>160</v>
      </c>
      <c r="T269" s="240" t="s">
        <v>160</v>
      </c>
      <c r="U269" s="223">
        <v>0.1</v>
      </c>
      <c r="V269" s="223">
        <f>ROUND(E269*U269,2)</f>
        <v>5.76</v>
      </c>
      <c r="W269" s="223"/>
      <c r="X269" s="223" t="s">
        <v>161</v>
      </c>
      <c r="Y269" s="213"/>
      <c r="Z269" s="213"/>
      <c r="AA269" s="213"/>
      <c r="AB269" s="213"/>
      <c r="AC269" s="213"/>
      <c r="AD269" s="213"/>
      <c r="AE269" s="213"/>
      <c r="AF269" s="213"/>
      <c r="AG269" s="213" t="s">
        <v>162</v>
      </c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20"/>
      <c r="B270" s="221"/>
      <c r="C270" s="250" t="s">
        <v>418</v>
      </c>
      <c r="D270" s="224"/>
      <c r="E270" s="225">
        <v>57.618000000000002</v>
      </c>
      <c r="F270" s="223"/>
      <c r="G270" s="223"/>
      <c r="H270" s="223"/>
      <c r="I270" s="223"/>
      <c r="J270" s="223"/>
      <c r="K270" s="223"/>
      <c r="L270" s="223"/>
      <c r="M270" s="223"/>
      <c r="N270" s="222"/>
      <c r="O270" s="222"/>
      <c r="P270" s="222"/>
      <c r="Q270" s="222"/>
      <c r="R270" s="223"/>
      <c r="S270" s="223"/>
      <c r="T270" s="223"/>
      <c r="U270" s="223"/>
      <c r="V270" s="223"/>
      <c r="W270" s="223"/>
      <c r="X270" s="223"/>
      <c r="Y270" s="213"/>
      <c r="Z270" s="213"/>
      <c r="AA270" s="213"/>
      <c r="AB270" s="213"/>
      <c r="AC270" s="213"/>
      <c r="AD270" s="213"/>
      <c r="AE270" s="213"/>
      <c r="AF270" s="213"/>
      <c r="AG270" s="213" t="s">
        <v>166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20"/>
      <c r="B271" s="221"/>
      <c r="C271" s="251"/>
      <c r="D271" s="242"/>
      <c r="E271" s="242"/>
      <c r="F271" s="242"/>
      <c r="G271" s="242"/>
      <c r="H271" s="223"/>
      <c r="I271" s="223"/>
      <c r="J271" s="223"/>
      <c r="K271" s="223"/>
      <c r="L271" s="223"/>
      <c r="M271" s="223"/>
      <c r="N271" s="222"/>
      <c r="O271" s="222"/>
      <c r="P271" s="222"/>
      <c r="Q271" s="222"/>
      <c r="R271" s="223"/>
      <c r="S271" s="223"/>
      <c r="T271" s="223"/>
      <c r="U271" s="223"/>
      <c r="V271" s="223"/>
      <c r="W271" s="223"/>
      <c r="X271" s="223"/>
      <c r="Y271" s="213"/>
      <c r="Z271" s="213"/>
      <c r="AA271" s="213"/>
      <c r="AB271" s="213"/>
      <c r="AC271" s="213"/>
      <c r="AD271" s="213"/>
      <c r="AE271" s="213"/>
      <c r="AF271" s="213"/>
      <c r="AG271" s="213" t="s">
        <v>167</v>
      </c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ht="22.5" outlineLevel="1" x14ac:dyDescent="0.2">
      <c r="A272" s="234">
        <v>80</v>
      </c>
      <c r="B272" s="235" t="s">
        <v>419</v>
      </c>
      <c r="C272" s="248" t="s">
        <v>420</v>
      </c>
      <c r="D272" s="236" t="s">
        <v>421</v>
      </c>
      <c r="E272" s="237">
        <v>45</v>
      </c>
      <c r="F272" s="238"/>
      <c r="G272" s="239">
        <f>ROUND(E272*F272,2)</f>
        <v>0</v>
      </c>
      <c r="H272" s="238"/>
      <c r="I272" s="239">
        <f>ROUND(E272*H272,2)</f>
        <v>0</v>
      </c>
      <c r="J272" s="238"/>
      <c r="K272" s="239">
        <f>ROUND(E272*J272,2)</f>
        <v>0</v>
      </c>
      <c r="L272" s="239">
        <v>21</v>
      </c>
      <c r="M272" s="239">
        <f>G272*(1+L272/100)</f>
        <v>0</v>
      </c>
      <c r="N272" s="237">
        <v>5.0000000000000002E-5</v>
      </c>
      <c r="O272" s="237">
        <f>ROUND(E272*N272,2)</f>
        <v>0</v>
      </c>
      <c r="P272" s="237">
        <v>1E-3</v>
      </c>
      <c r="Q272" s="237">
        <f>ROUND(E272*P272,2)</f>
        <v>0.05</v>
      </c>
      <c r="R272" s="239" t="s">
        <v>417</v>
      </c>
      <c r="S272" s="239" t="s">
        <v>160</v>
      </c>
      <c r="T272" s="240" t="s">
        <v>160</v>
      </c>
      <c r="U272" s="223">
        <v>0.05</v>
      </c>
      <c r="V272" s="223">
        <f>ROUND(E272*U272,2)</f>
        <v>2.25</v>
      </c>
      <c r="W272" s="223"/>
      <c r="X272" s="223" t="s">
        <v>161</v>
      </c>
      <c r="Y272" s="213"/>
      <c r="Z272" s="213"/>
      <c r="AA272" s="213"/>
      <c r="AB272" s="213"/>
      <c r="AC272" s="213"/>
      <c r="AD272" s="213"/>
      <c r="AE272" s="213"/>
      <c r="AF272" s="213"/>
      <c r="AG272" s="213" t="s">
        <v>162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">
      <c r="A273" s="220"/>
      <c r="B273" s="221"/>
      <c r="C273" s="250" t="s">
        <v>422</v>
      </c>
      <c r="D273" s="224"/>
      <c r="E273" s="225">
        <v>45</v>
      </c>
      <c r="F273" s="223"/>
      <c r="G273" s="223"/>
      <c r="H273" s="223"/>
      <c r="I273" s="223"/>
      <c r="J273" s="223"/>
      <c r="K273" s="223"/>
      <c r="L273" s="223"/>
      <c r="M273" s="223"/>
      <c r="N273" s="222"/>
      <c r="O273" s="222"/>
      <c r="P273" s="222"/>
      <c r="Q273" s="222"/>
      <c r="R273" s="223"/>
      <c r="S273" s="223"/>
      <c r="T273" s="223"/>
      <c r="U273" s="223"/>
      <c r="V273" s="223"/>
      <c r="W273" s="223"/>
      <c r="X273" s="223"/>
      <c r="Y273" s="213"/>
      <c r="Z273" s="213"/>
      <c r="AA273" s="213"/>
      <c r="AB273" s="213"/>
      <c r="AC273" s="213"/>
      <c r="AD273" s="213"/>
      <c r="AE273" s="213"/>
      <c r="AF273" s="213"/>
      <c r="AG273" s="213" t="s">
        <v>166</v>
      </c>
      <c r="AH273" s="213">
        <v>0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">
      <c r="A274" s="220"/>
      <c r="B274" s="221"/>
      <c r="C274" s="251"/>
      <c r="D274" s="242"/>
      <c r="E274" s="242"/>
      <c r="F274" s="242"/>
      <c r="G274" s="242"/>
      <c r="H274" s="223"/>
      <c r="I274" s="223"/>
      <c r="J274" s="223"/>
      <c r="K274" s="223"/>
      <c r="L274" s="223"/>
      <c r="M274" s="223"/>
      <c r="N274" s="222"/>
      <c r="O274" s="222"/>
      <c r="P274" s="222"/>
      <c r="Q274" s="222"/>
      <c r="R274" s="223"/>
      <c r="S274" s="223"/>
      <c r="T274" s="223"/>
      <c r="U274" s="223"/>
      <c r="V274" s="223"/>
      <c r="W274" s="223"/>
      <c r="X274" s="223"/>
      <c r="Y274" s="213"/>
      <c r="Z274" s="213"/>
      <c r="AA274" s="213"/>
      <c r="AB274" s="213"/>
      <c r="AC274" s="213"/>
      <c r="AD274" s="213"/>
      <c r="AE274" s="213"/>
      <c r="AF274" s="213"/>
      <c r="AG274" s="213" t="s">
        <v>167</v>
      </c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34">
        <v>81</v>
      </c>
      <c r="B275" s="235" t="s">
        <v>423</v>
      </c>
      <c r="C275" s="248" t="s">
        <v>424</v>
      </c>
      <c r="D275" s="236" t="s">
        <v>251</v>
      </c>
      <c r="E275" s="237">
        <v>2.2499999999999998E-3</v>
      </c>
      <c r="F275" s="238"/>
      <c r="G275" s="239">
        <f>ROUND(E275*F275,2)</f>
        <v>0</v>
      </c>
      <c r="H275" s="238"/>
      <c r="I275" s="239">
        <f>ROUND(E275*H275,2)</f>
        <v>0</v>
      </c>
      <c r="J275" s="238"/>
      <c r="K275" s="239">
        <f>ROUND(E275*J275,2)</f>
        <v>0</v>
      </c>
      <c r="L275" s="239">
        <v>21</v>
      </c>
      <c r="M275" s="239">
        <f>G275*(1+L275/100)</f>
        <v>0</v>
      </c>
      <c r="N275" s="237">
        <v>0</v>
      </c>
      <c r="O275" s="237">
        <f>ROUND(E275*N275,2)</f>
        <v>0</v>
      </c>
      <c r="P275" s="237">
        <v>0</v>
      </c>
      <c r="Q275" s="237">
        <f>ROUND(E275*P275,2)</f>
        <v>0</v>
      </c>
      <c r="R275" s="239" t="s">
        <v>417</v>
      </c>
      <c r="S275" s="239" t="s">
        <v>160</v>
      </c>
      <c r="T275" s="240" t="s">
        <v>160</v>
      </c>
      <c r="U275" s="223">
        <v>3.0059999999999998</v>
      </c>
      <c r="V275" s="223">
        <f>ROUND(E275*U275,2)</f>
        <v>0.01</v>
      </c>
      <c r="W275" s="223"/>
      <c r="X275" s="223" t="s">
        <v>252</v>
      </c>
      <c r="Y275" s="213"/>
      <c r="Z275" s="213"/>
      <c r="AA275" s="213"/>
      <c r="AB275" s="213"/>
      <c r="AC275" s="213"/>
      <c r="AD275" s="213"/>
      <c r="AE275" s="213"/>
      <c r="AF275" s="213"/>
      <c r="AG275" s="213" t="s">
        <v>253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">
      <c r="A276" s="220"/>
      <c r="B276" s="221"/>
      <c r="C276" s="249" t="s">
        <v>268</v>
      </c>
      <c r="D276" s="241"/>
      <c r="E276" s="241"/>
      <c r="F276" s="241"/>
      <c r="G276" s="241"/>
      <c r="H276" s="223"/>
      <c r="I276" s="223"/>
      <c r="J276" s="223"/>
      <c r="K276" s="223"/>
      <c r="L276" s="223"/>
      <c r="M276" s="223"/>
      <c r="N276" s="222"/>
      <c r="O276" s="222"/>
      <c r="P276" s="222"/>
      <c r="Q276" s="222"/>
      <c r="R276" s="223"/>
      <c r="S276" s="223"/>
      <c r="T276" s="223"/>
      <c r="U276" s="223"/>
      <c r="V276" s="223"/>
      <c r="W276" s="223"/>
      <c r="X276" s="223"/>
      <c r="Y276" s="213"/>
      <c r="Z276" s="213"/>
      <c r="AA276" s="213"/>
      <c r="AB276" s="213"/>
      <c r="AC276" s="213"/>
      <c r="AD276" s="213"/>
      <c r="AE276" s="213"/>
      <c r="AF276" s="213"/>
      <c r="AG276" s="213" t="s">
        <v>164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20"/>
      <c r="B277" s="221"/>
      <c r="C277" s="251"/>
      <c r="D277" s="242"/>
      <c r="E277" s="242"/>
      <c r="F277" s="242"/>
      <c r="G277" s="242"/>
      <c r="H277" s="223"/>
      <c r="I277" s="223"/>
      <c r="J277" s="223"/>
      <c r="K277" s="223"/>
      <c r="L277" s="223"/>
      <c r="M277" s="223"/>
      <c r="N277" s="222"/>
      <c r="O277" s="222"/>
      <c r="P277" s="222"/>
      <c r="Q277" s="222"/>
      <c r="R277" s="223"/>
      <c r="S277" s="223"/>
      <c r="T277" s="223"/>
      <c r="U277" s="223"/>
      <c r="V277" s="223"/>
      <c r="W277" s="223"/>
      <c r="X277" s="223"/>
      <c r="Y277" s="213"/>
      <c r="Z277" s="213"/>
      <c r="AA277" s="213"/>
      <c r="AB277" s="213"/>
      <c r="AC277" s="213"/>
      <c r="AD277" s="213"/>
      <c r="AE277" s="213"/>
      <c r="AF277" s="213"/>
      <c r="AG277" s="213" t="s">
        <v>167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x14ac:dyDescent="0.2">
      <c r="A278" s="227" t="s">
        <v>154</v>
      </c>
      <c r="B278" s="228" t="s">
        <v>107</v>
      </c>
      <c r="C278" s="247" t="s">
        <v>108</v>
      </c>
      <c r="D278" s="229"/>
      <c r="E278" s="230"/>
      <c r="F278" s="231"/>
      <c r="G278" s="231">
        <f>SUMIF(AG279:AG307,"&lt;&gt;NOR",G279:G307)</f>
        <v>0</v>
      </c>
      <c r="H278" s="231"/>
      <c r="I278" s="231">
        <f>SUM(I279:I307)</f>
        <v>0</v>
      </c>
      <c r="J278" s="231"/>
      <c r="K278" s="231">
        <f>SUM(K279:K307)</f>
        <v>0</v>
      </c>
      <c r="L278" s="231"/>
      <c r="M278" s="231">
        <f>SUM(M279:M307)</f>
        <v>0</v>
      </c>
      <c r="N278" s="230"/>
      <c r="O278" s="230">
        <f>SUM(O279:O307)</f>
        <v>0.51</v>
      </c>
      <c r="P278" s="230"/>
      <c r="Q278" s="230">
        <f>SUM(Q279:Q307)</f>
        <v>0</v>
      </c>
      <c r="R278" s="231"/>
      <c r="S278" s="231"/>
      <c r="T278" s="232"/>
      <c r="U278" s="226"/>
      <c r="V278" s="226">
        <f>SUM(V279:V307)</f>
        <v>51.38</v>
      </c>
      <c r="W278" s="226"/>
      <c r="X278" s="226"/>
      <c r="AG278" t="s">
        <v>155</v>
      </c>
    </row>
    <row r="279" spans="1:60" ht="22.5" outlineLevel="1" x14ac:dyDescent="0.2">
      <c r="A279" s="234">
        <v>82</v>
      </c>
      <c r="B279" s="235" t="s">
        <v>425</v>
      </c>
      <c r="C279" s="248" t="s">
        <v>426</v>
      </c>
      <c r="D279" s="236" t="s">
        <v>170</v>
      </c>
      <c r="E279" s="237">
        <v>49.392650000000003</v>
      </c>
      <c r="F279" s="238"/>
      <c r="G279" s="239">
        <f>ROUND(E279*F279,2)</f>
        <v>0</v>
      </c>
      <c r="H279" s="238"/>
      <c r="I279" s="239">
        <f>ROUND(E279*H279,2)</f>
        <v>0</v>
      </c>
      <c r="J279" s="238"/>
      <c r="K279" s="239">
        <f>ROUND(E279*J279,2)</f>
        <v>0</v>
      </c>
      <c r="L279" s="239">
        <v>21</v>
      </c>
      <c r="M279" s="239">
        <f>G279*(1+L279/100)</f>
        <v>0</v>
      </c>
      <c r="N279" s="237">
        <v>0</v>
      </c>
      <c r="O279" s="237">
        <f>ROUND(E279*N279,2)</f>
        <v>0</v>
      </c>
      <c r="P279" s="237">
        <v>0</v>
      </c>
      <c r="Q279" s="237">
        <f>ROUND(E279*P279,2)</f>
        <v>0</v>
      </c>
      <c r="R279" s="239" t="s">
        <v>427</v>
      </c>
      <c r="S279" s="239" t="s">
        <v>160</v>
      </c>
      <c r="T279" s="240" t="s">
        <v>160</v>
      </c>
      <c r="U279" s="223">
        <v>1.6E-2</v>
      </c>
      <c r="V279" s="223">
        <f>ROUND(E279*U279,2)</f>
        <v>0.79</v>
      </c>
      <c r="W279" s="223"/>
      <c r="X279" s="223" t="s">
        <v>161</v>
      </c>
      <c r="Y279" s="213"/>
      <c r="Z279" s="213"/>
      <c r="AA279" s="213"/>
      <c r="AB279" s="213"/>
      <c r="AC279" s="213"/>
      <c r="AD279" s="213"/>
      <c r="AE279" s="213"/>
      <c r="AF279" s="213"/>
      <c r="AG279" s="213" t="s">
        <v>162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">
      <c r="A280" s="220"/>
      <c r="B280" s="221"/>
      <c r="C280" s="250" t="s">
        <v>222</v>
      </c>
      <c r="D280" s="224"/>
      <c r="E280" s="225">
        <v>46.312649999999998</v>
      </c>
      <c r="F280" s="223"/>
      <c r="G280" s="223"/>
      <c r="H280" s="223"/>
      <c r="I280" s="223"/>
      <c r="J280" s="223"/>
      <c r="K280" s="223"/>
      <c r="L280" s="223"/>
      <c r="M280" s="223"/>
      <c r="N280" s="222"/>
      <c r="O280" s="222"/>
      <c r="P280" s="222"/>
      <c r="Q280" s="222"/>
      <c r="R280" s="223"/>
      <c r="S280" s="223"/>
      <c r="T280" s="223"/>
      <c r="U280" s="223"/>
      <c r="V280" s="223"/>
      <c r="W280" s="223"/>
      <c r="X280" s="223"/>
      <c r="Y280" s="213"/>
      <c r="Z280" s="213"/>
      <c r="AA280" s="213"/>
      <c r="AB280" s="213"/>
      <c r="AC280" s="213"/>
      <c r="AD280" s="213"/>
      <c r="AE280" s="213"/>
      <c r="AF280" s="213"/>
      <c r="AG280" s="213" t="s">
        <v>166</v>
      </c>
      <c r="AH280" s="213">
        <v>0</v>
      </c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">
      <c r="A281" s="220"/>
      <c r="B281" s="221"/>
      <c r="C281" s="250" t="s">
        <v>428</v>
      </c>
      <c r="D281" s="224"/>
      <c r="E281" s="225">
        <v>3.08</v>
      </c>
      <c r="F281" s="223"/>
      <c r="G281" s="223"/>
      <c r="H281" s="223"/>
      <c r="I281" s="223"/>
      <c r="J281" s="223"/>
      <c r="K281" s="223"/>
      <c r="L281" s="223"/>
      <c r="M281" s="223"/>
      <c r="N281" s="222"/>
      <c r="O281" s="222"/>
      <c r="P281" s="222"/>
      <c r="Q281" s="222"/>
      <c r="R281" s="223"/>
      <c r="S281" s="223"/>
      <c r="T281" s="223"/>
      <c r="U281" s="223"/>
      <c r="V281" s="223"/>
      <c r="W281" s="223"/>
      <c r="X281" s="223"/>
      <c r="Y281" s="213"/>
      <c r="Z281" s="213"/>
      <c r="AA281" s="213"/>
      <c r="AB281" s="213"/>
      <c r="AC281" s="213"/>
      <c r="AD281" s="213"/>
      <c r="AE281" s="213"/>
      <c r="AF281" s="213"/>
      <c r="AG281" s="213" t="s">
        <v>166</v>
      </c>
      <c r="AH281" s="213">
        <v>0</v>
      </c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">
      <c r="A282" s="220"/>
      <c r="B282" s="221"/>
      <c r="C282" s="251"/>
      <c r="D282" s="242"/>
      <c r="E282" s="242"/>
      <c r="F282" s="242"/>
      <c r="G282" s="242"/>
      <c r="H282" s="223"/>
      <c r="I282" s="223"/>
      <c r="J282" s="223"/>
      <c r="K282" s="223"/>
      <c r="L282" s="223"/>
      <c r="M282" s="223"/>
      <c r="N282" s="222"/>
      <c r="O282" s="222"/>
      <c r="P282" s="222"/>
      <c r="Q282" s="222"/>
      <c r="R282" s="223"/>
      <c r="S282" s="223"/>
      <c r="T282" s="223"/>
      <c r="U282" s="223"/>
      <c r="V282" s="223"/>
      <c r="W282" s="223"/>
      <c r="X282" s="223"/>
      <c r="Y282" s="213"/>
      <c r="Z282" s="213"/>
      <c r="AA282" s="213"/>
      <c r="AB282" s="213"/>
      <c r="AC282" s="213"/>
      <c r="AD282" s="213"/>
      <c r="AE282" s="213"/>
      <c r="AF282" s="213"/>
      <c r="AG282" s="213" t="s">
        <v>167</v>
      </c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">
      <c r="A283" s="234">
        <v>83</v>
      </c>
      <c r="B283" s="235" t="s">
        <v>429</v>
      </c>
      <c r="C283" s="248" t="s">
        <v>430</v>
      </c>
      <c r="D283" s="236" t="s">
        <v>191</v>
      </c>
      <c r="E283" s="237">
        <v>35.369999999999997</v>
      </c>
      <c r="F283" s="238"/>
      <c r="G283" s="239">
        <f>ROUND(E283*F283,2)</f>
        <v>0</v>
      </c>
      <c r="H283" s="238"/>
      <c r="I283" s="239">
        <f>ROUND(E283*H283,2)</f>
        <v>0</v>
      </c>
      <c r="J283" s="238"/>
      <c r="K283" s="239">
        <f>ROUND(E283*J283,2)</f>
        <v>0</v>
      </c>
      <c r="L283" s="239">
        <v>21</v>
      </c>
      <c r="M283" s="239">
        <f>G283*(1+L283/100)</f>
        <v>0</v>
      </c>
      <c r="N283" s="237">
        <v>6.0000000000000002E-5</v>
      </c>
      <c r="O283" s="237">
        <f>ROUND(E283*N283,2)</f>
        <v>0</v>
      </c>
      <c r="P283" s="237">
        <v>0</v>
      </c>
      <c r="Q283" s="237">
        <f>ROUND(E283*P283,2)</f>
        <v>0</v>
      </c>
      <c r="R283" s="239" t="s">
        <v>427</v>
      </c>
      <c r="S283" s="239" t="s">
        <v>160</v>
      </c>
      <c r="T283" s="240" t="s">
        <v>160</v>
      </c>
      <c r="U283" s="223">
        <v>0.152</v>
      </c>
      <c r="V283" s="223">
        <f>ROUND(E283*U283,2)</f>
        <v>5.38</v>
      </c>
      <c r="W283" s="223"/>
      <c r="X283" s="223" t="s">
        <v>161</v>
      </c>
      <c r="Y283" s="213"/>
      <c r="Z283" s="213"/>
      <c r="AA283" s="213"/>
      <c r="AB283" s="213"/>
      <c r="AC283" s="213"/>
      <c r="AD283" s="213"/>
      <c r="AE283" s="213"/>
      <c r="AF283" s="213"/>
      <c r="AG283" s="213" t="s">
        <v>162</v>
      </c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">
      <c r="A284" s="220"/>
      <c r="B284" s="221"/>
      <c r="C284" s="249" t="s">
        <v>431</v>
      </c>
      <c r="D284" s="241"/>
      <c r="E284" s="241"/>
      <c r="F284" s="241"/>
      <c r="G284" s="241"/>
      <c r="H284" s="223"/>
      <c r="I284" s="223"/>
      <c r="J284" s="223"/>
      <c r="K284" s="223"/>
      <c r="L284" s="223"/>
      <c r="M284" s="223"/>
      <c r="N284" s="222"/>
      <c r="O284" s="222"/>
      <c r="P284" s="222"/>
      <c r="Q284" s="222"/>
      <c r="R284" s="223"/>
      <c r="S284" s="223"/>
      <c r="T284" s="223"/>
      <c r="U284" s="223"/>
      <c r="V284" s="223"/>
      <c r="W284" s="223"/>
      <c r="X284" s="223"/>
      <c r="Y284" s="213"/>
      <c r="Z284" s="213"/>
      <c r="AA284" s="213"/>
      <c r="AB284" s="213"/>
      <c r="AC284" s="213"/>
      <c r="AD284" s="213"/>
      <c r="AE284" s="213"/>
      <c r="AF284" s="213"/>
      <c r="AG284" s="213" t="s">
        <v>164</v>
      </c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">
      <c r="A285" s="220"/>
      <c r="B285" s="221"/>
      <c r="C285" s="250" t="s">
        <v>432</v>
      </c>
      <c r="D285" s="224"/>
      <c r="E285" s="225">
        <v>28.07</v>
      </c>
      <c r="F285" s="223"/>
      <c r="G285" s="223"/>
      <c r="H285" s="223"/>
      <c r="I285" s="223"/>
      <c r="J285" s="223"/>
      <c r="K285" s="223"/>
      <c r="L285" s="223"/>
      <c r="M285" s="223"/>
      <c r="N285" s="222"/>
      <c r="O285" s="222"/>
      <c r="P285" s="222"/>
      <c r="Q285" s="222"/>
      <c r="R285" s="223"/>
      <c r="S285" s="223"/>
      <c r="T285" s="223"/>
      <c r="U285" s="223"/>
      <c r="V285" s="223"/>
      <c r="W285" s="223"/>
      <c r="X285" s="223"/>
      <c r="Y285" s="213"/>
      <c r="Z285" s="213"/>
      <c r="AA285" s="213"/>
      <c r="AB285" s="213"/>
      <c r="AC285" s="213"/>
      <c r="AD285" s="213"/>
      <c r="AE285" s="213"/>
      <c r="AF285" s="213"/>
      <c r="AG285" s="213" t="s">
        <v>166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 x14ac:dyDescent="0.2">
      <c r="A286" s="220"/>
      <c r="B286" s="221"/>
      <c r="C286" s="250" t="s">
        <v>433</v>
      </c>
      <c r="D286" s="224"/>
      <c r="E286" s="225">
        <v>7.3</v>
      </c>
      <c r="F286" s="223"/>
      <c r="G286" s="223"/>
      <c r="H286" s="223"/>
      <c r="I286" s="223"/>
      <c r="J286" s="223"/>
      <c r="K286" s="223"/>
      <c r="L286" s="223"/>
      <c r="M286" s="223"/>
      <c r="N286" s="222"/>
      <c r="O286" s="222"/>
      <c r="P286" s="222"/>
      <c r="Q286" s="222"/>
      <c r="R286" s="223"/>
      <c r="S286" s="223"/>
      <c r="T286" s="223"/>
      <c r="U286" s="223"/>
      <c r="V286" s="223"/>
      <c r="W286" s="223"/>
      <c r="X286" s="223"/>
      <c r="Y286" s="213"/>
      <c r="Z286" s="213"/>
      <c r="AA286" s="213"/>
      <c r="AB286" s="213"/>
      <c r="AC286" s="213"/>
      <c r="AD286" s="213"/>
      <c r="AE286" s="213"/>
      <c r="AF286" s="213"/>
      <c r="AG286" s="213" t="s">
        <v>166</v>
      </c>
      <c r="AH286" s="213">
        <v>0</v>
      </c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">
      <c r="A287" s="220"/>
      <c r="B287" s="221"/>
      <c r="C287" s="251"/>
      <c r="D287" s="242"/>
      <c r="E287" s="242"/>
      <c r="F287" s="242"/>
      <c r="G287" s="242"/>
      <c r="H287" s="223"/>
      <c r="I287" s="223"/>
      <c r="J287" s="223"/>
      <c r="K287" s="223"/>
      <c r="L287" s="223"/>
      <c r="M287" s="223"/>
      <c r="N287" s="222"/>
      <c r="O287" s="222"/>
      <c r="P287" s="222"/>
      <c r="Q287" s="222"/>
      <c r="R287" s="223"/>
      <c r="S287" s="223"/>
      <c r="T287" s="223"/>
      <c r="U287" s="223"/>
      <c r="V287" s="223"/>
      <c r="W287" s="223"/>
      <c r="X287" s="223"/>
      <c r="Y287" s="213"/>
      <c r="Z287" s="213"/>
      <c r="AA287" s="213"/>
      <c r="AB287" s="213"/>
      <c r="AC287" s="213"/>
      <c r="AD287" s="213"/>
      <c r="AE287" s="213"/>
      <c r="AF287" s="213"/>
      <c r="AG287" s="213" t="s">
        <v>167</v>
      </c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ht="22.5" outlineLevel="1" x14ac:dyDescent="0.2">
      <c r="A288" s="234">
        <v>84</v>
      </c>
      <c r="B288" s="235" t="s">
        <v>434</v>
      </c>
      <c r="C288" s="248" t="s">
        <v>435</v>
      </c>
      <c r="D288" s="236" t="s">
        <v>170</v>
      </c>
      <c r="E288" s="237">
        <v>49.392650000000003</v>
      </c>
      <c r="F288" s="238"/>
      <c r="G288" s="239">
        <f>ROUND(E288*F288,2)</f>
        <v>0</v>
      </c>
      <c r="H288" s="238"/>
      <c r="I288" s="239">
        <f>ROUND(E288*H288,2)</f>
        <v>0</v>
      </c>
      <c r="J288" s="238"/>
      <c r="K288" s="239">
        <f>ROUND(E288*J288,2)</f>
        <v>0</v>
      </c>
      <c r="L288" s="239">
        <v>21</v>
      </c>
      <c r="M288" s="239">
        <f>G288*(1+L288/100)</f>
        <v>0</v>
      </c>
      <c r="N288" s="237">
        <v>0</v>
      </c>
      <c r="O288" s="237">
        <f>ROUND(E288*N288,2)</f>
        <v>0</v>
      </c>
      <c r="P288" s="237">
        <v>0</v>
      </c>
      <c r="Q288" s="237">
        <f>ROUND(E288*P288,2)</f>
        <v>0</v>
      </c>
      <c r="R288" s="239" t="s">
        <v>427</v>
      </c>
      <c r="S288" s="239" t="s">
        <v>160</v>
      </c>
      <c r="T288" s="240" t="s">
        <v>160</v>
      </c>
      <c r="U288" s="223">
        <v>0.55000000000000004</v>
      </c>
      <c r="V288" s="223">
        <f>ROUND(E288*U288,2)</f>
        <v>27.17</v>
      </c>
      <c r="W288" s="223"/>
      <c r="X288" s="223" t="s">
        <v>161</v>
      </c>
      <c r="Y288" s="213"/>
      <c r="Z288" s="213"/>
      <c r="AA288" s="213"/>
      <c r="AB288" s="213"/>
      <c r="AC288" s="213"/>
      <c r="AD288" s="213"/>
      <c r="AE288" s="213"/>
      <c r="AF288" s="213"/>
      <c r="AG288" s="213" t="s">
        <v>162</v>
      </c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">
      <c r="A289" s="220"/>
      <c r="B289" s="221"/>
      <c r="C289" s="254" t="s">
        <v>436</v>
      </c>
      <c r="D289" s="246"/>
      <c r="E289" s="246"/>
      <c r="F289" s="246"/>
      <c r="G289" s="246"/>
      <c r="H289" s="223"/>
      <c r="I289" s="223"/>
      <c r="J289" s="223"/>
      <c r="K289" s="223"/>
      <c r="L289" s="223"/>
      <c r="M289" s="223"/>
      <c r="N289" s="222"/>
      <c r="O289" s="222"/>
      <c r="P289" s="222"/>
      <c r="Q289" s="222"/>
      <c r="R289" s="223"/>
      <c r="S289" s="223"/>
      <c r="T289" s="223"/>
      <c r="U289" s="223"/>
      <c r="V289" s="223"/>
      <c r="W289" s="223"/>
      <c r="X289" s="223"/>
      <c r="Y289" s="213"/>
      <c r="Z289" s="213"/>
      <c r="AA289" s="213"/>
      <c r="AB289" s="213"/>
      <c r="AC289" s="213"/>
      <c r="AD289" s="213"/>
      <c r="AE289" s="213"/>
      <c r="AF289" s="213"/>
      <c r="AG289" s="213" t="s">
        <v>246</v>
      </c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">
      <c r="A290" s="220"/>
      <c r="B290" s="221"/>
      <c r="C290" s="250" t="s">
        <v>437</v>
      </c>
      <c r="D290" s="224"/>
      <c r="E290" s="225">
        <v>46.312649999999998</v>
      </c>
      <c r="F290" s="223"/>
      <c r="G290" s="223"/>
      <c r="H290" s="223"/>
      <c r="I290" s="223"/>
      <c r="J290" s="223"/>
      <c r="K290" s="223"/>
      <c r="L290" s="223"/>
      <c r="M290" s="223"/>
      <c r="N290" s="222"/>
      <c r="O290" s="222"/>
      <c r="P290" s="222"/>
      <c r="Q290" s="222"/>
      <c r="R290" s="223"/>
      <c r="S290" s="223"/>
      <c r="T290" s="223"/>
      <c r="U290" s="223"/>
      <c r="V290" s="223"/>
      <c r="W290" s="223"/>
      <c r="X290" s="223"/>
      <c r="Y290" s="213"/>
      <c r="Z290" s="213"/>
      <c r="AA290" s="213"/>
      <c r="AB290" s="213"/>
      <c r="AC290" s="213"/>
      <c r="AD290" s="213"/>
      <c r="AE290" s="213"/>
      <c r="AF290" s="213"/>
      <c r="AG290" s="213" t="s">
        <v>166</v>
      </c>
      <c r="AH290" s="213">
        <v>0</v>
      </c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">
      <c r="A291" s="220"/>
      <c r="B291" s="221"/>
      <c r="C291" s="250" t="s">
        <v>428</v>
      </c>
      <c r="D291" s="224"/>
      <c r="E291" s="225">
        <v>3.08</v>
      </c>
      <c r="F291" s="223"/>
      <c r="G291" s="223"/>
      <c r="H291" s="223"/>
      <c r="I291" s="223"/>
      <c r="J291" s="223"/>
      <c r="K291" s="223"/>
      <c r="L291" s="223"/>
      <c r="M291" s="223"/>
      <c r="N291" s="222"/>
      <c r="O291" s="222"/>
      <c r="P291" s="222"/>
      <c r="Q291" s="222"/>
      <c r="R291" s="223"/>
      <c r="S291" s="223"/>
      <c r="T291" s="223"/>
      <c r="U291" s="223"/>
      <c r="V291" s="223"/>
      <c r="W291" s="223"/>
      <c r="X291" s="223"/>
      <c r="Y291" s="213"/>
      <c r="Z291" s="213"/>
      <c r="AA291" s="213"/>
      <c r="AB291" s="213"/>
      <c r="AC291" s="213"/>
      <c r="AD291" s="213"/>
      <c r="AE291" s="213"/>
      <c r="AF291" s="213"/>
      <c r="AG291" s="213" t="s">
        <v>166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">
      <c r="A292" s="220"/>
      <c r="B292" s="221"/>
      <c r="C292" s="251"/>
      <c r="D292" s="242"/>
      <c r="E292" s="242"/>
      <c r="F292" s="242"/>
      <c r="G292" s="242"/>
      <c r="H292" s="223"/>
      <c r="I292" s="223"/>
      <c r="J292" s="223"/>
      <c r="K292" s="223"/>
      <c r="L292" s="223"/>
      <c r="M292" s="223"/>
      <c r="N292" s="222"/>
      <c r="O292" s="222"/>
      <c r="P292" s="222"/>
      <c r="Q292" s="222"/>
      <c r="R292" s="223"/>
      <c r="S292" s="223"/>
      <c r="T292" s="223"/>
      <c r="U292" s="223"/>
      <c r="V292" s="223"/>
      <c r="W292" s="223"/>
      <c r="X292" s="223"/>
      <c r="Y292" s="213"/>
      <c r="Z292" s="213"/>
      <c r="AA292" s="213"/>
      <c r="AB292" s="213"/>
      <c r="AC292" s="213"/>
      <c r="AD292" s="213"/>
      <c r="AE292" s="213"/>
      <c r="AF292" s="213"/>
      <c r="AG292" s="213" t="s">
        <v>167</v>
      </c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ht="22.5" outlineLevel="1" x14ac:dyDescent="0.2">
      <c r="A293" s="234">
        <v>85</v>
      </c>
      <c r="B293" s="235" t="s">
        <v>438</v>
      </c>
      <c r="C293" s="248" t="s">
        <v>439</v>
      </c>
      <c r="D293" s="236" t="s">
        <v>170</v>
      </c>
      <c r="E293" s="237">
        <v>49.392650000000003</v>
      </c>
      <c r="F293" s="238"/>
      <c r="G293" s="239">
        <f>ROUND(E293*F293,2)</f>
        <v>0</v>
      </c>
      <c r="H293" s="238"/>
      <c r="I293" s="239">
        <f>ROUND(E293*H293,2)</f>
        <v>0</v>
      </c>
      <c r="J293" s="238"/>
      <c r="K293" s="239">
        <f>ROUND(E293*J293,2)</f>
        <v>0</v>
      </c>
      <c r="L293" s="239">
        <v>21</v>
      </c>
      <c r="M293" s="239">
        <f>G293*(1+L293/100)</f>
        <v>0</v>
      </c>
      <c r="N293" s="237">
        <v>1.0000000000000001E-5</v>
      </c>
      <c r="O293" s="237">
        <f>ROUND(E293*N293,2)</f>
        <v>0</v>
      </c>
      <c r="P293" s="237">
        <v>0</v>
      </c>
      <c r="Q293" s="237">
        <f>ROUND(E293*P293,2)</f>
        <v>0</v>
      </c>
      <c r="R293" s="239" t="s">
        <v>427</v>
      </c>
      <c r="S293" s="239" t="s">
        <v>160</v>
      </c>
      <c r="T293" s="240" t="s">
        <v>160</v>
      </c>
      <c r="U293" s="223">
        <v>0.06</v>
      </c>
      <c r="V293" s="223">
        <f>ROUND(E293*U293,2)</f>
        <v>2.96</v>
      </c>
      <c r="W293" s="223"/>
      <c r="X293" s="223" t="s">
        <v>161</v>
      </c>
      <c r="Y293" s="213"/>
      <c r="Z293" s="213"/>
      <c r="AA293" s="213"/>
      <c r="AB293" s="213"/>
      <c r="AC293" s="213"/>
      <c r="AD293" s="213"/>
      <c r="AE293" s="213"/>
      <c r="AF293" s="213"/>
      <c r="AG293" s="213" t="s">
        <v>162</v>
      </c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">
      <c r="A294" s="220"/>
      <c r="B294" s="221"/>
      <c r="C294" s="250" t="s">
        <v>440</v>
      </c>
      <c r="D294" s="224"/>
      <c r="E294" s="225">
        <v>49.392650000000003</v>
      </c>
      <c r="F294" s="223"/>
      <c r="G294" s="223"/>
      <c r="H294" s="223"/>
      <c r="I294" s="223"/>
      <c r="J294" s="223"/>
      <c r="K294" s="223"/>
      <c r="L294" s="223"/>
      <c r="M294" s="223"/>
      <c r="N294" s="222"/>
      <c r="O294" s="222"/>
      <c r="P294" s="222"/>
      <c r="Q294" s="222"/>
      <c r="R294" s="223"/>
      <c r="S294" s="223"/>
      <c r="T294" s="223"/>
      <c r="U294" s="223"/>
      <c r="V294" s="223"/>
      <c r="W294" s="223"/>
      <c r="X294" s="223"/>
      <c r="Y294" s="213"/>
      <c r="Z294" s="213"/>
      <c r="AA294" s="213"/>
      <c r="AB294" s="213"/>
      <c r="AC294" s="213"/>
      <c r="AD294" s="213"/>
      <c r="AE294" s="213"/>
      <c r="AF294" s="213"/>
      <c r="AG294" s="213" t="s">
        <v>166</v>
      </c>
      <c r="AH294" s="213">
        <v>5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20"/>
      <c r="B295" s="221"/>
      <c r="C295" s="251"/>
      <c r="D295" s="242"/>
      <c r="E295" s="242"/>
      <c r="F295" s="242"/>
      <c r="G295" s="242"/>
      <c r="H295" s="223"/>
      <c r="I295" s="223"/>
      <c r="J295" s="223"/>
      <c r="K295" s="223"/>
      <c r="L295" s="223"/>
      <c r="M295" s="223"/>
      <c r="N295" s="222"/>
      <c r="O295" s="222"/>
      <c r="P295" s="222"/>
      <c r="Q295" s="222"/>
      <c r="R295" s="223"/>
      <c r="S295" s="223"/>
      <c r="T295" s="223"/>
      <c r="U295" s="223"/>
      <c r="V295" s="223"/>
      <c r="W295" s="223"/>
      <c r="X295" s="223"/>
      <c r="Y295" s="213"/>
      <c r="Z295" s="213"/>
      <c r="AA295" s="213"/>
      <c r="AB295" s="213"/>
      <c r="AC295" s="213"/>
      <c r="AD295" s="213"/>
      <c r="AE295" s="213"/>
      <c r="AF295" s="213"/>
      <c r="AG295" s="213" t="s">
        <v>167</v>
      </c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ht="22.5" outlineLevel="1" x14ac:dyDescent="0.2">
      <c r="A296" s="234">
        <v>86</v>
      </c>
      <c r="B296" s="235" t="s">
        <v>441</v>
      </c>
      <c r="C296" s="248" t="s">
        <v>442</v>
      </c>
      <c r="D296" s="236" t="s">
        <v>170</v>
      </c>
      <c r="E296" s="237">
        <v>49.392650000000003</v>
      </c>
      <c r="F296" s="238"/>
      <c r="G296" s="239">
        <f>ROUND(E296*F296,2)</f>
        <v>0</v>
      </c>
      <c r="H296" s="238"/>
      <c r="I296" s="239">
        <f>ROUND(E296*H296,2)</f>
        <v>0</v>
      </c>
      <c r="J296" s="238"/>
      <c r="K296" s="239">
        <f>ROUND(E296*J296,2)</f>
        <v>0</v>
      </c>
      <c r="L296" s="239">
        <v>21</v>
      </c>
      <c r="M296" s="239">
        <f>G296*(1+L296/100)</f>
        <v>0</v>
      </c>
      <c r="N296" s="237">
        <v>1.25E-3</v>
      </c>
      <c r="O296" s="237">
        <f>ROUND(E296*N296,2)</f>
        <v>0.06</v>
      </c>
      <c r="P296" s="237">
        <v>0</v>
      </c>
      <c r="Q296" s="237">
        <f>ROUND(E296*P296,2)</f>
        <v>0</v>
      </c>
      <c r="R296" s="239" t="s">
        <v>427</v>
      </c>
      <c r="S296" s="239" t="s">
        <v>160</v>
      </c>
      <c r="T296" s="240" t="s">
        <v>160</v>
      </c>
      <c r="U296" s="223">
        <v>0.28000000000000003</v>
      </c>
      <c r="V296" s="223">
        <f>ROUND(E296*U296,2)</f>
        <v>13.83</v>
      </c>
      <c r="W296" s="223"/>
      <c r="X296" s="223" t="s">
        <v>161</v>
      </c>
      <c r="Y296" s="213"/>
      <c r="Z296" s="213"/>
      <c r="AA296" s="213"/>
      <c r="AB296" s="213"/>
      <c r="AC296" s="213"/>
      <c r="AD296" s="213"/>
      <c r="AE296" s="213"/>
      <c r="AF296" s="213"/>
      <c r="AG296" s="213" t="s">
        <v>162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">
      <c r="A297" s="220"/>
      <c r="B297" s="221"/>
      <c r="C297" s="250" t="s">
        <v>440</v>
      </c>
      <c r="D297" s="224"/>
      <c r="E297" s="225">
        <v>49.392650000000003</v>
      </c>
      <c r="F297" s="223"/>
      <c r="G297" s="223"/>
      <c r="H297" s="223"/>
      <c r="I297" s="223"/>
      <c r="J297" s="223"/>
      <c r="K297" s="223"/>
      <c r="L297" s="223"/>
      <c r="M297" s="223"/>
      <c r="N297" s="222"/>
      <c r="O297" s="222"/>
      <c r="P297" s="222"/>
      <c r="Q297" s="222"/>
      <c r="R297" s="223"/>
      <c r="S297" s="223"/>
      <c r="T297" s="223"/>
      <c r="U297" s="223"/>
      <c r="V297" s="223"/>
      <c r="W297" s="223"/>
      <c r="X297" s="223"/>
      <c r="Y297" s="213"/>
      <c r="Z297" s="213"/>
      <c r="AA297" s="213"/>
      <c r="AB297" s="213"/>
      <c r="AC297" s="213"/>
      <c r="AD297" s="213"/>
      <c r="AE297" s="213"/>
      <c r="AF297" s="213"/>
      <c r="AG297" s="213" t="s">
        <v>166</v>
      </c>
      <c r="AH297" s="213">
        <v>5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">
      <c r="A298" s="220"/>
      <c r="B298" s="221"/>
      <c r="C298" s="251"/>
      <c r="D298" s="242"/>
      <c r="E298" s="242"/>
      <c r="F298" s="242"/>
      <c r="G298" s="242"/>
      <c r="H298" s="223"/>
      <c r="I298" s="223"/>
      <c r="J298" s="223"/>
      <c r="K298" s="223"/>
      <c r="L298" s="223"/>
      <c r="M298" s="223"/>
      <c r="N298" s="222"/>
      <c r="O298" s="222"/>
      <c r="P298" s="222"/>
      <c r="Q298" s="222"/>
      <c r="R298" s="223"/>
      <c r="S298" s="223"/>
      <c r="T298" s="223"/>
      <c r="U298" s="223"/>
      <c r="V298" s="223"/>
      <c r="W298" s="223"/>
      <c r="X298" s="223"/>
      <c r="Y298" s="213"/>
      <c r="Z298" s="213"/>
      <c r="AA298" s="213"/>
      <c r="AB298" s="213"/>
      <c r="AC298" s="213"/>
      <c r="AD298" s="213"/>
      <c r="AE298" s="213"/>
      <c r="AF298" s="213"/>
      <c r="AG298" s="213" t="s">
        <v>167</v>
      </c>
      <c r="AH298" s="213"/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">
      <c r="A299" s="234">
        <v>87</v>
      </c>
      <c r="B299" s="235" t="s">
        <v>443</v>
      </c>
      <c r="C299" s="248" t="s">
        <v>444</v>
      </c>
      <c r="D299" s="236" t="s">
        <v>191</v>
      </c>
      <c r="E299" s="237">
        <v>38.906999999999996</v>
      </c>
      <c r="F299" s="238"/>
      <c r="G299" s="239">
        <f>ROUND(E299*F299,2)</f>
        <v>0</v>
      </c>
      <c r="H299" s="238"/>
      <c r="I299" s="239">
        <f>ROUND(E299*H299,2)</f>
        <v>0</v>
      </c>
      <c r="J299" s="238"/>
      <c r="K299" s="239">
        <f>ROUND(E299*J299,2)</f>
        <v>0</v>
      </c>
      <c r="L299" s="239">
        <v>21</v>
      </c>
      <c r="M299" s="239">
        <f>G299*(1+L299/100)</f>
        <v>0</v>
      </c>
      <c r="N299" s="237">
        <v>3.5E-4</v>
      </c>
      <c r="O299" s="237">
        <f>ROUND(E299*N299,2)</f>
        <v>0.01</v>
      </c>
      <c r="P299" s="237">
        <v>0</v>
      </c>
      <c r="Q299" s="237">
        <f>ROUND(E299*P299,2)</f>
        <v>0</v>
      </c>
      <c r="R299" s="239" t="s">
        <v>403</v>
      </c>
      <c r="S299" s="239" t="s">
        <v>160</v>
      </c>
      <c r="T299" s="240" t="s">
        <v>160</v>
      </c>
      <c r="U299" s="223">
        <v>0</v>
      </c>
      <c r="V299" s="223">
        <f>ROUND(E299*U299,2)</f>
        <v>0</v>
      </c>
      <c r="W299" s="223"/>
      <c r="X299" s="223" t="s">
        <v>281</v>
      </c>
      <c r="Y299" s="213"/>
      <c r="Z299" s="213"/>
      <c r="AA299" s="213"/>
      <c r="AB299" s="213"/>
      <c r="AC299" s="213"/>
      <c r="AD299" s="213"/>
      <c r="AE299" s="213"/>
      <c r="AF299" s="213"/>
      <c r="AG299" s="213" t="s">
        <v>282</v>
      </c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">
      <c r="A300" s="220"/>
      <c r="B300" s="221"/>
      <c r="C300" s="250" t="s">
        <v>445</v>
      </c>
      <c r="D300" s="224"/>
      <c r="E300" s="225">
        <v>38.906999999999996</v>
      </c>
      <c r="F300" s="223"/>
      <c r="G300" s="223"/>
      <c r="H300" s="223"/>
      <c r="I300" s="223"/>
      <c r="J300" s="223"/>
      <c r="K300" s="223"/>
      <c r="L300" s="223"/>
      <c r="M300" s="223"/>
      <c r="N300" s="222"/>
      <c r="O300" s="222"/>
      <c r="P300" s="222"/>
      <c r="Q300" s="222"/>
      <c r="R300" s="223"/>
      <c r="S300" s="223"/>
      <c r="T300" s="223"/>
      <c r="U300" s="223"/>
      <c r="V300" s="223"/>
      <c r="W300" s="223"/>
      <c r="X300" s="223"/>
      <c r="Y300" s="213"/>
      <c r="Z300" s="213"/>
      <c r="AA300" s="213"/>
      <c r="AB300" s="213"/>
      <c r="AC300" s="213"/>
      <c r="AD300" s="213"/>
      <c r="AE300" s="213"/>
      <c r="AF300" s="213"/>
      <c r="AG300" s="213" t="s">
        <v>166</v>
      </c>
      <c r="AH300" s="213">
        <v>5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">
      <c r="A301" s="220"/>
      <c r="B301" s="221"/>
      <c r="C301" s="251"/>
      <c r="D301" s="242"/>
      <c r="E301" s="242"/>
      <c r="F301" s="242"/>
      <c r="G301" s="242"/>
      <c r="H301" s="223"/>
      <c r="I301" s="223"/>
      <c r="J301" s="223"/>
      <c r="K301" s="223"/>
      <c r="L301" s="223"/>
      <c r="M301" s="223"/>
      <c r="N301" s="222"/>
      <c r="O301" s="222"/>
      <c r="P301" s="222"/>
      <c r="Q301" s="222"/>
      <c r="R301" s="223"/>
      <c r="S301" s="223"/>
      <c r="T301" s="223"/>
      <c r="U301" s="223"/>
      <c r="V301" s="223"/>
      <c r="W301" s="223"/>
      <c r="X301" s="223"/>
      <c r="Y301" s="213"/>
      <c r="Z301" s="213"/>
      <c r="AA301" s="213"/>
      <c r="AB301" s="213"/>
      <c r="AC301" s="213"/>
      <c r="AD301" s="213"/>
      <c r="AE301" s="213"/>
      <c r="AF301" s="213"/>
      <c r="AG301" s="213" t="s">
        <v>167</v>
      </c>
      <c r="AH301" s="213"/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ht="22.5" outlineLevel="1" x14ac:dyDescent="0.2">
      <c r="A302" s="234">
        <v>88</v>
      </c>
      <c r="B302" s="235" t="s">
        <v>446</v>
      </c>
      <c r="C302" s="248" t="s">
        <v>447</v>
      </c>
      <c r="D302" s="236" t="s">
        <v>170</v>
      </c>
      <c r="E302" s="237">
        <v>53.453400000000002</v>
      </c>
      <c r="F302" s="238"/>
      <c r="G302" s="239">
        <f>ROUND(E302*F302,2)</f>
        <v>0</v>
      </c>
      <c r="H302" s="238"/>
      <c r="I302" s="239">
        <f>ROUND(E302*H302,2)</f>
        <v>0</v>
      </c>
      <c r="J302" s="238"/>
      <c r="K302" s="239">
        <f>ROUND(E302*J302,2)</f>
        <v>0</v>
      </c>
      <c r="L302" s="239">
        <v>21</v>
      </c>
      <c r="M302" s="239">
        <f>G302*(1+L302/100)</f>
        <v>0</v>
      </c>
      <c r="N302" s="237">
        <v>8.3000000000000001E-3</v>
      </c>
      <c r="O302" s="237">
        <f>ROUND(E302*N302,2)</f>
        <v>0.44</v>
      </c>
      <c r="P302" s="237">
        <v>0</v>
      </c>
      <c r="Q302" s="237">
        <f>ROUND(E302*P302,2)</f>
        <v>0</v>
      </c>
      <c r="R302" s="239" t="s">
        <v>403</v>
      </c>
      <c r="S302" s="239" t="s">
        <v>160</v>
      </c>
      <c r="T302" s="240" t="s">
        <v>160</v>
      </c>
      <c r="U302" s="223">
        <v>0</v>
      </c>
      <c r="V302" s="223">
        <f>ROUND(E302*U302,2)</f>
        <v>0</v>
      </c>
      <c r="W302" s="223"/>
      <c r="X302" s="223" t="s">
        <v>281</v>
      </c>
      <c r="Y302" s="213"/>
      <c r="Z302" s="213"/>
      <c r="AA302" s="213"/>
      <c r="AB302" s="213"/>
      <c r="AC302" s="213"/>
      <c r="AD302" s="213"/>
      <c r="AE302" s="213"/>
      <c r="AF302" s="213"/>
      <c r="AG302" s="213" t="s">
        <v>282</v>
      </c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">
      <c r="A303" s="220"/>
      <c r="B303" s="221"/>
      <c r="C303" s="250" t="s">
        <v>448</v>
      </c>
      <c r="D303" s="224"/>
      <c r="E303" s="225">
        <v>53.453400000000002</v>
      </c>
      <c r="F303" s="223"/>
      <c r="G303" s="223"/>
      <c r="H303" s="223"/>
      <c r="I303" s="223"/>
      <c r="J303" s="223"/>
      <c r="K303" s="223"/>
      <c r="L303" s="223"/>
      <c r="M303" s="223"/>
      <c r="N303" s="222"/>
      <c r="O303" s="222"/>
      <c r="P303" s="222"/>
      <c r="Q303" s="222"/>
      <c r="R303" s="223"/>
      <c r="S303" s="223"/>
      <c r="T303" s="223"/>
      <c r="U303" s="223"/>
      <c r="V303" s="223"/>
      <c r="W303" s="223"/>
      <c r="X303" s="223"/>
      <c r="Y303" s="213"/>
      <c r="Z303" s="213"/>
      <c r="AA303" s="213"/>
      <c r="AB303" s="213"/>
      <c r="AC303" s="213"/>
      <c r="AD303" s="213"/>
      <c r="AE303" s="213"/>
      <c r="AF303" s="213"/>
      <c r="AG303" s="213" t="s">
        <v>166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">
      <c r="A304" s="220"/>
      <c r="B304" s="221"/>
      <c r="C304" s="251"/>
      <c r="D304" s="242"/>
      <c r="E304" s="242"/>
      <c r="F304" s="242"/>
      <c r="G304" s="242"/>
      <c r="H304" s="223"/>
      <c r="I304" s="223"/>
      <c r="J304" s="223"/>
      <c r="K304" s="223"/>
      <c r="L304" s="223"/>
      <c r="M304" s="223"/>
      <c r="N304" s="222"/>
      <c r="O304" s="222"/>
      <c r="P304" s="222"/>
      <c r="Q304" s="222"/>
      <c r="R304" s="223"/>
      <c r="S304" s="223"/>
      <c r="T304" s="223"/>
      <c r="U304" s="223"/>
      <c r="V304" s="223"/>
      <c r="W304" s="223"/>
      <c r="X304" s="223"/>
      <c r="Y304" s="213"/>
      <c r="Z304" s="213"/>
      <c r="AA304" s="213"/>
      <c r="AB304" s="213"/>
      <c r="AC304" s="213"/>
      <c r="AD304" s="213"/>
      <c r="AE304" s="213"/>
      <c r="AF304" s="213"/>
      <c r="AG304" s="213" t="s">
        <v>167</v>
      </c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 x14ac:dyDescent="0.2">
      <c r="A305" s="234">
        <v>89</v>
      </c>
      <c r="B305" s="235" t="s">
        <v>449</v>
      </c>
      <c r="C305" s="248" t="s">
        <v>450</v>
      </c>
      <c r="D305" s="236" t="s">
        <v>251</v>
      </c>
      <c r="E305" s="237">
        <v>0.52163999999999999</v>
      </c>
      <c r="F305" s="238"/>
      <c r="G305" s="239">
        <f>ROUND(E305*F305,2)</f>
        <v>0</v>
      </c>
      <c r="H305" s="238"/>
      <c r="I305" s="239">
        <f>ROUND(E305*H305,2)</f>
        <v>0</v>
      </c>
      <c r="J305" s="238"/>
      <c r="K305" s="239">
        <f>ROUND(E305*J305,2)</f>
        <v>0</v>
      </c>
      <c r="L305" s="239">
        <v>21</v>
      </c>
      <c r="M305" s="239">
        <f>G305*(1+L305/100)</f>
        <v>0</v>
      </c>
      <c r="N305" s="237">
        <v>0</v>
      </c>
      <c r="O305" s="237">
        <f>ROUND(E305*N305,2)</f>
        <v>0</v>
      </c>
      <c r="P305" s="237">
        <v>0</v>
      </c>
      <c r="Q305" s="237">
        <f>ROUND(E305*P305,2)</f>
        <v>0</v>
      </c>
      <c r="R305" s="239" t="s">
        <v>427</v>
      </c>
      <c r="S305" s="239" t="s">
        <v>160</v>
      </c>
      <c r="T305" s="240" t="s">
        <v>160</v>
      </c>
      <c r="U305" s="223">
        <v>2.4009999999999998</v>
      </c>
      <c r="V305" s="223">
        <f>ROUND(E305*U305,2)</f>
        <v>1.25</v>
      </c>
      <c r="W305" s="223"/>
      <c r="X305" s="223" t="s">
        <v>252</v>
      </c>
      <c r="Y305" s="213"/>
      <c r="Z305" s="213"/>
      <c r="AA305" s="213"/>
      <c r="AB305" s="213"/>
      <c r="AC305" s="213"/>
      <c r="AD305" s="213"/>
      <c r="AE305" s="213"/>
      <c r="AF305" s="213"/>
      <c r="AG305" s="213" t="s">
        <v>253</v>
      </c>
      <c r="AH305" s="213"/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">
      <c r="A306" s="220"/>
      <c r="B306" s="221"/>
      <c r="C306" s="249" t="s">
        <v>268</v>
      </c>
      <c r="D306" s="241"/>
      <c r="E306" s="241"/>
      <c r="F306" s="241"/>
      <c r="G306" s="241"/>
      <c r="H306" s="223"/>
      <c r="I306" s="223"/>
      <c r="J306" s="223"/>
      <c r="K306" s="223"/>
      <c r="L306" s="223"/>
      <c r="M306" s="223"/>
      <c r="N306" s="222"/>
      <c r="O306" s="222"/>
      <c r="P306" s="222"/>
      <c r="Q306" s="222"/>
      <c r="R306" s="223"/>
      <c r="S306" s="223"/>
      <c r="T306" s="223"/>
      <c r="U306" s="223"/>
      <c r="V306" s="223"/>
      <c r="W306" s="223"/>
      <c r="X306" s="223"/>
      <c r="Y306" s="213"/>
      <c r="Z306" s="213"/>
      <c r="AA306" s="213"/>
      <c r="AB306" s="213"/>
      <c r="AC306" s="213"/>
      <c r="AD306" s="213"/>
      <c r="AE306" s="213"/>
      <c r="AF306" s="213"/>
      <c r="AG306" s="213" t="s">
        <v>164</v>
      </c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">
      <c r="A307" s="220"/>
      <c r="B307" s="221"/>
      <c r="C307" s="251"/>
      <c r="D307" s="242"/>
      <c r="E307" s="242"/>
      <c r="F307" s="242"/>
      <c r="G307" s="242"/>
      <c r="H307" s="223"/>
      <c r="I307" s="223"/>
      <c r="J307" s="223"/>
      <c r="K307" s="223"/>
      <c r="L307" s="223"/>
      <c r="M307" s="223"/>
      <c r="N307" s="222"/>
      <c r="O307" s="222"/>
      <c r="P307" s="222"/>
      <c r="Q307" s="222"/>
      <c r="R307" s="223"/>
      <c r="S307" s="223"/>
      <c r="T307" s="223"/>
      <c r="U307" s="223"/>
      <c r="V307" s="223"/>
      <c r="W307" s="223"/>
      <c r="X307" s="223"/>
      <c r="Y307" s="213"/>
      <c r="Z307" s="213"/>
      <c r="AA307" s="213"/>
      <c r="AB307" s="213"/>
      <c r="AC307" s="213"/>
      <c r="AD307" s="213"/>
      <c r="AE307" s="213"/>
      <c r="AF307" s="213"/>
      <c r="AG307" s="213" t="s">
        <v>167</v>
      </c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x14ac:dyDescent="0.2">
      <c r="A308" s="227" t="s">
        <v>154</v>
      </c>
      <c r="B308" s="228" t="s">
        <v>109</v>
      </c>
      <c r="C308" s="247" t="s">
        <v>110</v>
      </c>
      <c r="D308" s="229"/>
      <c r="E308" s="230"/>
      <c r="F308" s="231"/>
      <c r="G308" s="231">
        <f>SUMIF(AG309:AG320,"&lt;&gt;NOR",G309:G320)</f>
        <v>0</v>
      </c>
      <c r="H308" s="231"/>
      <c r="I308" s="231">
        <f>SUM(I309:I320)</f>
        <v>0</v>
      </c>
      <c r="J308" s="231"/>
      <c r="K308" s="231">
        <f>SUM(K309:K320)</f>
        <v>0</v>
      </c>
      <c r="L308" s="231"/>
      <c r="M308" s="231">
        <f>SUM(M309:M320)</f>
        <v>0</v>
      </c>
      <c r="N308" s="230"/>
      <c r="O308" s="230">
        <f>SUM(O309:O320)</f>
        <v>0.28999999999999998</v>
      </c>
      <c r="P308" s="230"/>
      <c r="Q308" s="230">
        <f>SUM(Q309:Q320)</f>
        <v>0</v>
      </c>
      <c r="R308" s="231"/>
      <c r="S308" s="231"/>
      <c r="T308" s="232"/>
      <c r="U308" s="226"/>
      <c r="V308" s="226">
        <f>SUM(V309:V320)</f>
        <v>22.6</v>
      </c>
      <c r="W308" s="226"/>
      <c r="X308" s="226"/>
      <c r="AG308" t="s">
        <v>155</v>
      </c>
    </row>
    <row r="309" spans="1:60" outlineLevel="1" x14ac:dyDescent="0.2">
      <c r="A309" s="234">
        <v>90</v>
      </c>
      <c r="B309" s="235" t="s">
        <v>451</v>
      </c>
      <c r="C309" s="248" t="s">
        <v>452</v>
      </c>
      <c r="D309" s="236" t="s">
        <v>170</v>
      </c>
      <c r="E309" s="237">
        <v>49.502650000000003</v>
      </c>
      <c r="F309" s="238"/>
      <c r="G309" s="239">
        <f>ROUND(E309*F309,2)</f>
        <v>0</v>
      </c>
      <c r="H309" s="238"/>
      <c r="I309" s="239">
        <f>ROUND(E309*H309,2)</f>
        <v>0</v>
      </c>
      <c r="J309" s="238"/>
      <c r="K309" s="239">
        <f>ROUND(E309*J309,2)</f>
        <v>0</v>
      </c>
      <c r="L309" s="239">
        <v>21</v>
      </c>
      <c r="M309" s="239">
        <f>G309*(1+L309/100)</f>
        <v>0</v>
      </c>
      <c r="N309" s="237">
        <v>0</v>
      </c>
      <c r="O309" s="237">
        <f>ROUND(E309*N309,2)</f>
        <v>0</v>
      </c>
      <c r="P309" s="237">
        <v>0</v>
      </c>
      <c r="Q309" s="237">
        <f>ROUND(E309*P309,2)</f>
        <v>0</v>
      </c>
      <c r="R309" s="239" t="s">
        <v>427</v>
      </c>
      <c r="S309" s="239" t="s">
        <v>160</v>
      </c>
      <c r="T309" s="240" t="s">
        <v>160</v>
      </c>
      <c r="U309" s="223">
        <v>0.05</v>
      </c>
      <c r="V309" s="223">
        <f>ROUND(E309*U309,2)</f>
        <v>2.48</v>
      </c>
      <c r="W309" s="223"/>
      <c r="X309" s="223" t="s">
        <v>161</v>
      </c>
      <c r="Y309" s="213"/>
      <c r="Z309" s="213"/>
      <c r="AA309" s="213"/>
      <c r="AB309" s="213"/>
      <c r="AC309" s="213"/>
      <c r="AD309" s="213"/>
      <c r="AE309" s="213"/>
      <c r="AF309" s="213"/>
      <c r="AG309" s="213" t="s">
        <v>162</v>
      </c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">
      <c r="A310" s="220"/>
      <c r="B310" s="221"/>
      <c r="C310" s="249" t="s">
        <v>453</v>
      </c>
      <c r="D310" s="241"/>
      <c r="E310" s="241"/>
      <c r="F310" s="241"/>
      <c r="G310" s="241"/>
      <c r="H310" s="223"/>
      <c r="I310" s="223"/>
      <c r="J310" s="223"/>
      <c r="K310" s="223"/>
      <c r="L310" s="223"/>
      <c r="M310" s="223"/>
      <c r="N310" s="222"/>
      <c r="O310" s="222"/>
      <c r="P310" s="222"/>
      <c r="Q310" s="222"/>
      <c r="R310" s="223"/>
      <c r="S310" s="223"/>
      <c r="T310" s="223"/>
      <c r="U310" s="223"/>
      <c r="V310" s="223"/>
      <c r="W310" s="223"/>
      <c r="X310" s="223"/>
      <c r="Y310" s="213"/>
      <c r="Z310" s="213"/>
      <c r="AA310" s="213"/>
      <c r="AB310" s="213"/>
      <c r="AC310" s="213"/>
      <c r="AD310" s="213"/>
      <c r="AE310" s="213"/>
      <c r="AF310" s="213"/>
      <c r="AG310" s="213" t="s">
        <v>164</v>
      </c>
      <c r="AH310" s="213"/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1" x14ac:dyDescent="0.2">
      <c r="A311" s="220"/>
      <c r="B311" s="221"/>
      <c r="C311" s="250" t="s">
        <v>222</v>
      </c>
      <c r="D311" s="224"/>
      <c r="E311" s="225">
        <v>46.312649999999998</v>
      </c>
      <c r="F311" s="223"/>
      <c r="G311" s="223"/>
      <c r="H311" s="223"/>
      <c r="I311" s="223"/>
      <c r="J311" s="223"/>
      <c r="K311" s="223"/>
      <c r="L311" s="223"/>
      <c r="M311" s="223"/>
      <c r="N311" s="222"/>
      <c r="O311" s="222"/>
      <c r="P311" s="222"/>
      <c r="Q311" s="222"/>
      <c r="R311" s="223"/>
      <c r="S311" s="223"/>
      <c r="T311" s="223"/>
      <c r="U311" s="223"/>
      <c r="V311" s="223"/>
      <c r="W311" s="223"/>
      <c r="X311" s="223"/>
      <c r="Y311" s="213"/>
      <c r="Z311" s="213"/>
      <c r="AA311" s="213"/>
      <c r="AB311" s="213"/>
      <c r="AC311" s="213"/>
      <c r="AD311" s="213"/>
      <c r="AE311" s="213"/>
      <c r="AF311" s="213"/>
      <c r="AG311" s="213" t="s">
        <v>166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">
      <c r="A312" s="220"/>
      <c r="B312" s="221"/>
      <c r="C312" s="250" t="s">
        <v>188</v>
      </c>
      <c r="D312" s="224"/>
      <c r="E312" s="225">
        <v>3.19</v>
      </c>
      <c r="F312" s="223"/>
      <c r="G312" s="223"/>
      <c r="H312" s="223"/>
      <c r="I312" s="223"/>
      <c r="J312" s="223"/>
      <c r="K312" s="223"/>
      <c r="L312" s="223"/>
      <c r="M312" s="223"/>
      <c r="N312" s="222"/>
      <c r="O312" s="222"/>
      <c r="P312" s="222"/>
      <c r="Q312" s="222"/>
      <c r="R312" s="223"/>
      <c r="S312" s="223"/>
      <c r="T312" s="223"/>
      <c r="U312" s="223"/>
      <c r="V312" s="223"/>
      <c r="W312" s="223"/>
      <c r="X312" s="223"/>
      <c r="Y312" s="213"/>
      <c r="Z312" s="213"/>
      <c r="AA312" s="213"/>
      <c r="AB312" s="213"/>
      <c r="AC312" s="213"/>
      <c r="AD312" s="213"/>
      <c r="AE312" s="213"/>
      <c r="AF312" s="213"/>
      <c r="AG312" s="213" t="s">
        <v>166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">
      <c r="A313" s="220"/>
      <c r="B313" s="221"/>
      <c r="C313" s="251"/>
      <c r="D313" s="242"/>
      <c r="E313" s="242"/>
      <c r="F313" s="242"/>
      <c r="G313" s="242"/>
      <c r="H313" s="223"/>
      <c r="I313" s="223"/>
      <c r="J313" s="223"/>
      <c r="K313" s="223"/>
      <c r="L313" s="223"/>
      <c r="M313" s="223"/>
      <c r="N313" s="222"/>
      <c r="O313" s="222"/>
      <c r="P313" s="222"/>
      <c r="Q313" s="222"/>
      <c r="R313" s="223"/>
      <c r="S313" s="223"/>
      <c r="T313" s="223"/>
      <c r="U313" s="223"/>
      <c r="V313" s="223"/>
      <c r="W313" s="223"/>
      <c r="X313" s="223"/>
      <c r="Y313" s="213"/>
      <c r="Z313" s="213"/>
      <c r="AA313" s="213"/>
      <c r="AB313" s="213"/>
      <c r="AC313" s="213"/>
      <c r="AD313" s="213"/>
      <c r="AE313" s="213"/>
      <c r="AF313" s="213"/>
      <c r="AG313" s="213" t="s">
        <v>167</v>
      </c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">
      <c r="A314" s="234">
        <v>91</v>
      </c>
      <c r="B314" s="235" t="s">
        <v>454</v>
      </c>
      <c r="C314" s="248" t="s">
        <v>455</v>
      </c>
      <c r="D314" s="236" t="s">
        <v>170</v>
      </c>
      <c r="E314" s="237">
        <v>49.502650000000003</v>
      </c>
      <c r="F314" s="238"/>
      <c r="G314" s="239">
        <f>ROUND(E314*F314,2)</f>
        <v>0</v>
      </c>
      <c r="H314" s="238"/>
      <c r="I314" s="239">
        <f>ROUND(E314*H314,2)</f>
        <v>0</v>
      </c>
      <c r="J314" s="238"/>
      <c r="K314" s="239">
        <f>ROUND(E314*J314,2)</f>
        <v>0</v>
      </c>
      <c r="L314" s="239">
        <v>21</v>
      </c>
      <c r="M314" s="239">
        <f>G314*(1+L314/100)</f>
        <v>0</v>
      </c>
      <c r="N314" s="237">
        <v>5.9300000000000004E-3</v>
      </c>
      <c r="O314" s="237">
        <f>ROUND(E314*N314,2)</f>
        <v>0.28999999999999998</v>
      </c>
      <c r="P314" s="237">
        <v>0</v>
      </c>
      <c r="Q314" s="237">
        <f>ROUND(E314*P314,2)</f>
        <v>0</v>
      </c>
      <c r="R314" s="239" t="s">
        <v>456</v>
      </c>
      <c r="S314" s="239" t="s">
        <v>160</v>
      </c>
      <c r="T314" s="240" t="s">
        <v>160</v>
      </c>
      <c r="U314" s="223">
        <v>0.4</v>
      </c>
      <c r="V314" s="223">
        <f>ROUND(E314*U314,2)</f>
        <v>19.8</v>
      </c>
      <c r="W314" s="223"/>
      <c r="X314" s="223" t="s">
        <v>161</v>
      </c>
      <c r="Y314" s="213"/>
      <c r="Z314" s="213"/>
      <c r="AA314" s="213"/>
      <c r="AB314" s="213"/>
      <c r="AC314" s="213"/>
      <c r="AD314" s="213"/>
      <c r="AE314" s="213"/>
      <c r="AF314" s="213"/>
      <c r="AG314" s="213" t="s">
        <v>162</v>
      </c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">
      <c r="A315" s="220"/>
      <c r="B315" s="221"/>
      <c r="C315" s="249" t="s">
        <v>457</v>
      </c>
      <c r="D315" s="241"/>
      <c r="E315" s="241"/>
      <c r="F315" s="241"/>
      <c r="G315" s="241"/>
      <c r="H315" s="223"/>
      <c r="I315" s="223"/>
      <c r="J315" s="223"/>
      <c r="K315" s="223"/>
      <c r="L315" s="223"/>
      <c r="M315" s="223"/>
      <c r="N315" s="222"/>
      <c r="O315" s="222"/>
      <c r="P315" s="222"/>
      <c r="Q315" s="222"/>
      <c r="R315" s="223"/>
      <c r="S315" s="223"/>
      <c r="T315" s="223"/>
      <c r="U315" s="223"/>
      <c r="V315" s="223"/>
      <c r="W315" s="223"/>
      <c r="X315" s="223"/>
      <c r="Y315" s="213"/>
      <c r="Z315" s="213"/>
      <c r="AA315" s="213"/>
      <c r="AB315" s="213"/>
      <c r="AC315" s="213"/>
      <c r="AD315" s="213"/>
      <c r="AE315" s="213"/>
      <c r="AF315" s="213"/>
      <c r="AG315" s="213" t="s">
        <v>164</v>
      </c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20"/>
      <c r="B316" s="221"/>
      <c r="C316" s="250" t="s">
        <v>458</v>
      </c>
      <c r="D316" s="224"/>
      <c r="E316" s="225">
        <v>49.502650000000003</v>
      </c>
      <c r="F316" s="223"/>
      <c r="G316" s="223"/>
      <c r="H316" s="223"/>
      <c r="I316" s="223"/>
      <c r="J316" s="223"/>
      <c r="K316" s="223"/>
      <c r="L316" s="223"/>
      <c r="M316" s="223"/>
      <c r="N316" s="222"/>
      <c r="O316" s="222"/>
      <c r="P316" s="222"/>
      <c r="Q316" s="222"/>
      <c r="R316" s="223"/>
      <c r="S316" s="223"/>
      <c r="T316" s="223"/>
      <c r="U316" s="223"/>
      <c r="V316" s="223"/>
      <c r="W316" s="223"/>
      <c r="X316" s="223"/>
      <c r="Y316" s="213"/>
      <c r="Z316" s="213"/>
      <c r="AA316" s="213"/>
      <c r="AB316" s="213"/>
      <c r="AC316" s="213"/>
      <c r="AD316" s="213"/>
      <c r="AE316" s="213"/>
      <c r="AF316" s="213"/>
      <c r="AG316" s="213" t="s">
        <v>166</v>
      </c>
      <c r="AH316" s="213">
        <v>5</v>
      </c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">
      <c r="A317" s="220"/>
      <c r="B317" s="221"/>
      <c r="C317" s="251"/>
      <c r="D317" s="242"/>
      <c r="E317" s="242"/>
      <c r="F317" s="242"/>
      <c r="G317" s="242"/>
      <c r="H317" s="223"/>
      <c r="I317" s="223"/>
      <c r="J317" s="223"/>
      <c r="K317" s="223"/>
      <c r="L317" s="223"/>
      <c r="M317" s="223"/>
      <c r="N317" s="222"/>
      <c r="O317" s="222"/>
      <c r="P317" s="222"/>
      <c r="Q317" s="222"/>
      <c r="R317" s="223"/>
      <c r="S317" s="223"/>
      <c r="T317" s="223"/>
      <c r="U317" s="223"/>
      <c r="V317" s="223"/>
      <c r="W317" s="223"/>
      <c r="X317" s="223"/>
      <c r="Y317" s="213"/>
      <c r="Z317" s="213"/>
      <c r="AA317" s="213"/>
      <c r="AB317" s="213"/>
      <c r="AC317" s="213"/>
      <c r="AD317" s="213"/>
      <c r="AE317" s="213"/>
      <c r="AF317" s="213"/>
      <c r="AG317" s="213" t="s">
        <v>167</v>
      </c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">
      <c r="A318" s="234">
        <v>92</v>
      </c>
      <c r="B318" s="235" t="s">
        <v>459</v>
      </c>
      <c r="C318" s="248" t="s">
        <v>460</v>
      </c>
      <c r="D318" s="236" t="s">
        <v>251</v>
      </c>
      <c r="E318" s="237">
        <v>0.29354999999999998</v>
      </c>
      <c r="F318" s="238"/>
      <c r="G318" s="239">
        <f>ROUND(E318*F318,2)</f>
        <v>0</v>
      </c>
      <c r="H318" s="238"/>
      <c r="I318" s="239">
        <f>ROUND(E318*H318,2)</f>
        <v>0</v>
      </c>
      <c r="J318" s="238"/>
      <c r="K318" s="239">
        <f>ROUND(E318*J318,2)</f>
        <v>0</v>
      </c>
      <c r="L318" s="239">
        <v>21</v>
      </c>
      <c r="M318" s="239">
        <f>G318*(1+L318/100)</f>
        <v>0</v>
      </c>
      <c r="N318" s="237">
        <v>0</v>
      </c>
      <c r="O318" s="237">
        <f>ROUND(E318*N318,2)</f>
        <v>0</v>
      </c>
      <c r="P318" s="237">
        <v>0</v>
      </c>
      <c r="Q318" s="237">
        <f>ROUND(E318*P318,2)</f>
        <v>0</v>
      </c>
      <c r="R318" s="239" t="s">
        <v>427</v>
      </c>
      <c r="S318" s="239" t="s">
        <v>160</v>
      </c>
      <c r="T318" s="240" t="s">
        <v>160</v>
      </c>
      <c r="U318" s="223">
        <v>1.1020000000000001</v>
      </c>
      <c r="V318" s="223">
        <f>ROUND(E318*U318,2)</f>
        <v>0.32</v>
      </c>
      <c r="W318" s="223"/>
      <c r="X318" s="223" t="s">
        <v>252</v>
      </c>
      <c r="Y318" s="213"/>
      <c r="Z318" s="213"/>
      <c r="AA318" s="213"/>
      <c r="AB318" s="213"/>
      <c r="AC318" s="213"/>
      <c r="AD318" s="213"/>
      <c r="AE318" s="213"/>
      <c r="AF318" s="213"/>
      <c r="AG318" s="213" t="s">
        <v>253</v>
      </c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">
      <c r="A319" s="220"/>
      <c r="B319" s="221"/>
      <c r="C319" s="249" t="s">
        <v>339</v>
      </c>
      <c r="D319" s="241"/>
      <c r="E319" s="241"/>
      <c r="F319" s="241"/>
      <c r="G319" s="241"/>
      <c r="H319" s="223"/>
      <c r="I319" s="223"/>
      <c r="J319" s="223"/>
      <c r="K319" s="223"/>
      <c r="L319" s="223"/>
      <c r="M319" s="223"/>
      <c r="N319" s="222"/>
      <c r="O319" s="222"/>
      <c r="P319" s="222"/>
      <c r="Q319" s="222"/>
      <c r="R319" s="223"/>
      <c r="S319" s="223"/>
      <c r="T319" s="223"/>
      <c r="U319" s="223"/>
      <c r="V319" s="223"/>
      <c r="W319" s="223"/>
      <c r="X319" s="223"/>
      <c r="Y319" s="213"/>
      <c r="Z319" s="213"/>
      <c r="AA319" s="213"/>
      <c r="AB319" s="213"/>
      <c r="AC319" s="213"/>
      <c r="AD319" s="213"/>
      <c r="AE319" s="213"/>
      <c r="AF319" s="213"/>
      <c r="AG319" s="213" t="s">
        <v>164</v>
      </c>
      <c r="AH319" s="213"/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20"/>
      <c r="B320" s="221"/>
      <c r="C320" s="251"/>
      <c r="D320" s="242"/>
      <c r="E320" s="242"/>
      <c r="F320" s="242"/>
      <c r="G320" s="242"/>
      <c r="H320" s="223"/>
      <c r="I320" s="223"/>
      <c r="J320" s="223"/>
      <c r="K320" s="223"/>
      <c r="L320" s="223"/>
      <c r="M320" s="223"/>
      <c r="N320" s="222"/>
      <c r="O320" s="222"/>
      <c r="P320" s="222"/>
      <c r="Q320" s="222"/>
      <c r="R320" s="223"/>
      <c r="S320" s="223"/>
      <c r="T320" s="223"/>
      <c r="U320" s="223"/>
      <c r="V320" s="223"/>
      <c r="W320" s="223"/>
      <c r="X320" s="223"/>
      <c r="Y320" s="213"/>
      <c r="Z320" s="213"/>
      <c r="AA320" s="213"/>
      <c r="AB320" s="213"/>
      <c r="AC320" s="213"/>
      <c r="AD320" s="213"/>
      <c r="AE320" s="213"/>
      <c r="AF320" s="213"/>
      <c r="AG320" s="213" t="s">
        <v>167</v>
      </c>
      <c r="AH320" s="213"/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x14ac:dyDescent="0.2">
      <c r="A321" s="227" t="s">
        <v>154</v>
      </c>
      <c r="B321" s="228" t="s">
        <v>111</v>
      </c>
      <c r="C321" s="247" t="s">
        <v>112</v>
      </c>
      <c r="D321" s="229"/>
      <c r="E321" s="230"/>
      <c r="F321" s="231"/>
      <c r="G321" s="231">
        <f>SUMIF(AG322:AG342,"&lt;&gt;NOR",G322:G342)</f>
        <v>0</v>
      </c>
      <c r="H321" s="231"/>
      <c r="I321" s="231">
        <f>SUM(I322:I342)</f>
        <v>0</v>
      </c>
      <c r="J321" s="231"/>
      <c r="K321" s="231">
        <f>SUM(K322:K342)</f>
        <v>0</v>
      </c>
      <c r="L321" s="231"/>
      <c r="M321" s="231">
        <f>SUM(M322:M342)</f>
        <v>0</v>
      </c>
      <c r="N321" s="230"/>
      <c r="O321" s="230">
        <f>SUM(O322:O342)</f>
        <v>0.04</v>
      </c>
      <c r="P321" s="230"/>
      <c r="Q321" s="230">
        <f>SUM(Q322:Q342)</f>
        <v>0</v>
      </c>
      <c r="R321" s="231"/>
      <c r="S321" s="231"/>
      <c r="T321" s="232"/>
      <c r="U321" s="226"/>
      <c r="V321" s="226">
        <f>SUM(V322:V342)</f>
        <v>3.48</v>
      </c>
      <c r="W321" s="226"/>
      <c r="X321" s="226"/>
      <c r="AG321" t="s">
        <v>155</v>
      </c>
    </row>
    <row r="322" spans="1:60" outlineLevel="1" x14ac:dyDescent="0.2">
      <c r="A322" s="234">
        <v>93</v>
      </c>
      <c r="B322" s="235" t="s">
        <v>461</v>
      </c>
      <c r="C322" s="248" t="s">
        <v>462</v>
      </c>
      <c r="D322" s="236" t="s">
        <v>170</v>
      </c>
      <c r="E322" s="237">
        <v>2.4</v>
      </c>
      <c r="F322" s="238"/>
      <c r="G322" s="239">
        <f>ROUND(E322*F322,2)</f>
        <v>0</v>
      </c>
      <c r="H322" s="238"/>
      <c r="I322" s="239">
        <f>ROUND(E322*H322,2)</f>
        <v>0</v>
      </c>
      <c r="J322" s="238"/>
      <c r="K322" s="239">
        <f>ROUND(E322*J322,2)</f>
        <v>0</v>
      </c>
      <c r="L322" s="239">
        <v>21</v>
      </c>
      <c r="M322" s="239">
        <f>G322*(1+L322/100)</f>
        <v>0</v>
      </c>
      <c r="N322" s="237">
        <v>2.1000000000000001E-4</v>
      </c>
      <c r="O322" s="237">
        <f>ROUND(E322*N322,2)</f>
        <v>0</v>
      </c>
      <c r="P322" s="237">
        <v>0</v>
      </c>
      <c r="Q322" s="237">
        <f>ROUND(E322*P322,2)</f>
        <v>0</v>
      </c>
      <c r="R322" s="239" t="s">
        <v>463</v>
      </c>
      <c r="S322" s="239" t="s">
        <v>160</v>
      </c>
      <c r="T322" s="240" t="s">
        <v>160</v>
      </c>
      <c r="U322" s="223">
        <v>0.05</v>
      </c>
      <c r="V322" s="223">
        <f>ROUND(E322*U322,2)</f>
        <v>0.12</v>
      </c>
      <c r="W322" s="223"/>
      <c r="X322" s="223" t="s">
        <v>161</v>
      </c>
      <c r="Y322" s="213"/>
      <c r="Z322" s="213"/>
      <c r="AA322" s="213"/>
      <c r="AB322" s="213"/>
      <c r="AC322" s="213"/>
      <c r="AD322" s="213"/>
      <c r="AE322" s="213"/>
      <c r="AF322" s="213"/>
      <c r="AG322" s="213" t="s">
        <v>162</v>
      </c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">
      <c r="A323" s="220"/>
      <c r="B323" s="221"/>
      <c r="C323" s="254" t="s">
        <v>464</v>
      </c>
      <c r="D323" s="246"/>
      <c r="E323" s="246"/>
      <c r="F323" s="246"/>
      <c r="G323" s="246"/>
      <c r="H323" s="223"/>
      <c r="I323" s="223"/>
      <c r="J323" s="223"/>
      <c r="K323" s="223"/>
      <c r="L323" s="223"/>
      <c r="M323" s="223"/>
      <c r="N323" s="222"/>
      <c r="O323" s="222"/>
      <c r="P323" s="222"/>
      <c r="Q323" s="222"/>
      <c r="R323" s="223"/>
      <c r="S323" s="223"/>
      <c r="T323" s="223"/>
      <c r="U323" s="223"/>
      <c r="V323" s="223"/>
      <c r="W323" s="223"/>
      <c r="X323" s="223"/>
      <c r="Y323" s="213"/>
      <c r="Z323" s="213"/>
      <c r="AA323" s="213"/>
      <c r="AB323" s="213"/>
      <c r="AC323" s="213"/>
      <c r="AD323" s="213"/>
      <c r="AE323" s="213"/>
      <c r="AF323" s="213"/>
      <c r="AG323" s="213" t="s">
        <v>246</v>
      </c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20"/>
      <c r="B324" s="221"/>
      <c r="C324" s="250" t="s">
        <v>465</v>
      </c>
      <c r="D324" s="224"/>
      <c r="E324" s="225">
        <v>2.4</v>
      </c>
      <c r="F324" s="223"/>
      <c r="G324" s="223"/>
      <c r="H324" s="223"/>
      <c r="I324" s="223"/>
      <c r="J324" s="223"/>
      <c r="K324" s="223"/>
      <c r="L324" s="223"/>
      <c r="M324" s="223"/>
      <c r="N324" s="222"/>
      <c r="O324" s="222"/>
      <c r="P324" s="222"/>
      <c r="Q324" s="222"/>
      <c r="R324" s="223"/>
      <c r="S324" s="223"/>
      <c r="T324" s="223"/>
      <c r="U324" s="223"/>
      <c r="V324" s="223"/>
      <c r="W324" s="223"/>
      <c r="X324" s="223"/>
      <c r="Y324" s="213"/>
      <c r="Z324" s="213"/>
      <c r="AA324" s="213"/>
      <c r="AB324" s="213"/>
      <c r="AC324" s="213"/>
      <c r="AD324" s="213"/>
      <c r="AE324" s="213"/>
      <c r="AF324" s="213"/>
      <c r="AG324" s="213" t="s">
        <v>166</v>
      </c>
      <c r="AH324" s="213">
        <v>0</v>
      </c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">
      <c r="A325" s="220"/>
      <c r="B325" s="221"/>
      <c r="C325" s="251"/>
      <c r="D325" s="242"/>
      <c r="E325" s="242"/>
      <c r="F325" s="242"/>
      <c r="G325" s="242"/>
      <c r="H325" s="223"/>
      <c r="I325" s="223"/>
      <c r="J325" s="223"/>
      <c r="K325" s="223"/>
      <c r="L325" s="223"/>
      <c r="M325" s="223"/>
      <c r="N325" s="222"/>
      <c r="O325" s="222"/>
      <c r="P325" s="222"/>
      <c r="Q325" s="222"/>
      <c r="R325" s="223"/>
      <c r="S325" s="223"/>
      <c r="T325" s="223"/>
      <c r="U325" s="223"/>
      <c r="V325" s="223"/>
      <c r="W325" s="223"/>
      <c r="X325" s="223"/>
      <c r="Y325" s="213"/>
      <c r="Z325" s="213"/>
      <c r="AA325" s="213"/>
      <c r="AB325" s="213"/>
      <c r="AC325" s="213"/>
      <c r="AD325" s="213"/>
      <c r="AE325" s="213"/>
      <c r="AF325" s="213"/>
      <c r="AG325" s="213" t="s">
        <v>167</v>
      </c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ht="22.5" outlineLevel="1" x14ac:dyDescent="0.2">
      <c r="A326" s="234">
        <v>94</v>
      </c>
      <c r="B326" s="235" t="s">
        <v>466</v>
      </c>
      <c r="C326" s="248" t="s">
        <v>467</v>
      </c>
      <c r="D326" s="236" t="s">
        <v>170</v>
      </c>
      <c r="E326" s="237">
        <v>2.4</v>
      </c>
      <c r="F326" s="238"/>
      <c r="G326" s="239">
        <f>ROUND(E326*F326,2)</f>
        <v>0</v>
      </c>
      <c r="H326" s="238"/>
      <c r="I326" s="239">
        <f>ROUND(E326*H326,2)</f>
        <v>0</v>
      </c>
      <c r="J326" s="238"/>
      <c r="K326" s="239">
        <f>ROUND(E326*J326,2)</f>
        <v>0</v>
      </c>
      <c r="L326" s="239">
        <v>21</v>
      </c>
      <c r="M326" s="239">
        <f>G326*(1+L326/100)</f>
        <v>0</v>
      </c>
      <c r="N326" s="237">
        <v>4.9100000000000003E-3</v>
      </c>
      <c r="O326" s="237">
        <f>ROUND(E326*N326,2)</f>
        <v>0.01</v>
      </c>
      <c r="P326" s="237">
        <v>0</v>
      </c>
      <c r="Q326" s="237">
        <f>ROUND(E326*P326,2)</f>
        <v>0</v>
      </c>
      <c r="R326" s="239" t="s">
        <v>463</v>
      </c>
      <c r="S326" s="239" t="s">
        <v>160</v>
      </c>
      <c r="T326" s="240" t="s">
        <v>160</v>
      </c>
      <c r="U326" s="223">
        <v>1.0165</v>
      </c>
      <c r="V326" s="223">
        <f>ROUND(E326*U326,2)</f>
        <v>2.44</v>
      </c>
      <c r="W326" s="223"/>
      <c r="X326" s="223" t="s">
        <v>161</v>
      </c>
      <c r="Y326" s="213"/>
      <c r="Z326" s="213"/>
      <c r="AA326" s="213"/>
      <c r="AB326" s="213"/>
      <c r="AC326" s="213"/>
      <c r="AD326" s="213"/>
      <c r="AE326" s="213"/>
      <c r="AF326" s="213"/>
      <c r="AG326" s="213" t="s">
        <v>162</v>
      </c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">
      <c r="A327" s="220"/>
      <c r="B327" s="221"/>
      <c r="C327" s="250" t="s">
        <v>465</v>
      </c>
      <c r="D327" s="224"/>
      <c r="E327" s="225">
        <v>2.4</v>
      </c>
      <c r="F327" s="223"/>
      <c r="G327" s="223"/>
      <c r="H327" s="223"/>
      <c r="I327" s="223"/>
      <c r="J327" s="223"/>
      <c r="K327" s="223"/>
      <c r="L327" s="223"/>
      <c r="M327" s="223"/>
      <c r="N327" s="222"/>
      <c r="O327" s="222"/>
      <c r="P327" s="222"/>
      <c r="Q327" s="222"/>
      <c r="R327" s="223"/>
      <c r="S327" s="223"/>
      <c r="T327" s="223"/>
      <c r="U327" s="223"/>
      <c r="V327" s="223"/>
      <c r="W327" s="223"/>
      <c r="X327" s="223"/>
      <c r="Y327" s="213"/>
      <c r="Z327" s="213"/>
      <c r="AA327" s="213"/>
      <c r="AB327" s="213"/>
      <c r="AC327" s="213"/>
      <c r="AD327" s="213"/>
      <c r="AE327" s="213"/>
      <c r="AF327" s="213"/>
      <c r="AG327" s="213" t="s">
        <v>166</v>
      </c>
      <c r="AH327" s="213">
        <v>0</v>
      </c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">
      <c r="A328" s="220"/>
      <c r="B328" s="221"/>
      <c r="C328" s="251"/>
      <c r="D328" s="242"/>
      <c r="E328" s="242"/>
      <c r="F328" s="242"/>
      <c r="G328" s="242"/>
      <c r="H328" s="223"/>
      <c r="I328" s="223"/>
      <c r="J328" s="223"/>
      <c r="K328" s="223"/>
      <c r="L328" s="223"/>
      <c r="M328" s="223"/>
      <c r="N328" s="222"/>
      <c r="O328" s="222"/>
      <c r="P328" s="222"/>
      <c r="Q328" s="222"/>
      <c r="R328" s="223"/>
      <c r="S328" s="223"/>
      <c r="T328" s="223"/>
      <c r="U328" s="223"/>
      <c r="V328" s="223"/>
      <c r="W328" s="223"/>
      <c r="X328" s="223"/>
      <c r="Y328" s="213"/>
      <c r="Z328" s="213"/>
      <c r="AA328" s="213"/>
      <c r="AB328" s="213"/>
      <c r="AC328" s="213"/>
      <c r="AD328" s="213"/>
      <c r="AE328" s="213"/>
      <c r="AF328" s="213"/>
      <c r="AG328" s="213" t="s">
        <v>167</v>
      </c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ht="22.5" outlineLevel="1" x14ac:dyDescent="0.2">
      <c r="A329" s="234">
        <v>95</v>
      </c>
      <c r="B329" s="235" t="s">
        <v>468</v>
      </c>
      <c r="C329" s="248" t="s">
        <v>469</v>
      </c>
      <c r="D329" s="236" t="s">
        <v>170</v>
      </c>
      <c r="E329" s="237">
        <v>2.4</v>
      </c>
      <c r="F329" s="238"/>
      <c r="G329" s="239">
        <f>ROUND(E329*F329,2)</f>
        <v>0</v>
      </c>
      <c r="H329" s="238"/>
      <c r="I329" s="239">
        <f>ROUND(E329*H329,2)</f>
        <v>0</v>
      </c>
      <c r="J329" s="238"/>
      <c r="K329" s="239">
        <f>ROUND(E329*J329,2)</f>
        <v>0</v>
      </c>
      <c r="L329" s="239">
        <v>21</v>
      </c>
      <c r="M329" s="239">
        <f>G329*(1+L329/100)</f>
        <v>0</v>
      </c>
      <c r="N329" s="237">
        <v>8.9999999999999998E-4</v>
      </c>
      <c r="O329" s="237">
        <f>ROUND(E329*N329,2)</f>
        <v>0</v>
      </c>
      <c r="P329" s="237">
        <v>0</v>
      </c>
      <c r="Q329" s="237">
        <f>ROUND(E329*P329,2)</f>
        <v>0</v>
      </c>
      <c r="R329" s="239" t="s">
        <v>463</v>
      </c>
      <c r="S329" s="239" t="s">
        <v>160</v>
      </c>
      <c r="T329" s="240" t="s">
        <v>160</v>
      </c>
      <c r="U329" s="223">
        <v>0</v>
      </c>
      <c r="V329" s="223">
        <f>ROUND(E329*U329,2)</f>
        <v>0</v>
      </c>
      <c r="W329" s="223"/>
      <c r="X329" s="223" t="s">
        <v>161</v>
      </c>
      <c r="Y329" s="213"/>
      <c r="Z329" s="213"/>
      <c r="AA329" s="213"/>
      <c r="AB329" s="213"/>
      <c r="AC329" s="213"/>
      <c r="AD329" s="213"/>
      <c r="AE329" s="213"/>
      <c r="AF329" s="213"/>
      <c r="AG329" s="213" t="s">
        <v>162</v>
      </c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">
      <c r="A330" s="220"/>
      <c r="B330" s="221"/>
      <c r="C330" s="250" t="s">
        <v>465</v>
      </c>
      <c r="D330" s="224"/>
      <c r="E330" s="225">
        <v>2.4</v>
      </c>
      <c r="F330" s="223"/>
      <c r="G330" s="223"/>
      <c r="H330" s="223"/>
      <c r="I330" s="223"/>
      <c r="J330" s="223"/>
      <c r="K330" s="223"/>
      <c r="L330" s="223"/>
      <c r="M330" s="223"/>
      <c r="N330" s="222"/>
      <c r="O330" s="222"/>
      <c r="P330" s="222"/>
      <c r="Q330" s="222"/>
      <c r="R330" s="223"/>
      <c r="S330" s="223"/>
      <c r="T330" s="223"/>
      <c r="U330" s="223"/>
      <c r="V330" s="223"/>
      <c r="W330" s="223"/>
      <c r="X330" s="223"/>
      <c r="Y330" s="213"/>
      <c r="Z330" s="213"/>
      <c r="AA330" s="213"/>
      <c r="AB330" s="213"/>
      <c r="AC330" s="213"/>
      <c r="AD330" s="213"/>
      <c r="AE330" s="213"/>
      <c r="AF330" s="213"/>
      <c r="AG330" s="213" t="s">
        <v>166</v>
      </c>
      <c r="AH330" s="213">
        <v>0</v>
      </c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 x14ac:dyDescent="0.2">
      <c r="A331" s="220"/>
      <c r="B331" s="221"/>
      <c r="C331" s="251"/>
      <c r="D331" s="242"/>
      <c r="E331" s="242"/>
      <c r="F331" s="242"/>
      <c r="G331" s="242"/>
      <c r="H331" s="223"/>
      <c r="I331" s="223"/>
      <c r="J331" s="223"/>
      <c r="K331" s="223"/>
      <c r="L331" s="223"/>
      <c r="M331" s="223"/>
      <c r="N331" s="222"/>
      <c r="O331" s="222"/>
      <c r="P331" s="222"/>
      <c r="Q331" s="222"/>
      <c r="R331" s="223"/>
      <c r="S331" s="223"/>
      <c r="T331" s="223"/>
      <c r="U331" s="223"/>
      <c r="V331" s="223"/>
      <c r="W331" s="223"/>
      <c r="X331" s="223"/>
      <c r="Y331" s="213"/>
      <c r="Z331" s="213"/>
      <c r="AA331" s="213"/>
      <c r="AB331" s="213"/>
      <c r="AC331" s="213"/>
      <c r="AD331" s="213"/>
      <c r="AE331" s="213"/>
      <c r="AF331" s="213"/>
      <c r="AG331" s="213" t="s">
        <v>167</v>
      </c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ht="22.5" outlineLevel="1" x14ac:dyDescent="0.2">
      <c r="A332" s="234">
        <v>96</v>
      </c>
      <c r="B332" s="235" t="s">
        <v>470</v>
      </c>
      <c r="C332" s="248" t="s">
        <v>471</v>
      </c>
      <c r="D332" s="236" t="s">
        <v>170</v>
      </c>
      <c r="E332" s="237">
        <v>2.4</v>
      </c>
      <c r="F332" s="238"/>
      <c r="G332" s="239">
        <f>ROUND(E332*F332,2)</f>
        <v>0</v>
      </c>
      <c r="H332" s="238"/>
      <c r="I332" s="239">
        <f>ROUND(E332*H332,2)</f>
        <v>0</v>
      </c>
      <c r="J332" s="238"/>
      <c r="K332" s="239">
        <f>ROUND(E332*J332,2)</f>
        <v>0</v>
      </c>
      <c r="L332" s="239">
        <v>21</v>
      </c>
      <c r="M332" s="239">
        <f>G332*(1+L332/100)</f>
        <v>0</v>
      </c>
      <c r="N332" s="237">
        <v>0</v>
      </c>
      <c r="O332" s="237">
        <f>ROUND(E332*N332,2)</f>
        <v>0</v>
      </c>
      <c r="P332" s="237">
        <v>0</v>
      </c>
      <c r="Q332" s="237">
        <f>ROUND(E332*P332,2)</f>
        <v>0</v>
      </c>
      <c r="R332" s="239" t="s">
        <v>463</v>
      </c>
      <c r="S332" s="239" t="s">
        <v>160</v>
      </c>
      <c r="T332" s="240" t="s">
        <v>160</v>
      </c>
      <c r="U332" s="223">
        <v>0.13</v>
      </c>
      <c r="V332" s="223">
        <f>ROUND(E332*U332,2)</f>
        <v>0.31</v>
      </c>
      <c r="W332" s="223"/>
      <c r="X332" s="223" t="s">
        <v>161</v>
      </c>
      <c r="Y332" s="213"/>
      <c r="Z332" s="213"/>
      <c r="AA332" s="213"/>
      <c r="AB332" s="213"/>
      <c r="AC332" s="213"/>
      <c r="AD332" s="213"/>
      <c r="AE332" s="213"/>
      <c r="AF332" s="213"/>
      <c r="AG332" s="213" t="s">
        <v>162</v>
      </c>
      <c r="AH332" s="213"/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1" x14ac:dyDescent="0.2">
      <c r="A333" s="220"/>
      <c r="B333" s="221"/>
      <c r="C333" s="250" t="s">
        <v>465</v>
      </c>
      <c r="D333" s="224"/>
      <c r="E333" s="225">
        <v>2.4</v>
      </c>
      <c r="F333" s="223"/>
      <c r="G333" s="223"/>
      <c r="H333" s="223"/>
      <c r="I333" s="223"/>
      <c r="J333" s="223"/>
      <c r="K333" s="223"/>
      <c r="L333" s="223"/>
      <c r="M333" s="223"/>
      <c r="N333" s="222"/>
      <c r="O333" s="222"/>
      <c r="P333" s="222"/>
      <c r="Q333" s="222"/>
      <c r="R333" s="223"/>
      <c r="S333" s="223"/>
      <c r="T333" s="223"/>
      <c r="U333" s="223"/>
      <c r="V333" s="223"/>
      <c r="W333" s="223"/>
      <c r="X333" s="223"/>
      <c r="Y333" s="213"/>
      <c r="Z333" s="213"/>
      <c r="AA333" s="213"/>
      <c r="AB333" s="213"/>
      <c r="AC333" s="213"/>
      <c r="AD333" s="213"/>
      <c r="AE333" s="213"/>
      <c r="AF333" s="213"/>
      <c r="AG333" s="213" t="s">
        <v>166</v>
      </c>
      <c r="AH333" s="213">
        <v>0</v>
      </c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 x14ac:dyDescent="0.2">
      <c r="A334" s="220"/>
      <c r="B334" s="221"/>
      <c r="C334" s="251"/>
      <c r="D334" s="242"/>
      <c r="E334" s="242"/>
      <c r="F334" s="242"/>
      <c r="G334" s="242"/>
      <c r="H334" s="223"/>
      <c r="I334" s="223"/>
      <c r="J334" s="223"/>
      <c r="K334" s="223"/>
      <c r="L334" s="223"/>
      <c r="M334" s="223"/>
      <c r="N334" s="222"/>
      <c r="O334" s="222"/>
      <c r="P334" s="222"/>
      <c r="Q334" s="222"/>
      <c r="R334" s="223"/>
      <c r="S334" s="223"/>
      <c r="T334" s="223"/>
      <c r="U334" s="223"/>
      <c r="V334" s="223"/>
      <c r="W334" s="223"/>
      <c r="X334" s="223"/>
      <c r="Y334" s="213"/>
      <c r="Z334" s="213"/>
      <c r="AA334" s="213"/>
      <c r="AB334" s="213"/>
      <c r="AC334" s="213"/>
      <c r="AD334" s="213"/>
      <c r="AE334" s="213"/>
      <c r="AF334" s="213"/>
      <c r="AG334" s="213" t="s">
        <v>167</v>
      </c>
      <c r="AH334" s="213"/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1" x14ac:dyDescent="0.2">
      <c r="A335" s="234">
        <v>97</v>
      </c>
      <c r="B335" s="235" t="s">
        <v>472</v>
      </c>
      <c r="C335" s="248" t="s">
        <v>473</v>
      </c>
      <c r="D335" s="236" t="s">
        <v>191</v>
      </c>
      <c r="E335" s="237">
        <v>4.5999999999999996</v>
      </c>
      <c r="F335" s="238"/>
      <c r="G335" s="239">
        <f>ROUND(E335*F335,2)</f>
        <v>0</v>
      </c>
      <c r="H335" s="238"/>
      <c r="I335" s="239">
        <f>ROUND(E335*H335,2)</f>
        <v>0</v>
      </c>
      <c r="J335" s="238"/>
      <c r="K335" s="239">
        <f>ROUND(E335*J335,2)</f>
        <v>0</v>
      </c>
      <c r="L335" s="239">
        <v>21</v>
      </c>
      <c r="M335" s="239">
        <f>G335*(1+L335/100)</f>
        <v>0</v>
      </c>
      <c r="N335" s="237">
        <v>1.2999999999999999E-4</v>
      </c>
      <c r="O335" s="237">
        <f>ROUND(E335*N335,2)</f>
        <v>0</v>
      </c>
      <c r="P335" s="237">
        <v>0</v>
      </c>
      <c r="Q335" s="237">
        <f>ROUND(E335*P335,2)</f>
        <v>0</v>
      </c>
      <c r="R335" s="239" t="s">
        <v>463</v>
      </c>
      <c r="S335" s="239" t="s">
        <v>160</v>
      </c>
      <c r="T335" s="240" t="s">
        <v>160</v>
      </c>
      <c r="U335" s="223">
        <v>0.12</v>
      </c>
      <c r="V335" s="223">
        <f>ROUND(E335*U335,2)</f>
        <v>0.55000000000000004</v>
      </c>
      <c r="W335" s="223"/>
      <c r="X335" s="223" t="s">
        <v>161</v>
      </c>
      <c r="Y335" s="213"/>
      <c r="Z335" s="213"/>
      <c r="AA335" s="213"/>
      <c r="AB335" s="213"/>
      <c r="AC335" s="213"/>
      <c r="AD335" s="213"/>
      <c r="AE335" s="213"/>
      <c r="AF335" s="213"/>
      <c r="AG335" s="213" t="s">
        <v>162</v>
      </c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 x14ac:dyDescent="0.2">
      <c r="A336" s="220"/>
      <c r="B336" s="221"/>
      <c r="C336" s="250" t="s">
        <v>474</v>
      </c>
      <c r="D336" s="224"/>
      <c r="E336" s="225">
        <v>4.5999999999999996</v>
      </c>
      <c r="F336" s="223"/>
      <c r="G336" s="223"/>
      <c r="H336" s="223"/>
      <c r="I336" s="223"/>
      <c r="J336" s="223"/>
      <c r="K336" s="223"/>
      <c r="L336" s="223"/>
      <c r="M336" s="223"/>
      <c r="N336" s="222"/>
      <c r="O336" s="222"/>
      <c r="P336" s="222"/>
      <c r="Q336" s="222"/>
      <c r="R336" s="223"/>
      <c r="S336" s="223"/>
      <c r="T336" s="223"/>
      <c r="U336" s="223"/>
      <c r="V336" s="223"/>
      <c r="W336" s="223"/>
      <c r="X336" s="223"/>
      <c r="Y336" s="213"/>
      <c r="Z336" s="213"/>
      <c r="AA336" s="213"/>
      <c r="AB336" s="213"/>
      <c r="AC336" s="213"/>
      <c r="AD336" s="213"/>
      <c r="AE336" s="213"/>
      <c r="AF336" s="213"/>
      <c r="AG336" s="213" t="s">
        <v>166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 x14ac:dyDescent="0.2">
      <c r="A337" s="220"/>
      <c r="B337" s="221"/>
      <c r="C337" s="251"/>
      <c r="D337" s="242"/>
      <c r="E337" s="242"/>
      <c r="F337" s="242"/>
      <c r="G337" s="242"/>
      <c r="H337" s="223"/>
      <c r="I337" s="223"/>
      <c r="J337" s="223"/>
      <c r="K337" s="223"/>
      <c r="L337" s="223"/>
      <c r="M337" s="223"/>
      <c r="N337" s="222"/>
      <c r="O337" s="222"/>
      <c r="P337" s="222"/>
      <c r="Q337" s="222"/>
      <c r="R337" s="223"/>
      <c r="S337" s="223"/>
      <c r="T337" s="223"/>
      <c r="U337" s="223"/>
      <c r="V337" s="223"/>
      <c r="W337" s="223"/>
      <c r="X337" s="223"/>
      <c r="Y337" s="213"/>
      <c r="Z337" s="213"/>
      <c r="AA337" s="213"/>
      <c r="AB337" s="213"/>
      <c r="AC337" s="213"/>
      <c r="AD337" s="213"/>
      <c r="AE337" s="213"/>
      <c r="AF337" s="213"/>
      <c r="AG337" s="213" t="s">
        <v>167</v>
      </c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">
      <c r="A338" s="234">
        <v>98</v>
      </c>
      <c r="B338" s="235" t="s">
        <v>475</v>
      </c>
      <c r="C338" s="248" t="s">
        <v>476</v>
      </c>
      <c r="D338" s="236" t="s">
        <v>170</v>
      </c>
      <c r="E338" s="237">
        <v>2.64</v>
      </c>
      <c r="F338" s="238"/>
      <c r="G338" s="239">
        <f>ROUND(E338*F338,2)</f>
        <v>0</v>
      </c>
      <c r="H338" s="238"/>
      <c r="I338" s="239">
        <f>ROUND(E338*H338,2)</f>
        <v>0</v>
      </c>
      <c r="J338" s="238"/>
      <c r="K338" s="239">
        <f>ROUND(E338*J338,2)</f>
        <v>0</v>
      </c>
      <c r="L338" s="239">
        <v>21</v>
      </c>
      <c r="M338" s="239">
        <f>G338*(1+L338/100)</f>
        <v>0</v>
      </c>
      <c r="N338" s="237">
        <v>1.26E-2</v>
      </c>
      <c r="O338" s="237">
        <f>ROUND(E338*N338,2)</f>
        <v>0.03</v>
      </c>
      <c r="P338" s="237">
        <v>0</v>
      </c>
      <c r="Q338" s="237">
        <f>ROUND(E338*P338,2)</f>
        <v>0</v>
      </c>
      <c r="R338" s="239" t="s">
        <v>403</v>
      </c>
      <c r="S338" s="239" t="s">
        <v>160</v>
      </c>
      <c r="T338" s="240" t="s">
        <v>160</v>
      </c>
      <c r="U338" s="223">
        <v>0</v>
      </c>
      <c r="V338" s="223">
        <f>ROUND(E338*U338,2)</f>
        <v>0</v>
      </c>
      <c r="W338" s="223"/>
      <c r="X338" s="223" t="s">
        <v>281</v>
      </c>
      <c r="Y338" s="213"/>
      <c r="Z338" s="213"/>
      <c r="AA338" s="213"/>
      <c r="AB338" s="213"/>
      <c r="AC338" s="213"/>
      <c r="AD338" s="213"/>
      <c r="AE338" s="213"/>
      <c r="AF338" s="213"/>
      <c r="AG338" s="213" t="s">
        <v>282</v>
      </c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">
      <c r="A339" s="220"/>
      <c r="B339" s="221"/>
      <c r="C339" s="250" t="s">
        <v>477</v>
      </c>
      <c r="D339" s="224"/>
      <c r="E339" s="225">
        <v>2.64</v>
      </c>
      <c r="F339" s="223"/>
      <c r="G339" s="223"/>
      <c r="H339" s="223"/>
      <c r="I339" s="223"/>
      <c r="J339" s="223"/>
      <c r="K339" s="223"/>
      <c r="L339" s="223"/>
      <c r="M339" s="223"/>
      <c r="N339" s="222"/>
      <c r="O339" s="222"/>
      <c r="P339" s="222"/>
      <c r="Q339" s="222"/>
      <c r="R339" s="223"/>
      <c r="S339" s="223"/>
      <c r="T339" s="223"/>
      <c r="U339" s="223"/>
      <c r="V339" s="223"/>
      <c r="W339" s="223"/>
      <c r="X339" s="223"/>
      <c r="Y339" s="213"/>
      <c r="Z339" s="213"/>
      <c r="AA339" s="213"/>
      <c r="AB339" s="213"/>
      <c r="AC339" s="213"/>
      <c r="AD339" s="213"/>
      <c r="AE339" s="213"/>
      <c r="AF339" s="213"/>
      <c r="AG339" s="213" t="s">
        <v>166</v>
      </c>
      <c r="AH339" s="213">
        <v>0</v>
      </c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">
      <c r="A340" s="220"/>
      <c r="B340" s="221"/>
      <c r="C340" s="251"/>
      <c r="D340" s="242"/>
      <c r="E340" s="242"/>
      <c r="F340" s="242"/>
      <c r="G340" s="242"/>
      <c r="H340" s="223"/>
      <c r="I340" s="223"/>
      <c r="J340" s="223"/>
      <c r="K340" s="223"/>
      <c r="L340" s="223"/>
      <c r="M340" s="223"/>
      <c r="N340" s="222"/>
      <c r="O340" s="222"/>
      <c r="P340" s="222"/>
      <c r="Q340" s="222"/>
      <c r="R340" s="223"/>
      <c r="S340" s="223"/>
      <c r="T340" s="223"/>
      <c r="U340" s="223"/>
      <c r="V340" s="223"/>
      <c r="W340" s="223"/>
      <c r="X340" s="223"/>
      <c r="Y340" s="213"/>
      <c r="Z340" s="213"/>
      <c r="AA340" s="213"/>
      <c r="AB340" s="213"/>
      <c r="AC340" s="213"/>
      <c r="AD340" s="213"/>
      <c r="AE340" s="213"/>
      <c r="AF340" s="213"/>
      <c r="AG340" s="213" t="s">
        <v>167</v>
      </c>
      <c r="AH340" s="213"/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">
      <c r="A341" s="234">
        <v>99</v>
      </c>
      <c r="B341" s="235" t="s">
        <v>478</v>
      </c>
      <c r="C341" s="248" t="s">
        <v>479</v>
      </c>
      <c r="D341" s="236" t="s">
        <v>251</v>
      </c>
      <c r="E341" s="237">
        <v>4.8309999999999999E-2</v>
      </c>
      <c r="F341" s="238"/>
      <c r="G341" s="239">
        <f>ROUND(E341*F341,2)</f>
        <v>0</v>
      </c>
      <c r="H341" s="238"/>
      <c r="I341" s="239">
        <f>ROUND(E341*H341,2)</f>
        <v>0</v>
      </c>
      <c r="J341" s="238"/>
      <c r="K341" s="239">
        <f>ROUND(E341*J341,2)</f>
        <v>0</v>
      </c>
      <c r="L341" s="239">
        <v>21</v>
      </c>
      <c r="M341" s="239">
        <f>G341*(1+L341/100)</f>
        <v>0</v>
      </c>
      <c r="N341" s="237">
        <v>0</v>
      </c>
      <c r="O341" s="237">
        <f>ROUND(E341*N341,2)</f>
        <v>0</v>
      </c>
      <c r="P341" s="237">
        <v>0</v>
      </c>
      <c r="Q341" s="237">
        <f>ROUND(E341*P341,2)</f>
        <v>0</v>
      </c>
      <c r="R341" s="239" t="s">
        <v>463</v>
      </c>
      <c r="S341" s="239" t="s">
        <v>160</v>
      </c>
      <c r="T341" s="240" t="s">
        <v>160</v>
      </c>
      <c r="U341" s="223">
        <v>1.2649999999999999</v>
      </c>
      <c r="V341" s="223">
        <f>ROUND(E341*U341,2)</f>
        <v>0.06</v>
      </c>
      <c r="W341" s="223"/>
      <c r="X341" s="223" t="s">
        <v>252</v>
      </c>
      <c r="Y341" s="213"/>
      <c r="Z341" s="213"/>
      <c r="AA341" s="213"/>
      <c r="AB341" s="213"/>
      <c r="AC341" s="213"/>
      <c r="AD341" s="213"/>
      <c r="AE341" s="213"/>
      <c r="AF341" s="213"/>
      <c r="AG341" s="213" t="s">
        <v>253</v>
      </c>
      <c r="AH341" s="213"/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 x14ac:dyDescent="0.2">
      <c r="A342" s="220"/>
      <c r="B342" s="221"/>
      <c r="C342" s="252"/>
      <c r="D342" s="244"/>
      <c r="E342" s="244"/>
      <c r="F342" s="244"/>
      <c r="G342" s="244"/>
      <c r="H342" s="223"/>
      <c r="I342" s="223"/>
      <c r="J342" s="223"/>
      <c r="K342" s="223"/>
      <c r="L342" s="223"/>
      <c r="M342" s="223"/>
      <c r="N342" s="222"/>
      <c r="O342" s="222"/>
      <c r="P342" s="222"/>
      <c r="Q342" s="222"/>
      <c r="R342" s="223"/>
      <c r="S342" s="223"/>
      <c r="T342" s="223"/>
      <c r="U342" s="223"/>
      <c r="V342" s="223"/>
      <c r="W342" s="223"/>
      <c r="X342" s="223"/>
      <c r="Y342" s="213"/>
      <c r="Z342" s="213"/>
      <c r="AA342" s="213"/>
      <c r="AB342" s="213"/>
      <c r="AC342" s="213"/>
      <c r="AD342" s="213"/>
      <c r="AE342" s="213"/>
      <c r="AF342" s="213"/>
      <c r="AG342" s="213" t="s">
        <v>167</v>
      </c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x14ac:dyDescent="0.2">
      <c r="A343" s="227" t="s">
        <v>154</v>
      </c>
      <c r="B343" s="228" t="s">
        <v>113</v>
      </c>
      <c r="C343" s="247" t="s">
        <v>114</v>
      </c>
      <c r="D343" s="229"/>
      <c r="E343" s="230"/>
      <c r="F343" s="231"/>
      <c r="G343" s="231">
        <f>SUMIF(AG344:AG355,"&lt;&gt;NOR",G344:G355)</f>
        <v>0</v>
      </c>
      <c r="H343" s="231"/>
      <c r="I343" s="231">
        <f>SUM(I344:I355)</f>
        <v>0</v>
      </c>
      <c r="J343" s="231"/>
      <c r="K343" s="231">
        <f>SUM(K344:K355)</f>
        <v>0</v>
      </c>
      <c r="L343" s="231"/>
      <c r="M343" s="231">
        <f>SUM(M344:M355)</f>
        <v>0</v>
      </c>
      <c r="N343" s="230"/>
      <c r="O343" s="230">
        <f>SUM(O344:O355)</f>
        <v>0</v>
      </c>
      <c r="P343" s="230"/>
      <c r="Q343" s="230">
        <f>SUM(Q344:Q355)</f>
        <v>0</v>
      </c>
      <c r="R343" s="231"/>
      <c r="S343" s="231"/>
      <c r="T343" s="232"/>
      <c r="U343" s="226"/>
      <c r="V343" s="226">
        <f>SUM(V344:V355)</f>
        <v>2.85</v>
      </c>
      <c r="W343" s="226"/>
      <c r="X343" s="226"/>
      <c r="AG343" t="s">
        <v>155</v>
      </c>
    </row>
    <row r="344" spans="1:60" outlineLevel="1" x14ac:dyDescent="0.2">
      <c r="A344" s="234">
        <v>100</v>
      </c>
      <c r="B344" s="235" t="s">
        <v>480</v>
      </c>
      <c r="C344" s="248" t="s">
        <v>481</v>
      </c>
      <c r="D344" s="236" t="s">
        <v>170</v>
      </c>
      <c r="E344" s="237">
        <v>4.4640000000000004</v>
      </c>
      <c r="F344" s="238"/>
      <c r="G344" s="239">
        <f>ROUND(E344*F344,2)</f>
        <v>0</v>
      </c>
      <c r="H344" s="238"/>
      <c r="I344" s="239">
        <f>ROUND(E344*H344,2)</f>
        <v>0</v>
      </c>
      <c r="J344" s="238"/>
      <c r="K344" s="239">
        <f>ROUND(E344*J344,2)</f>
        <v>0</v>
      </c>
      <c r="L344" s="239">
        <v>21</v>
      </c>
      <c r="M344" s="239">
        <f>G344*(1+L344/100)</f>
        <v>0</v>
      </c>
      <c r="N344" s="237">
        <v>3.1E-4</v>
      </c>
      <c r="O344" s="237">
        <f>ROUND(E344*N344,2)</f>
        <v>0</v>
      </c>
      <c r="P344" s="237">
        <v>0</v>
      </c>
      <c r="Q344" s="237">
        <f>ROUND(E344*P344,2)</f>
        <v>0</v>
      </c>
      <c r="R344" s="239" t="s">
        <v>482</v>
      </c>
      <c r="S344" s="239" t="s">
        <v>160</v>
      </c>
      <c r="T344" s="240" t="s">
        <v>160</v>
      </c>
      <c r="U344" s="223">
        <v>0.40300000000000002</v>
      </c>
      <c r="V344" s="223">
        <f>ROUND(E344*U344,2)</f>
        <v>1.8</v>
      </c>
      <c r="W344" s="223"/>
      <c r="X344" s="223" t="s">
        <v>161</v>
      </c>
      <c r="Y344" s="213"/>
      <c r="Z344" s="213"/>
      <c r="AA344" s="213"/>
      <c r="AB344" s="213"/>
      <c r="AC344" s="213"/>
      <c r="AD344" s="213"/>
      <c r="AE344" s="213"/>
      <c r="AF344" s="213"/>
      <c r="AG344" s="213" t="s">
        <v>162</v>
      </c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">
      <c r="A345" s="220"/>
      <c r="B345" s="221"/>
      <c r="C345" s="254" t="s">
        <v>483</v>
      </c>
      <c r="D345" s="246"/>
      <c r="E345" s="246"/>
      <c r="F345" s="246"/>
      <c r="G345" s="246"/>
      <c r="H345" s="223"/>
      <c r="I345" s="223"/>
      <c r="J345" s="223"/>
      <c r="K345" s="223"/>
      <c r="L345" s="223"/>
      <c r="M345" s="223"/>
      <c r="N345" s="222"/>
      <c r="O345" s="222"/>
      <c r="P345" s="222"/>
      <c r="Q345" s="222"/>
      <c r="R345" s="223"/>
      <c r="S345" s="223"/>
      <c r="T345" s="223"/>
      <c r="U345" s="223"/>
      <c r="V345" s="223"/>
      <c r="W345" s="223"/>
      <c r="X345" s="223"/>
      <c r="Y345" s="213"/>
      <c r="Z345" s="213"/>
      <c r="AA345" s="213"/>
      <c r="AB345" s="213"/>
      <c r="AC345" s="213"/>
      <c r="AD345" s="213"/>
      <c r="AE345" s="213"/>
      <c r="AF345" s="213"/>
      <c r="AG345" s="213" t="s">
        <v>246</v>
      </c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">
      <c r="A346" s="220"/>
      <c r="B346" s="221"/>
      <c r="C346" s="250" t="s">
        <v>484</v>
      </c>
      <c r="D346" s="224"/>
      <c r="E346" s="225">
        <v>2.8439999999999999</v>
      </c>
      <c r="F346" s="223"/>
      <c r="G346" s="223"/>
      <c r="H346" s="223"/>
      <c r="I346" s="223"/>
      <c r="J346" s="223"/>
      <c r="K346" s="223"/>
      <c r="L346" s="223"/>
      <c r="M346" s="223"/>
      <c r="N346" s="222"/>
      <c r="O346" s="222"/>
      <c r="P346" s="222"/>
      <c r="Q346" s="222"/>
      <c r="R346" s="223"/>
      <c r="S346" s="223"/>
      <c r="T346" s="223"/>
      <c r="U346" s="223"/>
      <c r="V346" s="223"/>
      <c r="W346" s="223"/>
      <c r="X346" s="223"/>
      <c r="Y346" s="213"/>
      <c r="Z346" s="213"/>
      <c r="AA346" s="213"/>
      <c r="AB346" s="213"/>
      <c r="AC346" s="213"/>
      <c r="AD346" s="213"/>
      <c r="AE346" s="213"/>
      <c r="AF346" s="213"/>
      <c r="AG346" s="213" t="s">
        <v>166</v>
      </c>
      <c r="AH346" s="213">
        <v>0</v>
      </c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 x14ac:dyDescent="0.2">
      <c r="A347" s="220"/>
      <c r="B347" s="221"/>
      <c r="C347" s="250" t="s">
        <v>485</v>
      </c>
      <c r="D347" s="224"/>
      <c r="E347" s="225">
        <v>1.62</v>
      </c>
      <c r="F347" s="223"/>
      <c r="G347" s="223"/>
      <c r="H347" s="223"/>
      <c r="I347" s="223"/>
      <c r="J347" s="223"/>
      <c r="K347" s="223"/>
      <c r="L347" s="223"/>
      <c r="M347" s="223"/>
      <c r="N347" s="222"/>
      <c r="O347" s="222"/>
      <c r="P347" s="222"/>
      <c r="Q347" s="222"/>
      <c r="R347" s="223"/>
      <c r="S347" s="223"/>
      <c r="T347" s="223"/>
      <c r="U347" s="223"/>
      <c r="V347" s="223"/>
      <c r="W347" s="223"/>
      <c r="X347" s="223"/>
      <c r="Y347" s="213"/>
      <c r="Z347" s="213"/>
      <c r="AA347" s="213"/>
      <c r="AB347" s="213"/>
      <c r="AC347" s="213"/>
      <c r="AD347" s="213"/>
      <c r="AE347" s="213"/>
      <c r="AF347" s="213"/>
      <c r="AG347" s="213" t="s">
        <v>166</v>
      </c>
      <c r="AH347" s="213">
        <v>0</v>
      </c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1" x14ac:dyDescent="0.2">
      <c r="A348" s="220"/>
      <c r="B348" s="221"/>
      <c r="C348" s="251"/>
      <c r="D348" s="242"/>
      <c r="E348" s="242"/>
      <c r="F348" s="242"/>
      <c r="G348" s="242"/>
      <c r="H348" s="223"/>
      <c r="I348" s="223"/>
      <c r="J348" s="223"/>
      <c r="K348" s="223"/>
      <c r="L348" s="223"/>
      <c r="M348" s="223"/>
      <c r="N348" s="222"/>
      <c r="O348" s="222"/>
      <c r="P348" s="222"/>
      <c r="Q348" s="222"/>
      <c r="R348" s="223"/>
      <c r="S348" s="223"/>
      <c r="T348" s="223"/>
      <c r="U348" s="223"/>
      <c r="V348" s="223"/>
      <c r="W348" s="223"/>
      <c r="X348" s="223"/>
      <c r="Y348" s="213"/>
      <c r="Z348" s="213"/>
      <c r="AA348" s="213"/>
      <c r="AB348" s="213"/>
      <c r="AC348" s="213"/>
      <c r="AD348" s="213"/>
      <c r="AE348" s="213"/>
      <c r="AF348" s="213"/>
      <c r="AG348" s="213" t="s">
        <v>167</v>
      </c>
      <c r="AH348" s="213"/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ht="22.5" outlineLevel="1" x14ac:dyDescent="0.2">
      <c r="A349" s="234">
        <v>101</v>
      </c>
      <c r="B349" s="235" t="s">
        <v>486</v>
      </c>
      <c r="C349" s="248" t="s">
        <v>487</v>
      </c>
      <c r="D349" s="236" t="s">
        <v>170</v>
      </c>
      <c r="E349" s="237">
        <v>5.76</v>
      </c>
      <c r="F349" s="238"/>
      <c r="G349" s="239">
        <f>ROUND(E349*F349,2)</f>
        <v>0</v>
      </c>
      <c r="H349" s="238"/>
      <c r="I349" s="239">
        <f>ROUND(E349*H349,2)</f>
        <v>0</v>
      </c>
      <c r="J349" s="238"/>
      <c r="K349" s="239">
        <f>ROUND(E349*J349,2)</f>
        <v>0</v>
      </c>
      <c r="L349" s="239">
        <v>21</v>
      </c>
      <c r="M349" s="239">
        <f>G349*(1+L349/100)</f>
        <v>0</v>
      </c>
      <c r="N349" s="237">
        <v>2.9E-4</v>
      </c>
      <c r="O349" s="237">
        <f>ROUND(E349*N349,2)</f>
        <v>0</v>
      </c>
      <c r="P349" s="237">
        <v>0</v>
      </c>
      <c r="Q349" s="237">
        <f>ROUND(E349*P349,2)</f>
        <v>0</v>
      </c>
      <c r="R349" s="239" t="s">
        <v>482</v>
      </c>
      <c r="S349" s="239" t="s">
        <v>160</v>
      </c>
      <c r="T349" s="240" t="s">
        <v>160</v>
      </c>
      <c r="U349" s="223">
        <v>0.151</v>
      </c>
      <c r="V349" s="223">
        <f>ROUND(E349*U349,2)</f>
        <v>0.87</v>
      </c>
      <c r="W349" s="223"/>
      <c r="X349" s="223" t="s">
        <v>161</v>
      </c>
      <c r="Y349" s="213"/>
      <c r="Z349" s="213"/>
      <c r="AA349" s="213"/>
      <c r="AB349" s="213"/>
      <c r="AC349" s="213"/>
      <c r="AD349" s="213"/>
      <c r="AE349" s="213"/>
      <c r="AF349" s="213"/>
      <c r="AG349" s="213" t="s">
        <v>162</v>
      </c>
      <c r="AH349" s="213"/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1" x14ac:dyDescent="0.2">
      <c r="A350" s="220"/>
      <c r="B350" s="221"/>
      <c r="C350" s="250" t="s">
        <v>488</v>
      </c>
      <c r="D350" s="224"/>
      <c r="E350" s="225">
        <v>5.76</v>
      </c>
      <c r="F350" s="223"/>
      <c r="G350" s="223"/>
      <c r="H350" s="223"/>
      <c r="I350" s="223"/>
      <c r="J350" s="223"/>
      <c r="K350" s="223"/>
      <c r="L350" s="223"/>
      <c r="M350" s="223"/>
      <c r="N350" s="222"/>
      <c r="O350" s="222"/>
      <c r="P350" s="222"/>
      <c r="Q350" s="222"/>
      <c r="R350" s="223"/>
      <c r="S350" s="223"/>
      <c r="T350" s="223"/>
      <c r="U350" s="223"/>
      <c r="V350" s="223"/>
      <c r="W350" s="223"/>
      <c r="X350" s="223"/>
      <c r="Y350" s="213"/>
      <c r="Z350" s="213"/>
      <c r="AA350" s="213"/>
      <c r="AB350" s="213"/>
      <c r="AC350" s="213"/>
      <c r="AD350" s="213"/>
      <c r="AE350" s="213"/>
      <c r="AF350" s="213"/>
      <c r="AG350" s="213" t="s">
        <v>166</v>
      </c>
      <c r="AH350" s="213">
        <v>0</v>
      </c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 x14ac:dyDescent="0.2">
      <c r="A351" s="220"/>
      <c r="B351" s="221"/>
      <c r="C351" s="251"/>
      <c r="D351" s="242"/>
      <c r="E351" s="242"/>
      <c r="F351" s="242"/>
      <c r="G351" s="242"/>
      <c r="H351" s="223"/>
      <c r="I351" s="223"/>
      <c r="J351" s="223"/>
      <c r="K351" s="223"/>
      <c r="L351" s="223"/>
      <c r="M351" s="223"/>
      <c r="N351" s="222"/>
      <c r="O351" s="222"/>
      <c r="P351" s="222"/>
      <c r="Q351" s="222"/>
      <c r="R351" s="223"/>
      <c r="S351" s="223"/>
      <c r="T351" s="223"/>
      <c r="U351" s="223"/>
      <c r="V351" s="223"/>
      <c r="W351" s="223"/>
      <c r="X351" s="223"/>
      <c r="Y351" s="213"/>
      <c r="Z351" s="213"/>
      <c r="AA351" s="213"/>
      <c r="AB351" s="213"/>
      <c r="AC351" s="213"/>
      <c r="AD351" s="213"/>
      <c r="AE351" s="213"/>
      <c r="AF351" s="213"/>
      <c r="AG351" s="213" t="s">
        <v>167</v>
      </c>
      <c r="AH351" s="213"/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ht="22.5" outlineLevel="1" x14ac:dyDescent="0.2">
      <c r="A352" s="234">
        <v>102</v>
      </c>
      <c r="B352" s="235" t="s">
        <v>489</v>
      </c>
      <c r="C352" s="248" t="s">
        <v>490</v>
      </c>
      <c r="D352" s="236" t="s">
        <v>191</v>
      </c>
      <c r="E352" s="237">
        <v>2</v>
      </c>
      <c r="F352" s="238"/>
      <c r="G352" s="239">
        <f>ROUND(E352*F352,2)</f>
        <v>0</v>
      </c>
      <c r="H352" s="238"/>
      <c r="I352" s="239">
        <f>ROUND(E352*H352,2)</f>
        <v>0</v>
      </c>
      <c r="J352" s="238"/>
      <c r="K352" s="239">
        <f>ROUND(E352*J352,2)</f>
        <v>0</v>
      </c>
      <c r="L352" s="239">
        <v>21</v>
      </c>
      <c r="M352" s="239">
        <f>G352*(1+L352/100)</f>
        <v>0</v>
      </c>
      <c r="N352" s="237">
        <v>6.9999999999999994E-5</v>
      </c>
      <c r="O352" s="237">
        <f>ROUND(E352*N352,2)</f>
        <v>0</v>
      </c>
      <c r="P352" s="237">
        <v>0</v>
      </c>
      <c r="Q352" s="237">
        <f>ROUND(E352*P352,2)</f>
        <v>0</v>
      </c>
      <c r="R352" s="239" t="s">
        <v>482</v>
      </c>
      <c r="S352" s="239" t="s">
        <v>160</v>
      </c>
      <c r="T352" s="240" t="s">
        <v>160</v>
      </c>
      <c r="U352" s="223">
        <v>8.8999999999999996E-2</v>
      </c>
      <c r="V352" s="223">
        <f>ROUND(E352*U352,2)</f>
        <v>0.18</v>
      </c>
      <c r="W352" s="223"/>
      <c r="X352" s="223" t="s">
        <v>161</v>
      </c>
      <c r="Y352" s="213"/>
      <c r="Z352" s="213"/>
      <c r="AA352" s="213"/>
      <c r="AB352" s="213"/>
      <c r="AC352" s="213"/>
      <c r="AD352" s="213"/>
      <c r="AE352" s="213"/>
      <c r="AF352" s="213"/>
      <c r="AG352" s="213" t="s">
        <v>162</v>
      </c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1" x14ac:dyDescent="0.2">
      <c r="A353" s="220"/>
      <c r="B353" s="221"/>
      <c r="C353" s="249" t="s">
        <v>491</v>
      </c>
      <c r="D353" s="241"/>
      <c r="E353" s="241"/>
      <c r="F353" s="241"/>
      <c r="G353" s="241"/>
      <c r="H353" s="223"/>
      <c r="I353" s="223"/>
      <c r="J353" s="223"/>
      <c r="K353" s="223"/>
      <c r="L353" s="223"/>
      <c r="M353" s="223"/>
      <c r="N353" s="222"/>
      <c r="O353" s="222"/>
      <c r="P353" s="222"/>
      <c r="Q353" s="222"/>
      <c r="R353" s="223"/>
      <c r="S353" s="223"/>
      <c r="T353" s="223"/>
      <c r="U353" s="223"/>
      <c r="V353" s="223"/>
      <c r="W353" s="223"/>
      <c r="X353" s="223"/>
      <c r="Y353" s="213"/>
      <c r="Z353" s="213"/>
      <c r="AA353" s="213"/>
      <c r="AB353" s="213"/>
      <c r="AC353" s="213"/>
      <c r="AD353" s="213"/>
      <c r="AE353" s="213"/>
      <c r="AF353" s="213"/>
      <c r="AG353" s="213" t="s">
        <v>164</v>
      </c>
      <c r="AH353" s="213"/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1" x14ac:dyDescent="0.2">
      <c r="A354" s="220"/>
      <c r="B354" s="221"/>
      <c r="C354" s="250" t="s">
        <v>352</v>
      </c>
      <c r="D354" s="224"/>
      <c r="E354" s="225">
        <v>2</v>
      </c>
      <c r="F354" s="223"/>
      <c r="G354" s="223"/>
      <c r="H354" s="223"/>
      <c r="I354" s="223"/>
      <c r="J354" s="223"/>
      <c r="K354" s="223"/>
      <c r="L354" s="223"/>
      <c r="M354" s="223"/>
      <c r="N354" s="222"/>
      <c r="O354" s="222"/>
      <c r="P354" s="222"/>
      <c r="Q354" s="222"/>
      <c r="R354" s="223"/>
      <c r="S354" s="223"/>
      <c r="T354" s="223"/>
      <c r="U354" s="223"/>
      <c r="V354" s="223"/>
      <c r="W354" s="223"/>
      <c r="X354" s="223"/>
      <c r="Y354" s="213"/>
      <c r="Z354" s="213"/>
      <c r="AA354" s="213"/>
      <c r="AB354" s="213"/>
      <c r="AC354" s="213"/>
      <c r="AD354" s="213"/>
      <c r="AE354" s="213"/>
      <c r="AF354" s="213"/>
      <c r="AG354" s="213" t="s">
        <v>166</v>
      </c>
      <c r="AH354" s="213">
        <v>0</v>
      </c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1" x14ac:dyDescent="0.2">
      <c r="A355" s="220"/>
      <c r="B355" s="221"/>
      <c r="C355" s="251"/>
      <c r="D355" s="242"/>
      <c r="E355" s="242"/>
      <c r="F355" s="242"/>
      <c r="G355" s="242"/>
      <c r="H355" s="223"/>
      <c r="I355" s="223"/>
      <c r="J355" s="223"/>
      <c r="K355" s="223"/>
      <c r="L355" s="223"/>
      <c r="M355" s="223"/>
      <c r="N355" s="222"/>
      <c r="O355" s="222"/>
      <c r="P355" s="222"/>
      <c r="Q355" s="222"/>
      <c r="R355" s="223"/>
      <c r="S355" s="223"/>
      <c r="T355" s="223"/>
      <c r="U355" s="223"/>
      <c r="V355" s="223"/>
      <c r="W355" s="223"/>
      <c r="X355" s="223"/>
      <c r="Y355" s="213"/>
      <c r="Z355" s="213"/>
      <c r="AA355" s="213"/>
      <c r="AB355" s="213"/>
      <c r="AC355" s="213"/>
      <c r="AD355" s="213"/>
      <c r="AE355" s="213"/>
      <c r="AF355" s="213"/>
      <c r="AG355" s="213" t="s">
        <v>167</v>
      </c>
      <c r="AH355" s="213"/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x14ac:dyDescent="0.2">
      <c r="A356" s="227" t="s">
        <v>154</v>
      </c>
      <c r="B356" s="228" t="s">
        <v>115</v>
      </c>
      <c r="C356" s="247" t="s">
        <v>116</v>
      </c>
      <c r="D356" s="229"/>
      <c r="E356" s="230"/>
      <c r="F356" s="231"/>
      <c r="G356" s="231">
        <f>SUMIF(AG357:AG378,"&lt;&gt;NOR",G357:G378)</f>
        <v>0</v>
      </c>
      <c r="H356" s="231"/>
      <c r="I356" s="231">
        <f>SUM(I357:I378)</f>
        <v>0</v>
      </c>
      <c r="J356" s="231"/>
      <c r="K356" s="231">
        <f>SUM(K357:K378)</f>
        <v>0</v>
      </c>
      <c r="L356" s="231"/>
      <c r="M356" s="231">
        <f>SUM(M357:M378)</f>
        <v>0</v>
      </c>
      <c r="N356" s="230"/>
      <c r="O356" s="230">
        <f>SUM(O357:O378)</f>
        <v>0.04</v>
      </c>
      <c r="P356" s="230"/>
      <c r="Q356" s="230">
        <f>SUM(Q357:Q378)</f>
        <v>0</v>
      </c>
      <c r="R356" s="231"/>
      <c r="S356" s="231"/>
      <c r="T356" s="232"/>
      <c r="U356" s="226"/>
      <c r="V356" s="226">
        <f>SUM(V357:V378)</f>
        <v>28.819999999999997</v>
      </c>
      <c r="W356" s="226"/>
      <c r="X356" s="226"/>
      <c r="AG356" t="s">
        <v>155</v>
      </c>
    </row>
    <row r="357" spans="1:60" outlineLevel="1" x14ac:dyDescent="0.2">
      <c r="A357" s="234">
        <v>103</v>
      </c>
      <c r="B357" s="235" t="s">
        <v>492</v>
      </c>
      <c r="C357" s="248" t="s">
        <v>493</v>
      </c>
      <c r="D357" s="236" t="s">
        <v>170</v>
      </c>
      <c r="E357" s="237">
        <v>196.12875</v>
      </c>
      <c r="F357" s="238"/>
      <c r="G357" s="239">
        <f>ROUND(E357*F357,2)</f>
        <v>0</v>
      </c>
      <c r="H357" s="238"/>
      <c r="I357" s="239">
        <f>ROUND(E357*H357,2)</f>
        <v>0</v>
      </c>
      <c r="J357" s="238"/>
      <c r="K357" s="239">
        <f>ROUND(E357*J357,2)</f>
        <v>0</v>
      </c>
      <c r="L357" s="239">
        <v>21</v>
      </c>
      <c r="M357" s="239">
        <f>G357*(1+L357/100)</f>
        <v>0</v>
      </c>
      <c r="N357" s="237">
        <v>6.9999999999999994E-5</v>
      </c>
      <c r="O357" s="237">
        <f>ROUND(E357*N357,2)</f>
        <v>0.01</v>
      </c>
      <c r="P357" s="237">
        <v>0</v>
      </c>
      <c r="Q357" s="237">
        <f>ROUND(E357*P357,2)</f>
        <v>0</v>
      </c>
      <c r="R357" s="239" t="s">
        <v>494</v>
      </c>
      <c r="S357" s="239" t="s">
        <v>160</v>
      </c>
      <c r="T357" s="240" t="s">
        <v>160</v>
      </c>
      <c r="U357" s="223">
        <v>0.03</v>
      </c>
      <c r="V357" s="223">
        <f>ROUND(E357*U357,2)</f>
        <v>5.88</v>
      </c>
      <c r="W357" s="223"/>
      <c r="X357" s="223" t="s">
        <v>161</v>
      </c>
      <c r="Y357" s="213"/>
      <c r="Z357" s="213"/>
      <c r="AA357" s="213"/>
      <c r="AB357" s="213"/>
      <c r="AC357" s="213"/>
      <c r="AD357" s="213"/>
      <c r="AE357" s="213"/>
      <c r="AF357" s="213"/>
      <c r="AG357" s="213" t="s">
        <v>162</v>
      </c>
      <c r="AH357" s="213"/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1" x14ac:dyDescent="0.2">
      <c r="A358" s="220"/>
      <c r="B358" s="221"/>
      <c r="C358" s="250" t="s">
        <v>495</v>
      </c>
      <c r="D358" s="224"/>
      <c r="E358" s="225">
        <v>27.85125</v>
      </c>
      <c r="F358" s="223"/>
      <c r="G358" s="223"/>
      <c r="H358" s="223"/>
      <c r="I358" s="223"/>
      <c r="J358" s="223"/>
      <c r="K358" s="223"/>
      <c r="L358" s="223"/>
      <c r="M358" s="223"/>
      <c r="N358" s="222"/>
      <c r="O358" s="222"/>
      <c r="P358" s="222"/>
      <c r="Q358" s="222"/>
      <c r="R358" s="223"/>
      <c r="S358" s="223"/>
      <c r="T358" s="223"/>
      <c r="U358" s="223"/>
      <c r="V358" s="223"/>
      <c r="W358" s="223"/>
      <c r="X358" s="223"/>
      <c r="Y358" s="213"/>
      <c r="Z358" s="213"/>
      <c r="AA358" s="213"/>
      <c r="AB358" s="213"/>
      <c r="AC358" s="213"/>
      <c r="AD358" s="213"/>
      <c r="AE358" s="213"/>
      <c r="AF358" s="213"/>
      <c r="AG358" s="213" t="s">
        <v>166</v>
      </c>
      <c r="AH358" s="213">
        <v>0</v>
      </c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1" x14ac:dyDescent="0.2">
      <c r="A359" s="220"/>
      <c r="B359" s="221"/>
      <c r="C359" s="250" t="s">
        <v>496</v>
      </c>
      <c r="D359" s="224"/>
      <c r="E359" s="225">
        <v>10.9125</v>
      </c>
      <c r="F359" s="223"/>
      <c r="G359" s="223"/>
      <c r="H359" s="223"/>
      <c r="I359" s="223"/>
      <c r="J359" s="223"/>
      <c r="K359" s="223"/>
      <c r="L359" s="223"/>
      <c r="M359" s="223"/>
      <c r="N359" s="222"/>
      <c r="O359" s="222"/>
      <c r="P359" s="222"/>
      <c r="Q359" s="222"/>
      <c r="R359" s="223"/>
      <c r="S359" s="223"/>
      <c r="T359" s="223"/>
      <c r="U359" s="223"/>
      <c r="V359" s="223"/>
      <c r="W359" s="223"/>
      <c r="X359" s="223"/>
      <c r="Y359" s="213"/>
      <c r="Z359" s="213"/>
      <c r="AA359" s="213"/>
      <c r="AB359" s="213"/>
      <c r="AC359" s="213"/>
      <c r="AD359" s="213"/>
      <c r="AE359" s="213"/>
      <c r="AF359" s="213"/>
      <c r="AG359" s="213" t="s">
        <v>166</v>
      </c>
      <c r="AH359" s="213">
        <v>0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1" x14ac:dyDescent="0.2">
      <c r="A360" s="220"/>
      <c r="B360" s="221"/>
      <c r="C360" s="250" t="s">
        <v>497</v>
      </c>
      <c r="D360" s="224"/>
      <c r="E360" s="225">
        <v>34.92</v>
      </c>
      <c r="F360" s="223"/>
      <c r="G360" s="223"/>
      <c r="H360" s="223"/>
      <c r="I360" s="223"/>
      <c r="J360" s="223"/>
      <c r="K360" s="223"/>
      <c r="L360" s="223"/>
      <c r="M360" s="223"/>
      <c r="N360" s="222"/>
      <c r="O360" s="222"/>
      <c r="P360" s="222"/>
      <c r="Q360" s="222"/>
      <c r="R360" s="223"/>
      <c r="S360" s="223"/>
      <c r="T360" s="223"/>
      <c r="U360" s="223"/>
      <c r="V360" s="223"/>
      <c r="W360" s="223"/>
      <c r="X360" s="223"/>
      <c r="Y360" s="213"/>
      <c r="Z360" s="213"/>
      <c r="AA360" s="213"/>
      <c r="AB360" s="213"/>
      <c r="AC360" s="213"/>
      <c r="AD360" s="213"/>
      <c r="AE360" s="213"/>
      <c r="AF360" s="213"/>
      <c r="AG360" s="213" t="s">
        <v>166</v>
      </c>
      <c r="AH360" s="213">
        <v>0</v>
      </c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1" x14ac:dyDescent="0.2">
      <c r="A361" s="220"/>
      <c r="B361" s="221"/>
      <c r="C361" s="250" t="s">
        <v>498</v>
      </c>
      <c r="D361" s="224"/>
      <c r="E361" s="225">
        <v>56.744999999999997</v>
      </c>
      <c r="F361" s="223"/>
      <c r="G361" s="223"/>
      <c r="H361" s="223"/>
      <c r="I361" s="223"/>
      <c r="J361" s="223"/>
      <c r="K361" s="223"/>
      <c r="L361" s="223"/>
      <c r="M361" s="223"/>
      <c r="N361" s="222"/>
      <c r="O361" s="222"/>
      <c r="P361" s="222"/>
      <c r="Q361" s="222"/>
      <c r="R361" s="223"/>
      <c r="S361" s="223"/>
      <c r="T361" s="223"/>
      <c r="U361" s="223"/>
      <c r="V361" s="223"/>
      <c r="W361" s="223"/>
      <c r="X361" s="223"/>
      <c r="Y361" s="213"/>
      <c r="Z361" s="213"/>
      <c r="AA361" s="213"/>
      <c r="AB361" s="213"/>
      <c r="AC361" s="213"/>
      <c r="AD361" s="213"/>
      <c r="AE361" s="213"/>
      <c r="AF361" s="213"/>
      <c r="AG361" s="213" t="s">
        <v>166</v>
      </c>
      <c r="AH361" s="213">
        <v>0</v>
      </c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 x14ac:dyDescent="0.2">
      <c r="A362" s="220"/>
      <c r="B362" s="221"/>
      <c r="C362" s="250" t="s">
        <v>499</v>
      </c>
      <c r="D362" s="224"/>
      <c r="E362" s="225">
        <v>65.7</v>
      </c>
      <c r="F362" s="223"/>
      <c r="G362" s="223"/>
      <c r="H362" s="223"/>
      <c r="I362" s="223"/>
      <c r="J362" s="223"/>
      <c r="K362" s="223"/>
      <c r="L362" s="223"/>
      <c r="M362" s="223"/>
      <c r="N362" s="222"/>
      <c r="O362" s="222"/>
      <c r="P362" s="222"/>
      <c r="Q362" s="222"/>
      <c r="R362" s="223"/>
      <c r="S362" s="223"/>
      <c r="T362" s="223"/>
      <c r="U362" s="223"/>
      <c r="V362" s="223"/>
      <c r="W362" s="223"/>
      <c r="X362" s="223"/>
      <c r="Y362" s="213"/>
      <c r="Z362" s="213"/>
      <c r="AA362" s="213"/>
      <c r="AB362" s="213"/>
      <c r="AC362" s="213"/>
      <c r="AD362" s="213"/>
      <c r="AE362" s="213"/>
      <c r="AF362" s="213"/>
      <c r="AG362" s="213" t="s">
        <v>166</v>
      </c>
      <c r="AH362" s="213">
        <v>0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1" x14ac:dyDescent="0.2">
      <c r="A363" s="220"/>
      <c r="B363" s="221"/>
      <c r="C363" s="251"/>
      <c r="D363" s="242"/>
      <c r="E363" s="242"/>
      <c r="F363" s="242"/>
      <c r="G363" s="242"/>
      <c r="H363" s="223"/>
      <c r="I363" s="223"/>
      <c r="J363" s="223"/>
      <c r="K363" s="223"/>
      <c r="L363" s="223"/>
      <c r="M363" s="223"/>
      <c r="N363" s="222"/>
      <c r="O363" s="222"/>
      <c r="P363" s="222"/>
      <c r="Q363" s="222"/>
      <c r="R363" s="223"/>
      <c r="S363" s="223"/>
      <c r="T363" s="223"/>
      <c r="U363" s="223"/>
      <c r="V363" s="223"/>
      <c r="W363" s="223"/>
      <c r="X363" s="223"/>
      <c r="Y363" s="213"/>
      <c r="Z363" s="213"/>
      <c r="AA363" s="213"/>
      <c r="AB363" s="213"/>
      <c r="AC363" s="213"/>
      <c r="AD363" s="213"/>
      <c r="AE363" s="213"/>
      <c r="AF363" s="213"/>
      <c r="AG363" s="213" t="s">
        <v>167</v>
      </c>
      <c r="AH363" s="213"/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1" x14ac:dyDescent="0.2">
      <c r="A364" s="234">
        <v>104</v>
      </c>
      <c r="B364" s="235" t="s">
        <v>500</v>
      </c>
      <c r="C364" s="248" t="s">
        <v>501</v>
      </c>
      <c r="D364" s="236" t="s">
        <v>170</v>
      </c>
      <c r="E364" s="237">
        <v>151.91675000000001</v>
      </c>
      <c r="F364" s="238"/>
      <c r="G364" s="239">
        <f>ROUND(E364*F364,2)</f>
        <v>0</v>
      </c>
      <c r="H364" s="238"/>
      <c r="I364" s="239">
        <f>ROUND(E364*H364,2)</f>
        <v>0</v>
      </c>
      <c r="J364" s="238"/>
      <c r="K364" s="239">
        <f>ROUND(E364*J364,2)</f>
        <v>0</v>
      </c>
      <c r="L364" s="239">
        <v>21</v>
      </c>
      <c r="M364" s="239">
        <f>G364*(1+L364/100)</f>
        <v>0</v>
      </c>
      <c r="N364" s="237">
        <v>1.6000000000000001E-4</v>
      </c>
      <c r="O364" s="237">
        <f>ROUND(E364*N364,2)</f>
        <v>0.02</v>
      </c>
      <c r="P364" s="237">
        <v>0</v>
      </c>
      <c r="Q364" s="237">
        <f>ROUND(E364*P364,2)</f>
        <v>0</v>
      </c>
      <c r="R364" s="239" t="s">
        <v>494</v>
      </c>
      <c r="S364" s="239" t="s">
        <v>160</v>
      </c>
      <c r="T364" s="240" t="s">
        <v>160</v>
      </c>
      <c r="U364" s="223">
        <v>0.10902000000000001</v>
      </c>
      <c r="V364" s="223">
        <f>ROUND(E364*U364,2)</f>
        <v>16.559999999999999</v>
      </c>
      <c r="W364" s="223"/>
      <c r="X364" s="223" t="s">
        <v>161</v>
      </c>
      <c r="Y364" s="213"/>
      <c r="Z364" s="213"/>
      <c r="AA364" s="213"/>
      <c r="AB364" s="213"/>
      <c r="AC364" s="213"/>
      <c r="AD364" s="213"/>
      <c r="AE364" s="213"/>
      <c r="AF364" s="213"/>
      <c r="AG364" s="213" t="s">
        <v>162</v>
      </c>
      <c r="AH364" s="213"/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1" x14ac:dyDescent="0.2">
      <c r="A365" s="220"/>
      <c r="B365" s="221"/>
      <c r="C365" s="250" t="s">
        <v>502</v>
      </c>
      <c r="D365" s="224"/>
      <c r="E365" s="225">
        <v>196.12875</v>
      </c>
      <c r="F365" s="223"/>
      <c r="G365" s="223"/>
      <c r="H365" s="223"/>
      <c r="I365" s="223"/>
      <c r="J365" s="223"/>
      <c r="K365" s="223"/>
      <c r="L365" s="223"/>
      <c r="M365" s="223"/>
      <c r="N365" s="222"/>
      <c r="O365" s="222"/>
      <c r="P365" s="222"/>
      <c r="Q365" s="222"/>
      <c r="R365" s="223"/>
      <c r="S365" s="223"/>
      <c r="T365" s="223"/>
      <c r="U365" s="223"/>
      <c r="V365" s="223"/>
      <c r="W365" s="223"/>
      <c r="X365" s="223"/>
      <c r="Y365" s="213"/>
      <c r="Z365" s="213"/>
      <c r="AA365" s="213"/>
      <c r="AB365" s="213"/>
      <c r="AC365" s="213"/>
      <c r="AD365" s="213"/>
      <c r="AE365" s="213"/>
      <c r="AF365" s="213"/>
      <c r="AG365" s="213" t="s">
        <v>166</v>
      </c>
      <c r="AH365" s="213">
        <v>5</v>
      </c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1" x14ac:dyDescent="0.2">
      <c r="A366" s="220"/>
      <c r="B366" s="221"/>
      <c r="C366" s="250" t="s">
        <v>503</v>
      </c>
      <c r="D366" s="224"/>
      <c r="E366" s="225">
        <v>-44.212000000000003</v>
      </c>
      <c r="F366" s="223"/>
      <c r="G366" s="223"/>
      <c r="H366" s="223"/>
      <c r="I366" s="223"/>
      <c r="J366" s="223"/>
      <c r="K366" s="223"/>
      <c r="L366" s="223"/>
      <c r="M366" s="223"/>
      <c r="N366" s="222"/>
      <c r="O366" s="222"/>
      <c r="P366" s="222"/>
      <c r="Q366" s="222"/>
      <c r="R366" s="223"/>
      <c r="S366" s="223"/>
      <c r="T366" s="223"/>
      <c r="U366" s="223"/>
      <c r="V366" s="223"/>
      <c r="W366" s="223"/>
      <c r="X366" s="223"/>
      <c r="Y366" s="213"/>
      <c r="Z366" s="213"/>
      <c r="AA366" s="213"/>
      <c r="AB366" s="213"/>
      <c r="AC366" s="213"/>
      <c r="AD366" s="213"/>
      <c r="AE366" s="213"/>
      <c r="AF366" s="213"/>
      <c r="AG366" s="213" t="s">
        <v>166</v>
      </c>
      <c r="AH366" s="213">
        <v>0</v>
      </c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 x14ac:dyDescent="0.2">
      <c r="A367" s="220"/>
      <c r="B367" s="221"/>
      <c r="C367" s="251"/>
      <c r="D367" s="242"/>
      <c r="E367" s="242"/>
      <c r="F367" s="242"/>
      <c r="G367" s="242"/>
      <c r="H367" s="223"/>
      <c r="I367" s="223"/>
      <c r="J367" s="223"/>
      <c r="K367" s="223"/>
      <c r="L367" s="223"/>
      <c r="M367" s="223"/>
      <c r="N367" s="222"/>
      <c r="O367" s="222"/>
      <c r="P367" s="222"/>
      <c r="Q367" s="222"/>
      <c r="R367" s="223"/>
      <c r="S367" s="223"/>
      <c r="T367" s="223"/>
      <c r="U367" s="223"/>
      <c r="V367" s="223"/>
      <c r="W367" s="223"/>
      <c r="X367" s="223"/>
      <c r="Y367" s="213"/>
      <c r="Z367" s="213"/>
      <c r="AA367" s="213"/>
      <c r="AB367" s="213"/>
      <c r="AC367" s="213"/>
      <c r="AD367" s="213"/>
      <c r="AE367" s="213"/>
      <c r="AF367" s="213"/>
      <c r="AG367" s="213" t="s">
        <v>167</v>
      </c>
      <c r="AH367" s="213"/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ht="33.75" outlineLevel="1" x14ac:dyDescent="0.2">
      <c r="A368" s="234">
        <v>105</v>
      </c>
      <c r="B368" s="235" t="s">
        <v>504</v>
      </c>
      <c r="C368" s="248" t="s">
        <v>505</v>
      </c>
      <c r="D368" s="236" t="s">
        <v>170</v>
      </c>
      <c r="E368" s="237">
        <v>44.212499999999999</v>
      </c>
      <c r="F368" s="238"/>
      <c r="G368" s="239">
        <f>ROUND(E368*F368,2)</f>
        <v>0</v>
      </c>
      <c r="H368" s="238"/>
      <c r="I368" s="239">
        <f>ROUND(E368*H368,2)</f>
        <v>0</v>
      </c>
      <c r="J368" s="238"/>
      <c r="K368" s="239">
        <f>ROUND(E368*J368,2)</f>
        <v>0</v>
      </c>
      <c r="L368" s="239">
        <v>21</v>
      </c>
      <c r="M368" s="239">
        <f>G368*(1+L368/100)</f>
        <v>0</v>
      </c>
      <c r="N368" s="237">
        <v>2.2000000000000001E-4</v>
      </c>
      <c r="O368" s="237">
        <f>ROUND(E368*N368,2)</f>
        <v>0.01</v>
      </c>
      <c r="P368" s="237">
        <v>0</v>
      </c>
      <c r="Q368" s="237">
        <f>ROUND(E368*P368,2)</f>
        <v>0</v>
      </c>
      <c r="R368" s="239" t="s">
        <v>494</v>
      </c>
      <c r="S368" s="239" t="s">
        <v>160</v>
      </c>
      <c r="T368" s="240" t="s">
        <v>160</v>
      </c>
      <c r="U368" s="223">
        <v>0.10191</v>
      </c>
      <c r="V368" s="223">
        <f>ROUND(E368*U368,2)</f>
        <v>4.51</v>
      </c>
      <c r="W368" s="223"/>
      <c r="X368" s="223" t="s">
        <v>161</v>
      </c>
      <c r="Y368" s="213"/>
      <c r="Z368" s="213"/>
      <c r="AA368" s="213"/>
      <c r="AB368" s="213"/>
      <c r="AC368" s="213"/>
      <c r="AD368" s="213"/>
      <c r="AE368" s="213"/>
      <c r="AF368" s="213"/>
      <c r="AG368" s="213" t="s">
        <v>162</v>
      </c>
      <c r="AH368" s="213"/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1" x14ac:dyDescent="0.2">
      <c r="A369" s="220"/>
      <c r="B369" s="221"/>
      <c r="C369" s="250" t="s">
        <v>506</v>
      </c>
      <c r="D369" s="224"/>
      <c r="E369" s="225">
        <v>35.087499999999999</v>
      </c>
      <c r="F369" s="223"/>
      <c r="G369" s="223"/>
      <c r="H369" s="223"/>
      <c r="I369" s="223"/>
      <c r="J369" s="223"/>
      <c r="K369" s="223"/>
      <c r="L369" s="223"/>
      <c r="M369" s="223"/>
      <c r="N369" s="222"/>
      <c r="O369" s="222"/>
      <c r="P369" s="222"/>
      <c r="Q369" s="222"/>
      <c r="R369" s="223"/>
      <c r="S369" s="223"/>
      <c r="T369" s="223"/>
      <c r="U369" s="223"/>
      <c r="V369" s="223"/>
      <c r="W369" s="223"/>
      <c r="X369" s="223"/>
      <c r="Y369" s="213"/>
      <c r="Z369" s="213"/>
      <c r="AA369" s="213"/>
      <c r="AB369" s="213"/>
      <c r="AC369" s="213"/>
      <c r="AD369" s="213"/>
      <c r="AE369" s="213"/>
      <c r="AF369" s="213"/>
      <c r="AG369" s="213" t="s">
        <v>166</v>
      </c>
      <c r="AH369" s="213">
        <v>0</v>
      </c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1" x14ac:dyDescent="0.2">
      <c r="A370" s="220"/>
      <c r="B370" s="221"/>
      <c r="C370" s="250" t="s">
        <v>507</v>
      </c>
      <c r="D370" s="224"/>
      <c r="E370" s="225">
        <v>9.125</v>
      </c>
      <c r="F370" s="223"/>
      <c r="G370" s="223"/>
      <c r="H370" s="223"/>
      <c r="I370" s="223"/>
      <c r="J370" s="223"/>
      <c r="K370" s="223"/>
      <c r="L370" s="223"/>
      <c r="M370" s="223"/>
      <c r="N370" s="222"/>
      <c r="O370" s="222"/>
      <c r="P370" s="222"/>
      <c r="Q370" s="222"/>
      <c r="R370" s="223"/>
      <c r="S370" s="223"/>
      <c r="T370" s="223"/>
      <c r="U370" s="223"/>
      <c r="V370" s="223"/>
      <c r="W370" s="223"/>
      <c r="X370" s="223"/>
      <c r="Y370" s="213"/>
      <c r="Z370" s="213"/>
      <c r="AA370" s="213"/>
      <c r="AB370" s="213"/>
      <c r="AC370" s="213"/>
      <c r="AD370" s="213"/>
      <c r="AE370" s="213"/>
      <c r="AF370" s="213"/>
      <c r="AG370" s="213" t="s">
        <v>166</v>
      </c>
      <c r="AH370" s="213">
        <v>0</v>
      </c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1" x14ac:dyDescent="0.2">
      <c r="A371" s="220"/>
      <c r="B371" s="221"/>
      <c r="C371" s="251"/>
      <c r="D371" s="242"/>
      <c r="E371" s="242"/>
      <c r="F371" s="242"/>
      <c r="G371" s="242"/>
      <c r="H371" s="223"/>
      <c r="I371" s="223"/>
      <c r="J371" s="223"/>
      <c r="K371" s="223"/>
      <c r="L371" s="223"/>
      <c r="M371" s="223"/>
      <c r="N371" s="222"/>
      <c r="O371" s="222"/>
      <c r="P371" s="222"/>
      <c r="Q371" s="222"/>
      <c r="R371" s="223"/>
      <c r="S371" s="223"/>
      <c r="T371" s="223"/>
      <c r="U371" s="223"/>
      <c r="V371" s="223"/>
      <c r="W371" s="223"/>
      <c r="X371" s="223"/>
      <c r="Y371" s="213"/>
      <c r="Z371" s="213"/>
      <c r="AA371" s="213"/>
      <c r="AB371" s="213"/>
      <c r="AC371" s="213"/>
      <c r="AD371" s="213"/>
      <c r="AE371" s="213"/>
      <c r="AF371" s="213"/>
      <c r="AG371" s="213" t="s">
        <v>167</v>
      </c>
      <c r="AH371" s="213"/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1" x14ac:dyDescent="0.2">
      <c r="A372" s="234">
        <v>106</v>
      </c>
      <c r="B372" s="235" t="s">
        <v>508</v>
      </c>
      <c r="C372" s="248" t="s">
        <v>509</v>
      </c>
      <c r="D372" s="236" t="s">
        <v>170</v>
      </c>
      <c r="E372" s="237">
        <v>196.12875</v>
      </c>
      <c r="F372" s="238"/>
      <c r="G372" s="239">
        <f>ROUND(E372*F372,2)</f>
        <v>0</v>
      </c>
      <c r="H372" s="238"/>
      <c r="I372" s="239">
        <f>ROUND(E372*H372,2)</f>
        <v>0</v>
      </c>
      <c r="J372" s="238"/>
      <c r="K372" s="239">
        <f>ROUND(E372*J372,2)</f>
        <v>0</v>
      </c>
      <c r="L372" s="239">
        <v>21</v>
      </c>
      <c r="M372" s="239">
        <f>G372*(1+L372/100)</f>
        <v>0</v>
      </c>
      <c r="N372" s="237">
        <v>0</v>
      </c>
      <c r="O372" s="237">
        <f>ROUND(E372*N372,2)</f>
        <v>0</v>
      </c>
      <c r="P372" s="237">
        <v>0</v>
      </c>
      <c r="Q372" s="237">
        <f>ROUND(E372*P372,2)</f>
        <v>0</v>
      </c>
      <c r="R372" s="239" t="s">
        <v>494</v>
      </c>
      <c r="S372" s="239" t="s">
        <v>160</v>
      </c>
      <c r="T372" s="240" t="s">
        <v>160</v>
      </c>
      <c r="U372" s="223">
        <v>7.0000000000000001E-3</v>
      </c>
      <c r="V372" s="223">
        <f>ROUND(E372*U372,2)</f>
        <v>1.37</v>
      </c>
      <c r="W372" s="223"/>
      <c r="X372" s="223" t="s">
        <v>161</v>
      </c>
      <c r="Y372" s="213"/>
      <c r="Z372" s="213"/>
      <c r="AA372" s="213"/>
      <c r="AB372" s="213"/>
      <c r="AC372" s="213"/>
      <c r="AD372" s="213"/>
      <c r="AE372" s="213"/>
      <c r="AF372" s="213"/>
      <c r="AG372" s="213" t="s">
        <v>162</v>
      </c>
      <c r="AH372" s="213"/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 x14ac:dyDescent="0.2">
      <c r="A373" s="220"/>
      <c r="B373" s="221"/>
      <c r="C373" s="250" t="s">
        <v>502</v>
      </c>
      <c r="D373" s="224"/>
      <c r="E373" s="225">
        <v>196.12875</v>
      </c>
      <c r="F373" s="223"/>
      <c r="G373" s="223"/>
      <c r="H373" s="223"/>
      <c r="I373" s="223"/>
      <c r="J373" s="223"/>
      <c r="K373" s="223"/>
      <c r="L373" s="223"/>
      <c r="M373" s="223"/>
      <c r="N373" s="222"/>
      <c r="O373" s="222"/>
      <c r="P373" s="222"/>
      <c r="Q373" s="222"/>
      <c r="R373" s="223"/>
      <c r="S373" s="223"/>
      <c r="T373" s="223"/>
      <c r="U373" s="223"/>
      <c r="V373" s="223"/>
      <c r="W373" s="223"/>
      <c r="X373" s="223"/>
      <c r="Y373" s="213"/>
      <c r="Z373" s="213"/>
      <c r="AA373" s="213"/>
      <c r="AB373" s="213"/>
      <c r="AC373" s="213"/>
      <c r="AD373" s="213"/>
      <c r="AE373" s="213"/>
      <c r="AF373" s="213"/>
      <c r="AG373" s="213" t="s">
        <v>166</v>
      </c>
      <c r="AH373" s="213">
        <v>5</v>
      </c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1" x14ac:dyDescent="0.2">
      <c r="A374" s="220"/>
      <c r="B374" s="221"/>
      <c r="C374" s="251"/>
      <c r="D374" s="242"/>
      <c r="E374" s="242"/>
      <c r="F374" s="242"/>
      <c r="G374" s="242"/>
      <c r="H374" s="223"/>
      <c r="I374" s="223"/>
      <c r="J374" s="223"/>
      <c r="K374" s="223"/>
      <c r="L374" s="223"/>
      <c r="M374" s="223"/>
      <c r="N374" s="222"/>
      <c r="O374" s="222"/>
      <c r="P374" s="222"/>
      <c r="Q374" s="222"/>
      <c r="R374" s="223"/>
      <c r="S374" s="223"/>
      <c r="T374" s="223"/>
      <c r="U374" s="223"/>
      <c r="V374" s="223"/>
      <c r="W374" s="223"/>
      <c r="X374" s="223"/>
      <c r="Y374" s="213"/>
      <c r="Z374" s="213"/>
      <c r="AA374" s="213"/>
      <c r="AB374" s="213"/>
      <c r="AC374" s="213"/>
      <c r="AD374" s="213"/>
      <c r="AE374" s="213"/>
      <c r="AF374" s="213"/>
      <c r="AG374" s="213" t="s">
        <v>167</v>
      </c>
      <c r="AH374" s="213"/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1" x14ac:dyDescent="0.2">
      <c r="A375" s="234">
        <v>107</v>
      </c>
      <c r="B375" s="235" t="s">
        <v>510</v>
      </c>
      <c r="C375" s="248" t="s">
        <v>511</v>
      </c>
      <c r="D375" s="236" t="s">
        <v>170</v>
      </c>
      <c r="E375" s="237">
        <v>49.502650000000003</v>
      </c>
      <c r="F375" s="238"/>
      <c r="G375" s="239">
        <f>ROUND(E375*F375,2)</f>
        <v>0</v>
      </c>
      <c r="H375" s="238"/>
      <c r="I375" s="239">
        <f>ROUND(E375*H375,2)</f>
        <v>0</v>
      </c>
      <c r="J375" s="238"/>
      <c r="K375" s="239">
        <f>ROUND(E375*J375,2)</f>
        <v>0</v>
      </c>
      <c r="L375" s="239">
        <v>21</v>
      </c>
      <c r="M375" s="239">
        <f>G375*(1+L375/100)</f>
        <v>0</v>
      </c>
      <c r="N375" s="237">
        <v>0</v>
      </c>
      <c r="O375" s="237">
        <f>ROUND(E375*N375,2)</f>
        <v>0</v>
      </c>
      <c r="P375" s="237">
        <v>0</v>
      </c>
      <c r="Q375" s="237">
        <f>ROUND(E375*P375,2)</f>
        <v>0</v>
      </c>
      <c r="R375" s="239" t="s">
        <v>494</v>
      </c>
      <c r="S375" s="239" t="s">
        <v>160</v>
      </c>
      <c r="T375" s="240" t="s">
        <v>160</v>
      </c>
      <c r="U375" s="223">
        <v>0.01</v>
      </c>
      <c r="V375" s="223">
        <f>ROUND(E375*U375,2)</f>
        <v>0.5</v>
      </c>
      <c r="W375" s="223"/>
      <c r="X375" s="223" t="s">
        <v>161</v>
      </c>
      <c r="Y375" s="213"/>
      <c r="Z375" s="213"/>
      <c r="AA375" s="213"/>
      <c r="AB375" s="213"/>
      <c r="AC375" s="213"/>
      <c r="AD375" s="213"/>
      <c r="AE375" s="213"/>
      <c r="AF375" s="213"/>
      <c r="AG375" s="213" t="s">
        <v>162</v>
      </c>
      <c r="AH375" s="213"/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1" x14ac:dyDescent="0.2">
      <c r="A376" s="220"/>
      <c r="B376" s="221"/>
      <c r="C376" s="250" t="s">
        <v>437</v>
      </c>
      <c r="D376" s="224"/>
      <c r="E376" s="225">
        <v>46.312649999999998</v>
      </c>
      <c r="F376" s="223"/>
      <c r="G376" s="223"/>
      <c r="H376" s="223"/>
      <c r="I376" s="223"/>
      <c r="J376" s="223"/>
      <c r="K376" s="223"/>
      <c r="L376" s="223"/>
      <c r="M376" s="223"/>
      <c r="N376" s="222"/>
      <c r="O376" s="222"/>
      <c r="P376" s="222"/>
      <c r="Q376" s="222"/>
      <c r="R376" s="223"/>
      <c r="S376" s="223"/>
      <c r="T376" s="223"/>
      <c r="U376" s="223"/>
      <c r="V376" s="223"/>
      <c r="W376" s="223"/>
      <c r="X376" s="223"/>
      <c r="Y376" s="213"/>
      <c r="Z376" s="213"/>
      <c r="AA376" s="213"/>
      <c r="AB376" s="213"/>
      <c r="AC376" s="213"/>
      <c r="AD376" s="213"/>
      <c r="AE376" s="213"/>
      <c r="AF376" s="213"/>
      <c r="AG376" s="213" t="s">
        <v>166</v>
      </c>
      <c r="AH376" s="213">
        <v>0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 x14ac:dyDescent="0.2">
      <c r="A377" s="220"/>
      <c r="B377" s="221"/>
      <c r="C377" s="250" t="s">
        <v>188</v>
      </c>
      <c r="D377" s="224"/>
      <c r="E377" s="225">
        <v>3.19</v>
      </c>
      <c r="F377" s="223"/>
      <c r="G377" s="223"/>
      <c r="H377" s="223"/>
      <c r="I377" s="223"/>
      <c r="J377" s="223"/>
      <c r="K377" s="223"/>
      <c r="L377" s="223"/>
      <c r="M377" s="223"/>
      <c r="N377" s="222"/>
      <c r="O377" s="222"/>
      <c r="P377" s="222"/>
      <c r="Q377" s="222"/>
      <c r="R377" s="223"/>
      <c r="S377" s="223"/>
      <c r="T377" s="223"/>
      <c r="U377" s="223"/>
      <c r="V377" s="223"/>
      <c r="W377" s="223"/>
      <c r="X377" s="223"/>
      <c r="Y377" s="213"/>
      <c r="Z377" s="213"/>
      <c r="AA377" s="213"/>
      <c r="AB377" s="213"/>
      <c r="AC377" s="213"/>
      <c r="AD377" s="213"/>
      <c r="AE377" s="213"/>
      <c r="AF377" s="213"/>
      <c r="AG377" s="213" t="s">
        <v>166</v>
      </c>
      <c r="AH377" s="213">
        <v>0</v>
      </c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1" x14ac:dyDescent="0.2">
      <c r="A378" s="220"/>
      <c r="B378" s="221"/>
      <c r="C378" s="251"/>
      <c r="D378" s="242"/>
      <c r="E378" s="242"/>
      <c r="F378" s="242"/>
      <c r="G378" s="242"/>
      <c r="H378" s="223"/>
      <c r="I378" s="223"/>
      <c r="J378" s="223"/>
      <c r="K378" s="223"/>
      <c r="L378" s="223"/>
      <c r="M378" s="223"/>
      <c r="N378" s="222"/>
      <c r="O378" s="222"/>
      <c r="P378" s="222"/>
      <c r="Q378" s="222"/>
      <c r="R378" s="223"/>
      <c r="S378" s="223"/>
      <c r="T378" s="223"/>
      <c r="U378" s="223"/>
      <c r="V378" s="223"/>
      <c r="W378" s="223"/>
      <c r="X378" s="223"/>
      <c r="Y378" s="213"/>
      <c r="Z378" s="213"/>
      <c r="AA378" s="213"/>
      <c r="AB378" s="213"/>
      <c r="AC378" s="213"/>
      <c r="AD378" s="213"/>
      <c r="AE378" s="213"/>
      <c r="AF378" s="213"/>
      <c r="AG378" s="213" t="s">
        <v>167</v>
      </c>
      <c r="AH378" s="213"/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x14ac:dyDescent="0.2">
      <c r="A379" s="227" t="s">
        <v>154</v>
      </c>
      <c r="B379" s="228" t="s">
        <v>117</v>
      </c>
      <c r="C379" s="247" t="s">
        <v>118</v>
      </c>
      <c r="D379" s="229"/>
      <c r="E379" s="230"/>
      <c r="F379" s="231"/>
      <c r="G379" s="231">
        <f>SUMIF(AG380:AG384,"&lt;&gt;NOR",G380:G384)</f>
        <v>0</v>
      </c>
      <c r="H379" s="231"/>
      <c r="I379" s="231">
        <f>SUM(I380:I384)</f>
        <v>0</v>
      </c>
      <c r="J379" s="231"/>
      <c r="K379" s="231">
        <f>SUM(K380:K384)</f>
        <v>0</v>
      </c>
      <c r="L379" s="231"/>
      <c r="M379" s="231">
        <f>SUM(M380:M384)</f>
        <v>0</v>
      </c>
      <c r="N379" s="230"/>
      <c r="O379" s="230">
        <f>SUM(O380:O384)</f>
        <v>21.63</v>
      </c>
      <c r="P379" s="230"/>
      <c r="Q379" s="230">
        <f>SUM(Q380:Q384)</f>
        <v>0</v>
      </c>
      <c r="R379" s="231"/>
      <c r="S379" s="231"/>
      <c r="T379" s="232"/>
      <c r="U379" s="226"/>
      <c r="V379" s="226">
        <f>SUM(V380:V384)</f>
        <v>95.88</v>
      </c>
      <c r="W379" s="226"/>
      <c r="X379" s="226"/>
      <c r="AG379" t="s">
        <v>155</v>
      </c>
    </row>
    <row r="380" spans="1:60" outlineLevel="1" x14ac:dyDescent="0.2">
      <c r="A380" s="234">
        <v>108</v>
      </c>
      <c r="B380" s="235" t="s">
        <v>512</v>
      </c>
      <c r="C380" s="248" t="s">
        <v>513</v>
      </c>
      <c r="D380" s="236" t="s">
        <v>321</v>
      </c>
      <c r="E380" s="237">
        <v>1</v>
      </c>
      <c r="F380" s="238"/>
      <c r="G380" s="239">
        <f>ROUND(E380*F380,2)</f>
        <v>0</v>
      </c>
      <c r="H380" s="238"/>
      <c r="I380" s="239">
        <f>ROUND(E380*H380,2)</f>
        <v>0</v>
      </c>
      <c r="J380" s="238"/>
      <c r="K380" s="239">
        <f>ROUND(E380*J380,2)</f>
        <v>0</v>
      </c>
      <c r="L380" s="239">
        <v>21</v>
      </c>
      <c r="M380" s="239">
        <f>G380*(1+L380/100)</f>
        <v>0</v>
      </c>
      <c r="N380" s="237">
        <v>0</v>
      </c>
      <c r="O380" s="237">
        <f>ROUND(E380*N380,2)</f>
        <v>0</v>
      </c>
      <c r="P380" s="237">
        <v>0</v>
      </c>
      <c r="Q380" s="237">
        <f>ROUND(E380*P380,2)</f>
        <v>0</v>
      </c>
      <c r="R380" s="239"/>
      <c r="S380" s="239" t="s">
        <v>280</v>
      </c>
      <c r="T380" s="240" t="s">
        <v>264</v>
      </c>
      <c r="U380" s="223">
        <v>0</v>
      </c>
      <c r="V380" s="223">
        <f>ROUND(E380*U380,2)</f>
        <v>0</v>
      </c>
      <c r="W380" s="223"/>
      <c r="X380" s="223" t="s">
        <v>161</v>
      </c>
      <c r="Y380" s="213"/>
      <c r="Z380" s="213"/>
      <c r="AA380" s="213"/>
      <c r="AB380" s="213"/>
      <c r="AC380" s="213"/>
      <c r="AD380" s="213"/>
      <c r="AE380" s="213"/>
      <c r="AF380" s="213"/>
      <c r="AG380" s="213" t="s">
        <v>162</v>
      </c>
      <c r="AH380" s="213"/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1" x14ac:dyDescent="0.2">
      <c r="A381" s="220"/>
      <c r="B381" s="221"/>
      <c r="C381" s="252"/>
      <c r="D381" s="244"/>
      <c r="E381" s="244"/>
      <c r="F381" s="244"/>
      <c r="G381" s="244"/>
      <c r="H381" s="223"/>
      <c r="I381" s="223"/>
      <c r="J381" s="223"/>
      <c r="K381" s="223"/>
      <c r="L381" s="223"/>
      <c r="M381" s="223"/>
      <c r="N381" s="222"/>
      <c r="O381" s="222"/>
      <c r="P381" s="222"/>
      <c r="Q381" s="222"/>
      <c r="R381" s="223"/>
      <c r="S381" s="223"/>
      <c r="T381" s="223"/>
      <c r="U381" s="223"/>
      <c r="V381" s="223"/>
      <c r="W381" s="223"/>
      <c r="X381" s="223"/>
      <c r="Y381" s="213"/>
      <c r="Z381" s="213"/>
      <c r="AA381" s="213"/>
      <c r="AB381" s="213"/>
      <c r="AC381" s="213"/>
      <c r="AD381" s="213"/>
      <c r="AE381" s="213"/>
      <c r="AF381" s="213"/>
      <c r="AG381" s="213" t="s">
        <v>167</v>
      </c>
      <c r="AH381" s="213"/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1" x14ac:dyDescent="0.2">
      <c r="A382" s="234">
        <v>109</v>
      </c>
      <c r="B382" s="235" t="s">
        <v>514</v>
      </c>
      <c r="C382" s="248" t="s">
        <v>515</v>
      </c>
      <c r="D382" s="236" t="s">
        <v>158</v>
      </c>
      <c r="E382" s="237">
        <v>162.155</v>
      </c>
      <c r="F382" s="238"/>
      <c r="G382" s="239">
        <f>ROUND(E382*F382,2)</f>
        <v>0</v>
      </c>
      <c r="H382" s="238"/>
      <c r="I382" s="239">
        <f>ROUND(E382*H382,2)</f>
        <v>0</v>
      </c>
      <c r="J382" s="238"/>
      <c r="K382" s="239">
        <f>ROUND(E382*J382,2)</f>
        <v>0</v>
      </c>
      <c r="L382" s="239">
        <v>21</v>
      </c>
      <c r="M382" s="239">
        <f>G382*(1+L382/100)</f>
        <v>0</v>
      </c>
      <c r="N382" s="237">
        <v>0.13339999999999999</v>
      </c>
      <c r="O382" s="237">
        <f>ROUND(E382*N382,2)</f>
        <v>21.63</v>
      </c>
      <c r="P382" s="237">
        <v>0</v>
      </c>
      <c r="Q382" s="237">
        <f>ROUND(E382*P382,2)</f>
        <v>0</v>
      </c>
      <c r="R382" s="239"/>
      <c r="S382" s="239" t="s">
        <v>280</v>
      </c>
      <c r="T382" s="240" t="s">
        <v>516</v>
      </c>
      <c r="U382" s="223">
        <v>0.59126000000000001</v>
      </c>
      <c r="V382" s="223">
        <f>ROUND(E382*U382,2)</f>
        <v>95.88</v>
      </c>
      <c r="W382" s="223"/>
      <c r="X382" s="223" t="s">
        <v>399</v>
      </c>
      <c r="Y382" s="213"/>
      <c r="Z382" s="213"/>
      <c r="AA382" s="213"/>
      <c r="AB382" s="213"/>
      <c r="AC382" s="213"/>
      <c r="AD382" s="213"/>
      <c r="AE382" s="213"/>
      <c r="AF382" s="213"/>
      <c r="AG382" s="213" t="s">
        <v>400</v>
      </c>
      <c r="AH382" s="213"/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 x14ac:dyDescent="0.2">
      <c r="A383" s="220"/>
      <c r="B383" s="221"/>
      <c r="C383" s="250" t="s">
        <v>517</v>
      </c>
      <c r="D383" s="224"/>
      <c r="E383" s="225">
        <v>162.155</v>
      </c>
      <c r="F383" s="223"/>
      <c r="G383" s="223"/>
      <c r="H383" s="223"/>
      <c r="I383" s="223"/>
      <c r="J383" s="223"/>
      <c r="K383" s="223"/>
      <c r="L383" s="223"/>
      <c r="M383" s="223"/>
      <c r="N383" s="222"/>
      <c r="O383" s="222"/>
      <c r="P383" s="222"/>
      <c r="Q383" s="222"/>
      <c r="R383" s="223"/>
      <c r="S383" s="223"/>
      <c r="T383" s="223"/>
      <c r="U383" s="223"/>
      <c r="V383" s="223"/>
      <c r="W383" s="223"/>
      <c r="X383" s="223"/>
      <c r="Y383" s="213"/>
      <c r="Z383" s="213"/>
      <c r="AA383" s="213"/>
      <c r="AB383" s="213"/>
      <c r="AC383" s="213"/>
      <c r="AD383" s="213"/>
      <c r="AE383" s="213"/>
      <c r="AF383" s="213"/>
      <c r="AG383" s="213" t="s">
        <v>166</v>
      </c>
      <c r="AH383" s="213">
        <v>0</v>
      </c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1" x14ac:dyDescent="0.2">
      <c r="A384" s="220"/>
      <c r="B384" s="221"/>
      <c r="C384" s="251"/>
      <c r="D384" s="242"/>
      <c r="E384" s="242"/>
      <c r="F384" s="242"/>
      <c r="G384" s="242"/>
      <c r="H384" s="223"/>
      <c r="I384" s="223"/>
      <c r="J384" s="223"/>
      <c r="K384" s="223"/>
      <c r="L384" s="223"/>
      <c r="M384" s="223"/>
      <c r="N384" s="222"/>
      <c r="O384" s="222"/>
      <c r="P384" s="222"/>
      <c r="Q384" s="222"/>
      <c r="R384" s="223"/>
      <c r="S384" s="223"/>
      <c r="T384" s="223"/>
      <c r="U384" s="223"/>
      <c r="V384" s="223"/>
      <c r="W384" s="223"/>
      <c r="X384" s="223"/>
      <c r="Y384" s="213"/>
      <c r="Z384" s="213"/>
      <c r="AA384" s="213"/>
      <c r="AB384" s="213"/>
      <c r="AC384" s="213"/>
      <c r="AD384" s="213"/>
      <c r="AE384" s="213"/>
      <c r="AF384" s="213"/>
      <c r="AG384" s="213" t="s">
        <v>167</v>
      </c>
      <c r="AH384" s="213"/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x14ac:dyDescent="0.2">
      <c r="A385" s="227" t="s">
        <v>154</v>
      </c>
      <c r="B385" s="228" t="s">
        <v>119</v>
      </c>
      <c r="C385" s="247" t="s">
        <v>120</v>
      </c>
      <c r="D385" s="229"/>
      <c r="E385" s="230"/>
      <c r="F385" s="231"/>
      <c r="G385" s="231">
        <f>SUMIF(AG386:AG388,"&lt;&gt;NOR",G386:G388)</f>
        <v>0</v>
      </c>
      <c r="H385" s="231"/>
      <c r="I385" s="231">
        <f>SUM(I386:I388)</f>
        <v>0</v>
      </c>
      <c r="J385" s="231"/>
      <c r="K385" s="231">
        <f>SUM(K386:K388)</f>
        <v>0</v>
      </c>
      <c r="L385" s="231"/>
      <c r="M385" s="231">
        <f>SUM(M386:M388)</f>
        <v>0</v>
      </c>
      <c r="N385" s="230"/>
      <c r="O385" s="230">
        <f>SUM(O386:O388)</f>
        <v>17.84</v>
      </c>
      <c r="P385" s="230"/>
      <c r="Q385" s="230">
        <f>SUM(Q386:Q388)</f>
        <v>0</v>
      </c>
      <c r="R385" s="231"/>
      <c r="S385" s="231"/>
      <c r="T385" s="232"/>
      <c r="U385" s="226"/>
      <c r="V385" s="226">
        <f>SUM(V386:V388)</f>
        <v>303.23</v>
      </c>
      <c r="W385" s="226"/>
      <c r="X385" s="226"/>
      <c r="AG385" t="s">
        <v>155</v>
      </c>
    </row>
    <row r="386" spans="1:60" outlineLevel="1" x14ac:dyDescent="0.2">
      <c r="A386" s="234">
        <v>110</v>
      </c>
      <c r="B386" s="235" t="s">
        <v>518</v>
      </c>
      <c r="C386" s="248" t="s">
        <v>519</v>
      </c>
      <c r="D386" s="236" t="s">
        <v>158</v>
      </c>
      <c r="E386" s="237">
        <v>162.155</v>
      </c>
      <c r="F386" s="238"/>
      <c r="G386" s="239">
        <f>ROUND(E386*F386,2)</f>
        <v>0</v>
      </c>
      <c r="H386" s="238"/>
      <c r="I386" s="239">
        <f>ROUND(E386*H386,2)</f>
        <v>0</v>
      </c>
      <c r="J386" s="238"/>
      <c r="K386" s="239">
        <f>ROUND(E386*J386,2)</f>
        <v>0</v>
      </c>
      <c r="L386" s="239">
        <v>21</v>
      </c>
      <c r="M386" s="239">
        <f>G386*(1+L386/100)</f>
        <v>0</v>
      </c>
      <c r="N386" s="237">
        <v>0.11</v>
      </c>
      <c r="O386" s="237">
        <f>ROUND(E386*N386,2)</f>
        <v>17.84</v>
      </c>
      <c r="P386" s="237">
        <v>0</v>
      </c>
      <c r="Q386" s="237">
        <f>ROUND(E386*P386,2)</f>
        <v>0</v>
      </c>
      <c r="R386" s="239"/>
      <c r="S386" s="239" t="s">
        <v>280</v>
      </c>
      <c r="T386" s="240" t="s">
        <v>264</v>
      </c>
      <c r="U386" s="223">
        <v>1.87</v>
      </c>
      <c r="V386" s="223">
        <f>ROUND(E386*U386,2)</f>
        <v>303.23</v>
      </c>
      <c r="W386" s="223"/>
      <c r="X386" s="223" t="s">
        <v>399</v>
      </c>
      <c r="Y386" s="213"/>
      <c r="Z386" s="213"/>
      <c r="AA386" s="213"/>
      <c r="AB386" s="213"/>
      <c r="AC386" s="213"/>
      <c r="AD386" s="213"/>
      <c r="AE386" s="213"/>
      <c r="AF386" s="213"/>
      <c r="AG386" s="213" t="s">
        <v>400</v>
      </c>
      <c r="AH386" s="213"/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outlineLevel="1" x14ac:dyDescent="0.2">
      <c r="A387" s="220"/>
      <c r="B387" s="221"/>
      <c r="C387" s="250" t="s">
        <v>520</v>
      </c>
      <c r="D387" s="224"/>
      <c r="E387" s="225">
        <v>162.155</v>
      </c>
      <c r="F387" s="223"/>
      <c r="G387" s="223"/>
      <c r="H387" s="223"/>
      <c r="I387" s="223"/>
      <c r="J387" s="223"/>
      <c r="K387" s="223"/>
      <c r="L387" s="223"/>
      <c r="M387" s="223"/>
      <c r="N387" s="222"/>
      <c r="O387" s="222"/>
      <c r="P387" s="222"/>
      <c r="Q387" s="222"/>
      <c r="R387" s="223"/>
      <c r="S387" s="223"/>
      <c r="T387" s="223"/>
      <c r="U387" s="223"/>
      <c r="V387" s="223"/>
      <c r="W387" s="223"/>
      <c r="X387" s="223"/>
      <c r="Y387" s="213"/>
      <c r="Z387" s="213"/>
      <c r="AA387" s="213"/>
      <c r="AB387" s="213"/>
      <c r="AC387" s="213"/>
      <c r="AD387" s="213"/>
      <c r="AE387" s="213"/>
      <c r="AF387" s="213"/>
      <c r="AG387" s="213" t="s">
        <v>166</v>
      </c>
      <c r="AH387" s="213">
        <v>5</v>
      </c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1" x14ac:dyDescent="0.2">
      <c r="A388" s="220"/>
      <c r="B388" s="221"/>
      <c r="C388" s="251"/>
      <c r="D388" s="242"/>
      <c r="E388" s="242"/>
      <c r="F388" s="242"/>
      <c r="G388" s="242"/>
      <c r="H388" s="223"/>
      <c r="I388" s="223"/>
      <c r="J388" s="223"/>
      <c r="K388" s="223"/>
      <c r="L388" s="223"/>
      <c r="M388" s="223"/>
      <c r="N388" s="222"/>
      <c r="O388" s="222"/>
      <c r="P388" s="222"/>
      <c r="Q388" s="222"/>
      <c r="R388" s="223"/>
      <c r="S388" s="223"/>
      <c r="T388" s="223"/>
      <c r="U388" s="223"/>
      <c r="V388" s="223"/>
      <c r="W388" s="223"/>
      <c r="X388" s="223"/>
      <c r="Y388" s="213"/>
      <c r="Z388" s="213"/>
      <c r="AA388" s="213"/>
      <c r="AB388" s="213"/>
      <c r="AC388" s="213"/>
      <c r="AD388" s="213"/>
      <c r="AE388" s="213"/>
      <c r="AF388" s="213"/>
      <c r="AG388" s="213" t="s">
        <v>167</v>
      </c>
      <c r="AH388" s="213"/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x14ac:dyDescent="0.2">
      <c r="A389" s="227" t="s">
        <v>154</v>
      </c>
      <c r="B389" s="228" t="s">
        <v>121</v>
      </c>
      <c r="C389" s="247" t="s">
        <v>122</v>
      </c>
      <c r="D389" s="229"/>
      <c r="E389" s="230"/>
      <c r="F389" s="231"/>
      <c r="G389" s="231">
        <f>SUMIF(AG390:AG391,"&lt;&gt;NOR",G390:G391)</f>
        <v>0</v>
      </c>
      <c r="H389" s="231"/>
      <c r="I389" s="231">
        <f>SUM(I390:I391)</f>
        <v>0</v>
      </c>
      <c r="J389" s="231"/>
      <c r="K389" s="231">
        <f>SUM(K390:K391)</f>
        <v>0</v>
      </c>
      <c r="L389" s="231"/>
      <c r="M389" s="231">
        <f>SUM(M390:M391)</f>
        <v>0</v>
      </c>
      <c r="N389" s="230"/>
      <c r="O389" s="230">
        <f>SUM(O390:O391)</f>
        <v>0</v>
      </c>
      <c r="P389" s="230"/>
      <c r="Q389" s="230">
        <f>SUM(Q390:Q391)</f>
        <v>0</v>
      </c>
      <c r="R389" s="231"/>
      <c r="S389" s="231"/>
      <c r="T389" s="232"/>
      <c r="U389" s="226"/>
      <c r="V389" s="226">
        <f>SUM(V390:V391)</f>
        <v>0</v>
      </c>
      <c r="W389" s="226"/>
      <c r="X389" s="226"/>
      <c r="AG389" t="s">
        <v>155</v>
      </c>
    </row>
    <row r="390" spans="1:60" outlineLevel="1" x14ac:dyDescent="0.2">
      <c r="A390" s="234">
        <v>111</v>
      </c>
      <c r="B390" s="235" t="s">
        <v>521</v>
      </c>
      <c r="C390" s="248" t="s">
        <v>522</v>
      </c>
      <c r="D390" s="236" t="s">
        <v>321</v>
      </c>
      <c r="E390" s="237">
        <v>1</v>
      </c>
      <c r="F390" s="238"/>
      <c r="G390" s="239">
        <f>ROUND(E390*F390,2)</f>
        <v>0</v>
      </c>
      <c r="H390" s="238"/>
      <c r="I390" s="239">
        <f>ROUND(E390*H390,2)</f>
        <v>0</v>
      </c>
      <c r="J390" s="238"/>
      <c r="K390" s="239">
        <f>ROUND(E390*J390,2)</f>
        <v>0</v>
      </c>
      <c r="L390" s="239">
        <v>21</v>
      </c>
      <c r="M390" s="239">
        <f>G390*(1+L390/100)</f>
        <v>0</v>
      </c>
      <c r="N390" s="237">
        <v>0</v>
      </c>
      <c r="O390" s="237">
        <f>ROUND(E390*N390,2)</f>
        <v>0</v>
      </c>
      <c r="P390" s="237">
        <v>0</v>
      </c>
      <c r="Q390" s="237">
        <f>ROUND(E390*P390,2)</f>
        <v>0</v>
      </c>
      <c r="R390" s="239"/>
      <c r="S390" s="239" t="s">
        <v>280</v>
      </c>
      <c r="T390" s="240" t="s">
        <v>264</v>
      </c>
      <c r="U390" s="223">
        <v>0</v>
      </c>
      <c r="V390" s="223">
        <f>ROUND(E390*U390,2)</f>
        <v>0</v>
      </c>
      <c r="W390" s="223"/>
      <c r="X390" s="223" t="s">
        <v>161</v>
      </c>
      <c r="Y390" s="213"/>
      <c r="Z390" s="213"/>
      <c r="AA390" s="213"/>
      <c r="AB390" s="213"/>
      <c r="AC390" s="213"/>
      <c r="AD390" s="213"/>
      <c r="AE390" s="213"/>
      <c r="AF390" s="213"/>
      <c r="AG390" s="213" t="s">
        <v>162</v>
      </c>
      <c r="AH390" s="213"/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1" x14ac:dyDescent="0.2">
      <c r="A391" s="220"/>
      <c r="B391" s="221"/>
      <c r="C391" s="252"/>
      <c r="D391" s="244"/>
      <c r="E391" s="244"/>
      <c r="F391" s="244"/>
      <c r="G391" s="244"/>
      <c r="H391" s="223"/>
      <c r="I391" s="223"/>
      <c r="J391" s="223"/>
      <c r="K391" s="223"/>
      <c r="L391" s="223"/>
      <c r="M391" s="223"/>
      <c r="N391" s="222"/>
      <c r="O391" s="222"/>
      <c r="P391" s="222"/>
      <c r="Q391" s="222"/>
      <c r="R391" s="223"/>
      <c r="S391" s="223"/>
      <c r="T391" s="223"/>
      <c r="U391" s="223"/>
      <c r="V391" s="223"/>
      <c r="W391" s="223"/>
      <c r="X391" s="223"/>
      <c r="Y391" s="213"/>
      <c r="Z391" s="213"/>
      <c r="AA391" s="213"/>
      <c r="AB391" s="213"/>
      <c r="AC391" s="213"/>
      <c r="AD391" s="213"/>
      <c r="AE391" s="213"/>
      <c r="AF391" s="213"/>
      <c r="AG391" s="213" t="s">
        <v>167</v>
      </c>
      <c r="AH391" s="213"/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x14ac:dyDescent="0.2">
      <c r="A392" s="227" t="s">
        <v>154</v>
      </c>
      <c r="B392" s="228" t="s">
        <v>123</v>
      </c>
      <c r="C392" s="247" t="s">
        <v>124</v>
      </c>
      <c r="D392" s="229"/>
      <c r="E392" s="230"/>
      <c r="F392" s="231"/>
      <c r="G392" s="231">
        <f>SUMIF(AG393:AG407,"&lt;&gt;NOR",G393:G407)</f>
        <v>0</v>
      </c>
      <c r="H392" s="231"/>
      <c r="I392" s="231">
        <f>SUM(I393:I407)</f>
        <v>0</v>
      </c>
      <c r="J392" s="231"/>
      <c r="K392" s="231">
        <f>SUM(K393:K407)</f>
        <v>0</v>
      </c>
      <c r="L392" s="231"/>
      <c r="M392" s="231">
        <f>SUM(M393:M407)</f>
        <v>0</v>
      </c>
      <c r="N392" s="230"/>
      <c r="O392" s="230">
        <f>SUM(O393:O407)</f>
        <v>0</v>
      </c>
      <c r="P392" s="230"/>
      <c r="Q392" s="230">
        <f>SUM(Q393:Q407)</f>
        <v>0</v>
      </c>
      <c r="R392" s="231"/>
      <c r="S392" s="231"/>
      <c r="T392" s="232"/>
      <c r="U392" s="226"/>
      <c r="V392" s="226">
        <f>SUM(V393:V407)</f>
        <v>24.92</v>
      </c>
      <c r="W392" s="226"/>
      <c r="X392" s="226"/>
      <c r="AG392" t="s">
        <v>155</v>
      </c>
    </row>
    <row r="393" spans="1:60" ht="22.5" outlineLevel="1" x14ac:dyDescent="0.2">
      <c r="A393" s="234">
        <v>112</v>
      </c>
      <c r="B393" s="235" t="s">
        <v>523</v>
      </c>
      <c r="C393" s="248" t="s">
        <v>524</v>
      </c>
      <c r="D393" s="236" t="s">
        <v>251</v>
      </c>
      <c r="E393" s="237">
        <v>8.9320299999999992</v>
      </c>
      <c r="F393" s="238"/>
      <c r="G393" s="239">
        <f>ROUND(E393*F393,2)</f>
        <v>0</v>
      </c>
      <c r="H393" s="238"/>
      <c r="I393" s="239">
        <f>ROUND(E393*H393,2)</f>
        <v>0</v>
      </c>
      <c r="J393" s="238"/>
      <c r="K393" s="239">
        <f>ROUND(E393*J393,2)</f>
        <v>0</v>
      </c>
      <c r="L393" s="239">
        <v>21</v>
      </c>
      <c r="M393" s="239">
        <f>G393*(1+L393/100)</f>
        <v>0</v>
      </c>
      <c r="N393" s="237">
        <v>0</v>
      </c>
      <c r="O393" s="237">
        <f>ROUND(E393*N393,2)</f>
        <v>0</v>
      </c>
      <c r="P393" s="237">
        <v>0</v>
      </c>
      <c r="Q393" s="237">
        <f>ROUND(E393*P393,2)</f>
        <v>0</v>
      </c>
      <c r="R393" s="239" t="s">
        <v>228</v>
      </c>
      <c r="S393" s="239" t="s">
        <v>160</v>
      </c>
      <c r="T393" s="240" t="s">
        <v>160</v>
      </c>
      <c r="U393" s="223">
        <v>0.93300000000000005</v>
      </c>
      <c r="V393" s="223">
        <f>ROUND(E393*U393,2)</f>
        <v>8.33</v>
      </c>
      <c r="W393" s="223"/>
      <c r="X393" s="223" t="s">
        <v>525</v>
      </c>
      <c r="Y393" s="213"/>
      <c r="Z393" s="213"/>
      <c r="AA393" s="213"/>
      <c r="AB393" s="213"/>
      <c r="AC393" s="213"/>
      <c r="AD393" s="213"/>
      <c r="AE393" s="213"/>
      <c r="AF393" s="213"/>
      <c r="AG393" s="213" t="s">
        <v>526</v>
      </c>
      <c r="AH393" s="213"/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1" x14ac:dyDescent="0.2">
      <c r="A394" s="220"/>
      <c r="B394" s="221"/>
      <c r="C394" s="252"/>
      <c r="D394" s="244"/>
      <c r="E394" s="244"/>
      <c r="F394" s="244"/>
      <c r="G394" s="244"/>
      <c r="H394" s="223"/>
      <c r="I394" s="223"/>
      <c r="J394" s="223"/>
      <c r="K394" s="223"/>
      <c r="L394" s="223"/>
      <c r="M394" s="223"/>
      <c r="N394" s="222"/>
      <c r="O394" s="222"/>
      <c r="P394" s="222"/>
      <c r="Q394" s="222"/>
      <c r="R394" s="223"/>
      <c r="S394" s="223"/>
      <c r="T394" s="223"/>
      <c r="U394" s="223"/>
      <c r="V394" s="223"/>
      <c r="W394" s="223"/>
      <c r="X394" s="223"/>
      <c r="Y394" s="213"/>
      <c r="Z394" s="213"/>
      <c r="AA394" s="213"/>
      <c r="AB394" s="213"/>
      <c r="AC394" s="213"/>
      <c r="AD394" s="213"/>
      <c r="AE394" s="213"/>
      <c r="AF394" s="213"/>
      <c r="AG394" s="213" t="s">
        <v>167</v>
      </c>
      <c r="AH394" s="213"/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1" x14ac:dyDescent="0.2">
      <c r="A395" s="234">
        <v>113</v>
      </c>
      <c r="B395" s="235" t="s">
        <v>527</v>
      </c>
      <c r="C395" s="248" t="s">
        <v>528</v>
      </c>
      <c r="D395" s="236" t="s">
        <v>251</v>
      </c>
      <c r="E395" s="237">
        <v>8.9320299999999992</v>
      </c>
      <c r="F395" s="238"/>
      <c r="G395" s="239">
        <f>ROUND(E395*F395,2)</f>
        <v>0</v>
      </c>
      <c r="H395" s="238"/>
      <c r="I395" s="239">
        <f>ROUND(E395*H395,2)</f>
        <v>0</v>
      </c>
      <c r="J395" s="238"/>
      <c r="K395" s="239">
        <f>ROUND(E395*J395,2)</f>
        <v>0</v>
      </c>
      <c r="L395" s="239">
        <v>21</v>
      </c>
      <c r="M395" s="239">
        <f>G395*(1+L395/100)</f>
        <v>0</v>
      </c>
      <c r="N395" s="237">
        <v>0</v>
      </c>
      <c r="O395" s="237">
        <f>ROUND(E395*N395,2)</f>
        <v>0</v>
      </c>
      <c r="P395" s="237">
        <v>0</v>
      </c>
      <c r="Q395" s="237">
        <f>ROUND(E395*P395,2)</f>
        <v>0</v>
      </c>
      <c r="R395" s="239" t="s">
        <v>228</v>
      </c>
      <c r="S395" s="239" t="s">
        <v>160</v>
      </c>
      <c r="T395" s="240" t="s">
        <v>160</v>
      </c>
      <c r="U395" s="223">
        <v>0.49</v>
      </c>
      <c r="V395" s="223">
        <f>ROUND(E395*U395,2)</f>
        <v>4.38</v>
      </c>
      <c r="W395" s="223"/>
      <c r="X395" s="223" t="s">
        <v>525</v>
      </c>
      <c r="Y395" s="213"/>
      <c r="Z395" s="213"/>
      <c r="AA395" s="213"/>
      <c r="AB395" s="213"/>
      <c r="AC395" s="213"/>
      <c r="AD395" s="213"/>
      <c r="AE395" s="213"/>
      <c r="AF395" s="213"/>
      <c r="AG395" s="213" t="s">
        <v>526</v>
      </c>
      <c r="AH395" s="213"/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1" x14ac:dyDescent="0.2">
      <c r="A396" s="220"/>
      <c r="B396" s="221"/>
      <c r="C396" s="252"/>
      <c r="D396" s="244"/>
      <c r="E396" s="244"/>
      <c r="F396" s="244"/>
      <c r="G396" s="244"/>
      <c r="H396" s="223"/>
      <c r="I396" s="223"/>
      <c r="J396" s="223"/>
      <c r="K396" s="223"/>
      <c r="L396" s="223"/>
      <c r="M396" s="223"/>
      <c r="N396" s="222"/>
      <c r="O396" s="222"/>
      <c r="P396" s="222"/>
      <c r="Q396" s="222"/>
      <c r="R396" s="223"/>
      <c r="S396" s="223"/>
      <c r="T396" s="223"/>
      <c r="U396" s="223"/>
      <c r="V396" s="223"/>
      <c r="W396" s="223"/>
      <c r="X396" s="223"/>
      <c r="Y396" s="213"/>
      <c r="Z396" s="213"/>
      <c r="AA396" s="213"/>
      <c r="AB396" s="213"/>
      <c r="AC396" s="213"/>
      <c r="AD396" s="213"/>
      <c r="AE396" s="213"/>
      <c r="AF396" s="213"/>
      <c r="AG396" s="213" t="s">
        <v>167</v>
      </c>
      <c r="AH396" s="213"/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outlineLevel="1" x14ac:dyDescent="0.2">
      <c r="A397" s="234">
        <v>114</v>
      </c>
      <c r="B397" s="235" t="s">
        <v>529</v>
      </c>
      <c r="C397" s="248" t="s">
        <v>530</v>
      </c>
      <c r="D397" s="236" t="s">
        <v>251</v>
      </c>
      <c r="E397" s="237">
        <v>17.864059999999998</v>
      </c>
      <c r="F397" s="238"/>
      <c r="G397" s="239">
        <f>ROUND(E397*F397,2)</f>
        <v>0</v>
      </c>
      <c r="H397" s="238"/>
      <c r="I397" s="239">
        <f>ROUND(E397*H397,2)</f>
        <v>0</v>
      </c>
      <c r="J397" s="238"/>
      <c r="K397" s="239">
        <f>ROUND(E397*J397,2)</f>
        <v>0</v>
      </c>
      <c r="L397" s="239">
        <v>21</v>
      </c>
      <c r="M397" s="239">
        <f>G397*(1+L397/100)</f>
        <v>0</v>
      </c>
      <c r="N397" s="237">
        <v>0</v>
      </c>
      <c r="O397" s="237">
        <f>ROUND(E397*N397,2)</f>
        <v>0</v>
      </c>
      <c r="P397" s="237">
        <v>0</v>
      </c>
      <c r="Q397" s="237">
        <f>ROUND(E397*P397,2)</f>
        <v>0</v>
      </c>
      <c r="R397" s="239" t="s">
        <v>228</v>
      </c>
      <c r="S397" s="239" t="s">
        <v>160</v>
      </c>
      <c r="T397" s="240" t="s">
        <v>160</v>
      </c>
      <c r="U397" s="223">
        <v>0</v>
      </c>
      <c r="V397" s="223">
        <f>ROUND(E397*U397,2)</f>
        <v>0</v>
      </c>
      <c r="W397" s="223"/>
      <c r="X397" s="223" t="s">
        <v>525</v>
      </c>
      <c r="Y397" s="213"/>
      <c r="Z397" s="213"/>
      <c r="AA397" s="213"/>
      <c r="AB397" s="213"/>
      <c r="AC397" s="213"/>
      <c r="AD397" s="213"/>
      <c r="AE397" s="213"/>
      <c r="AF397" s="213"/>
      <c r="AG397" s="213" t="s">
        <v>526</v>
      </c>
      <c r="AH397" s="213"/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outlineLevel="1" x14ac:dyDescent="0.2">
      <c r="A398" s="220"/>
      <c r="B398" s="221"/>
      <c r="C398" s="252"/>
      <c r="D398" s="244"/>
      <c r="E398" s="244"/>
      <c r="F398" s="244"/>
      <c r="G398" s="244"/>
      <c r="H398" s="223"/>
      <c r="I398" s="223"/>
      <c r="J398" s="223"/>
      <c r="K398" s="223"/>
      <c r="L398" s="223"/>
      <c r="M398" s="223"/>
      <c r="N398" s="222"/>
      <c r="O398" s="222"/>
      <c r="P398" s="222"/>
      <c r="Q398" s="222"/>
      <c r="R398" s="223"/>
      <c r="S398" s="223"/>
      <c r="T398" s="223"/>
      <c r="U398" s="223"/>
      <c r="V398" s="223"/>
      <c r="W398" s="223"/>
      <c r="X398" s="223"/>
      <c r="Y398" s="213"/>
      <c r="Z398" s="213"/>
      <c r="AA398" s="213"/>
      <c r="AB398" s="213"/>
      <c r="AC398" s="213"/>
      <c r="AD398" s="213"/>
      <c r="AE398" s="213"/>
      <c r="AF398" s="213"/>
      <c r="AG398" s="213" t="s">
        <v>167</v>
      </c>
      <c r="AH398" s="213"/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1" x14ac:dyDescent="0.2">
      <c r="A399" s="234">
        <v>115</v>
      </c>
      <c r="B399" s="235" t="s">
        <v>531</v>
      </c>
      <c r="C399" s="248" t="s">
        <v>532</v>
      </c>
      <c r="D399" s="236" t="s">
        <v>251</v>
      </c>
      <c r="E399" s="237">
        <v>8.9320299999999992</v>
      </c>
      <c r="F399" s="238"/>
      <c r="G399" s="239">
        <f>ROUND(E399*F399,2)</f>
        <v>0</v>
      </c>
      <c r="H399" s="238"/>
      <c r="I399" s="239">
        <f>ROUND(E399*H399,2)</f>
        <v>0</v>
      </c>
      <c r="J399" s="238"/>
      <c r="K399" s="239">
        <f>ROUND(E399*J399,2)</f>
        <v>0</v>
      </c>
      <c r="L399" s="239">
        <v>21</v>
      </c>
      <c r="M399" s="239">
        <f>G399*(1+L399/100)</f>
        <v>0</v>
      </c>
      <c r="N399" s="237">
        <v>0</v>
      </c>
      <c r="O399" s="237">
        <f>ROUND(E399*N399,2)</f>
        <v>0</v>
      </c>
      <c r="P399" s="237">
        <v>0</v>
      </c>
      <c r="Q399" s="237">
        <f>ROUND(E399*P399,2)</f>
        <v>0</v>
      </c>
      <c r="R399" s="239" t="s">
        <v>228</v>
      </c>
      <c r="S399" s="239" t="s">
        <v>160</v>
      </c>
      <c r="T399" s="240" t="s">
        <v>160</v>
      </c>
      <c r="U399" s="223">
        <v>0.94199999999999995</v>
      </c>
      <c r="V399" s="223">
        <f>ROUND(E399*U399,2)</f>
        <v>8.41</v>
      </c>
      <c r="W399" s="223"/>
      <c r="X399" s="223" t="s">
        <v>525</v>
      </c>
      <c r="Y399" s="213"/>
      <c r="Z399" s="213"/>
      <c r="AA399" s="213"/>
      <c r="AB399" s="213"/>
      <c r="AC399" s="213"/>
      <c r="AD399" s="213"/>
      <c r="AE399" s="213"/>
      <c r="AF399" s="213"/>
      <c r="AG399" s="213" t="s">
        <v>526</v>
      </c>
      <c r="AH399" s="213"/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1" x14ac:dyDescent="0.2">
      <c r="A400" s="220"/>
      <c r="B400" s="221"/>
      <c r="C400" s="252"/>
      <c r="D400" s="244"/>
      <c r="E400" s="244"/>
      <c r="F400" s="244"/>
      <c r="G400" s="244"/>
      <c r="H400" s="223"/>
      <c r="I400" s="223"/>
      <c r="J400" s="223"/>
      <c r="K400" s="223"/>
      <c r="L400" s="223"/>
      <c r="M400" s="223"/>
      <c r="N400" s="222"/>
      <c r="O400" s="222"/>
      <c r="P400" s="222"/>
      <c r="Q400" s="222"/>
      <c r="R400" s="223"/>
      <c r="S400" s="223"/>
      <c r="T400" s="223"/>
      <c r="U400" s="223"/>
      <c r="V400" s="223"/>
      <c r="W400" s="223"/>
      <c r="X400" s="223"/>
      <c r="Y400" s="213"/>
      <c r="Z400" s="213"/>
      <c r="AA400" s="213"/>
      <c r="AB400" s="213"/>
      <c r="AC400" s="213"/>
      <c r="AD400" s="213"/>
      <c r="AE400" s="213"/>
      <c r="AF400" s="213"/>
      <c r="AG400" s="213" t="s">
        <v>167</v>
      </c>
      <c r="AH400" s="213"/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ht="22.5" outlineLevel="1" x14ac:dyDescent="0.2">
      <c r="A401" s="234">
        <v>116</v>
      </c>
      <c r="B401" s="235" t="s">
        <v>533</v>
      </c>
      <c r="C401" s="248" t="s">
        <v>534</v>
      </c>
      <c r="D401" s="236" t="s">
        <v>251</v>
      </c>
      <c r="E401" s="237">
        <v>35.728119999999997</v>
      </c>
      <c r="F401" s="238"/>
      <c r="G401" s="239">
        <f>ROUND(E401*F401,2)</f>
        <v>0</v>
      </c>
      <c r="H401" s="238"/>
      <c r="I401" s="239">
        <f>ROUND(E401*H401,2)</f>
        <v>0</v>
      </c>
      <c r="J401" s="238"/>
      <c r="K401" s="239">
        <f>ROUND(E401*J401,2)</f>
        <v>0</v>
      </c>
      <c r="L401" s="239">
        <v>21</v>
      </c>
      <c r="M401" s="239">
        <f>G401*(1+L401/100)</f>
        <v>0</v>
      </c>
      <c r="N401" s="237">
        <v>0</v>
      </c>
      <c r="O401" s="237">
        <f>ROUND(E401*N401,2)</f>
        <v>0</v>
      </c>
      <c r="P401" s="237">
        <v>0</v>
      </c>
      <c r="Q401" s="237">
        <f>ROUND(E401*P401,2)</f>
        <v>0</v>
      </c>
      <c r="R401" s="239" t="s">
        <v>228</v>
      </c>
      <c r="S401" s="239" t="s">
        <v>160</v>
      </c>
      <c r="T401" s="240" t="s">
        <v>160</v>
      </c>
      <c r="U401" s="223">
        <v>0.105</v>
      </c>
      <c r="V401" s="223">
        <f>ROUND(E401*U401,2)</f>
        <v>3.75</v>
      </c>
      <c r="W401" s="223"/>
      <c r="X401" s="223" t="s">
        <v>525</v>
      </c>
      <c r="Y401" s="213"/>
      <c r="Z401" s="213"/>
      <c r="AA401" s="213"/>
      <c r="AB401" s="213"/>
      <c r="AC401" s="213"/>
      <c r="AD401" s="213"/>
      <c r="AE401" s="213"/>
      <c r="AF401" s="213"/>
      <c r="AG401" s="213" t="s">
        <v>526</v>
      </c>
      <c r="AH401" s="213"/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1" x14ac:dyDescent="0.2">
      <c r="A402" s="220"/>
      <c r="B402" s="221"/>
      <c r="C402" s="252"/>
      <c r="D402" s="244"/>
      <c r="E402" s="244"/>
      <c r="F402" s="244"/>
      <c r="G402" s="244"/>
      <c r="H402" s="223"/>
      <c r="I402" s="223"/>
      <c r="J402" s="223"/>
      <c r="K402" s="223"/>
      <c r="L402" s="223"/>
      <c r="M402" s="223"/>
      <c r="N402" s="222"/>
      <c r="O402" s="222"/>
      <c r="P402" s="222"/>
      <c r="Q402" s="222"/>
      <c r="R402" s="223"/>
      <c r="S402" s="223"/>
      <c r="T402" s="223"/>
      <c r="U402" s="223"/>
      <c r="V402" s="223"/>
      <c r="W402" s="223"/>
      <c r="X402" s="223"/>
      <c r="Y402" s="213"/>
      <c r="Z402" s="213"/>
      <c r="AA402" s="213"/>
      <c r="AB402" s="213"/>
      <c r="AC402" s="213"/>
      <c r="AD402" s="213"/>
      <c r="AE402" s="213"/>
      <c r="AF402" s="213"/>
      <c r="AG402" s="213" t="s">
        <v>167</v>
      </c>
      <c r="AH402" s="213"/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1" x14ac:dyDescent="0.2">
      <c r="A403" s="234">
        <v>117</v>
      </c>
      <c r="B403" s="235" t="s">
        <v>535</v>
      </c>
      <c r="C403" s="248" t="s">
        <v>536</v>
      </c>
      <c r="D403" s="236" t="s">
        <v>251</v>
      </c>
      <c r="E403" s="237">
        <v>8.9320299999999992</v>
      </c>
      <c r="F403" s="238"/>
      <c r="G403" s="239">
        <f>ROUND(E403*F403,2)</f>
        <v>0</v>
      </c>
      <c r="H403" s="238"/>
      <c r="I403" s="239">
        <f>ROUND(E403*H403,2)</f>
        <v>0</v>
      </c>
      <c r="J403" s="238"/>
      <c r="K403" s="239">
        <f>ROUND(E403*J403,2)</f>
        <v>0</v>
      </c>
      <c r="L403" s="239">
        <v>21</v>
      </c>
      <c r="M403" s="239">
        <f>G403*(1+L403/100)</f>
        <v>0</v>
      </c>
      <c r="N403" s="237">
        <v>0</v>
      </c>
      <c r="O403" s="237">
        <f>ROUND(E403*N403,2)</f>
        <v>0</v>
      </c>
      <c r="P403" s="237">
        <v>0</v>
      </c>
      <c r="Q403" s="237">
        <f>ROUND(E403*P403,2)</f>
        <v>0</v>
      </c>
      <c r="R403" s="239" t="s">
        <v>228</v>
      </c>
      <c r="S403" s="239" t="s">
        <v>537</v>
      </c>
      <c r="T403" s="240" t="s">
        <v>264</v>
      </c>
      <c r="U403" s="223">
        <v>0</v>
      </c>
      <c r="V403" s="223">
        <f>ROUND(E403*U403,2)</f>
        <v>0</v>
      </c>
      <c r="W403" s="223"/>
      <c r="X403" s="223" t="s">
        <v>525</v>
      </c>
      <c r="Y403" s="213"/>
      <c r="Z403" s="213"/>
      <c r="AA403" s="213"/>
      <c r="AB403" s="213"/>
      <c r="AC403" s="213"/>
      <c r="AD403" s="213"/>
      <c r="AE403" s="213"/>
      <c r="AF403" s="213"/>
      <c r="AG403" s="213" t="s">
        <v>526</v>
      </c>
      <c r="AH403" s="213"/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1" x14ac:dyDescent="0.2">
      <c r="A404" s="220"/>
      <c r="B404" s="221"/>
      <c r="C404" s="252"/>
      <c r="D404" s="244"/>
      <c r="E404" s="244"/>
      <c r="F404" s="244"/>
      <c r="G404" s="244"/>
      <c r="H404" s="223"/>
      <c r="I404" s="223"/>
      <c r="J404" s="223"/>
      <c r="K404" s="223"/>
      <c r="L404" s="223"/>
      <c r="M404" s="223"/>
      <c r="N404" s="222"/>
      <c r="O404" s="222"/>
      <c r="P404" s="222"/>
      <c r="Q404" s="222"/>
      <c r="R404" s="223"/>
      <c r="S404" s="223"/>
      <c r="T404" s="223"/>
      <c r="U404" s="223"/>
      <c r="V404" s="223"/>
      <c r="W404" s="223"/>
      <c r="X404" s="223"/>
      <c r="Y404" s="213"/>
      <c r="Z404" s="213"/>
      <c r="AA404" s="213"/>
      <c r="AB404" s="213"/>
      <c r="AC404" s="213"/>
      <c r="AD404" s="213"/>
      <c r="AE404" s="213"/>
      <c r="AF404" s="213"/>
      <c r="AG404" s="213" t="s">
        <v>167</v>
      </c>
      <c r="AH404" s="213"/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 x14ac:dyDescent="0.2">
      <c r="A405" s="234">
        <v>118</v>
      </c>
      <c r="B405" s="235" t="s">
        <v>538</v>
      </c>
      <c r="C405" s="248" t="s">
        <v>539</v>
      </c>
      <c r="D405" s="236" t="s">
        <v>251</v>
      </c>
      <c r="E405" s="237">
        <v>8.9320299999999992</v>
      </c>
      <c r="F405" s="238"/>
      <c r="G405" s="239">
        <f>ROUND(E405*F405,2)</f>
        <v>0</v>
      </c>
      <c r="H405" s="238"/>
      <c r="I405" s="239">
        <f>ROUND(E405*H405,2)</f>
        <v>0</v>
      </c>
      <c r="J405" s="238"/>
      <c r="K405" s="239">
        <f>ROUND(E405*J405,2)</f>
        <v>0</v>
      </c>
      <c r="L405" s="239">
        <v>21</v>
      </c>
      <c r="M405" s="239">
        <f>G405*(1+L405/100)</f>
        <v>0</v>
      </c>
      <c r="N405" s="237">
        <v>0</v>
      </c>
      <c r="O405" s="237">
        <f>ROUND(E405*N405,2)</f>
        <v>0</v>
      </c>
      <c r="P405" s="237">
        <v>0</v>
      </c>
      <c r="Q405" s="237">
        <f>ROUND(E405*P405,2)</f>
        <v>0</v>
      </c>
      <c r="R405" s="239" t="s">
        <v>540</v>
      </c>
      <c r="S405" s="239" t="s">
        <v>160</v>
      </c>
      <c r="T405" s="240" t="s">
        <v>160</v>
      </c>
      <c r="U405" s="223">
        <v>6.0000000000000001E-3</v>
      </c>
      <c r="V405" s="223">
        <f>ROUND(E405*U405,2)</f>
        <v>0.05</v>
      </c>
      <c r="W405" s="223"/>
      <c r="X405" s="223" t="s">
        <v>525</v>
      </c>
      <c r="Y405" s="213"/>
      <c r="Z405" s="213"/>
      <c r="AA405" s="213"/>
      <c r="AB405" s="213"/>
      <c r="AC405" s="213"/>
      <c r="AD405" s="213"/>
      <c r="AE405" s="213"/>
      <c r="AF405" s="213"/>
      <c r="AG405" s="213" t="s">
        <v>526</v>
      </c>
      <c r="AH405" s="213"/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1" x14ac:dyDescent="0.2">
      <c r="A406" s="220"/>
      <c r="B406" s="221"/>
      <c r="C406" s="249" t="s">
        <v>541</v>
      </c>
      <c r="D406" s="241"/>
      <c r="E406" s="241"/>
      <c r="F406" s="241"/>
      <c r="G406" s="241"/>
      <c r="H406" s="223"/>
      <c r="I406" s="223"/>
      <c r="J406" s="223"/>
      <c r="K406" s="223"/>
      <c r="L406" s="223"/>
      <c r="M406" s="223"/>
      <c r="N406" s="222"/>
      <c r="O406" s="222"/>
      <c r="P406" s="222"/>
      <c r="Q406" s="222"/>
      <c r="R406" s="223"/>
      <c r="S406" s="223"/>
      <c r="T406" s="223"/>
      <c r="U406" s="223"/>
      <c r="V406" s="223"/>
      <c r="W406" s="223"/>
      <c r="X406" s="223"/>
      <c r="Y406" s="213"/>
      <c r="Z406" s="213"/>
      <c r="AA406" s="213"/>
      <c r="AB406" s="213"/>
      <c r="AC406" s="213"/>
      <c r="AD406" s="213"/>
      <c r="AE406" s="213"/>
      <c r="AF406" s="213"/>
      <c r="AG406" s="213" t="s">
        <v>164</v>
      </c>
      <c r="AH406" s="213"/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1" x14ac:dyDescent="0.2">
      <c r="A407" s="220"/>
      <c r="B407" s="221"/>
      <c r="C407" s="251"/>
      <c r="D407" s="242"/>
      <c r="E407" s="242"/>
      <c r="F407" s="242"/>
      <c r="G407" s="242"/>
      <c r="H407" s="223"/>
      <c r="I407" s="223"/>
      <c r="J407" s="223"/>
      <c r="K407" s="223"/>
      <c r="L407" s="223"/>
      <c r="M407" s="223"/>
      <c r="N407" s="222"/>
      <c r="O407" s="222"/>
      <c r="P407" s="222"/>
      <c r="Q407" s="222"/>
      <c r="R407" s="223"/>
      <c r="S407" s="223"/>
      <c r="T407" s="223"/>
      <c r="U407" s="223"/>
      <c r="V407" s="223"/>
      <c r="W407" s="223"/>
      <c r="X407" s="223"/>
      <c r="Y407" s="213"/>
      <c r="Z407" s="213"/>
      <c r="AA407" s="213"/>
      <c r="AB407" s="213"/>
      <c r="AC407" s="213"/>
      <c r="AD407" s="213"/>
      <c r="AE407" s="213"/>
      <c r="AF407" s="213"/>
      <c r="AG407" s="213" t="s">
        <v>167</v>
      </c>
      <c r="AH407" s="213"/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x14ac:dyDescent="0.2">
      <c r="A408" s="227" t="s">
        <v>154</v>
      </c>
      <c r="B408" s="228" t="s">
        <v>126</v>
      </c>
      <c r="C408" s="247" t="s">
        <v>27</v>
      </c>
      <c r="D408" s="229"/>
      <c r="E408" s="230"/>
      <c r="F408" s="231"/>
      <c r="G408" s="231">
        <f>SUMIF(AG409:AG416,"&lt;&gt;NOR",G409:G416)</f>
        <v>0</v>
      </c>
      <c r="H408" s="231"/>
      <c r="I408" s="231">
        <f>SUM(I409:I416)</f>
        <v>0</v>
      </c>
      <c r="J408" s="231"/>
      <c r="K408" s="231">
        <f>SUM(K409:K416)</f>
        <v>0</v>
      </c>
      <c r="L408" s="231"/>
      <c r="M408" s="231">
        <f>SUM(M409:M416)</f>
        <v>0</v>
      </c>
      <c r="N408" s="230"/>
      <c r="O408" s="230">
        <f>SUM(O409:O416)</f>
        <v>0</v>
      </c>
      <c r="P408" s="230"/>
      <c r="Q408" s="230">
        <f>SUM(Q409:Q416)</f>
        <v>0</v>
      </c>
      <c r="R408" s="231"/>
      <c r="S408" s="231"/>
      <c r="T408" s="232"/>
      <c r="U408" s="226"/>
      <c r="V408" s="226">
        <f>SUM(V409:V416)</f>
        <v>0</v>
      </c>
      <c r="W408" s="226"/>
      <c r="X408" s="226"/>
      <c r="AG408" t="s">
        <v>155</v>
      </c>
    </row>
    <row r="409" spans="1:60" outlineLevel="1" x14ac:dyDescent="0.2">
      <c r="A409" s="234">
        <v>119</v>
      </c>
      <c r="B409" s="235" t="s">
        <v>542</v>
      </c>
      <c r="C409" s="248" t="s">
        <v>543</v>
      </c>
      <c r="D409" s="236" t="s">
        <v>544</v>
      </c>
      <c r="E409" s="237">
        <v>1</v>
      </c>
      <c r="F409" s="238"/>
      <c r="G409" s="239">
        <f>ROUND(E409*F409,2)</f>
        <v>0</v>
      </c>
      <c r="H409" s="238"/>
      <c r="I409" s="239">
        <f>ROUND(E409*H409,2)</f>
        <v>0</v>
      </c>
      <c r="J409" s="238"/>
      <c r="K409" s="239">
        <f>ROUND(E409*J409,2)</f>
        <v>0</v>
      </c>
      <c r="L409" s="239">
        <v>21</v>
      </c>
      <c r="M409" s="239">
        <f>G409*(1+L409/100)</f>
        <v>0</v>
      </c>
      <c r="N409" s="237">
        <v>0</v>
      </c>
      <c r="O409" s="237">
        <f>ROUND(E409*N409,2)</f>
        <v>0</v>
      </c>
      <c r="P409" s="237">
        <v>0</v>
      </c>
      <c r="Q409" s="237">
        <f>ROUND(E409*P409,2)</f>
        <v>0</v>
      </c>
      <c r="R409" s="239"/>
      <c r="S409" s="239" t="s">
        <v>160</v>
      </c>
      <c r="T409" s="240" t="s">
        <v>264</v>
      </c>
      <c r="U409" s="223">
        <v>0</v>
      </c>
      <c r="V409" s="223">
        <f>ROUND(E409*U409,2)</f>
        <v>0</v>
      </c>
      <c r="W409" s="223"/>
      <c r="X409" s="223" t="s">
        <v>545</v>
      </c>
      <c r="Y409" s="213"/>
      <c r="Z409" s="213"/>
      <c r="AA409" s="213"/>
      <c r="AB409" s="213"/>
      <c r="AC409" s="213"/>
      <c r="AD409" s="213"/>
      <c r="AE409" s="213"/>
      <c r="AF409" s="213"/>
      <c r="AG409" s="213" t="s">
        <v>546</v>
      </c>
      <c r="AH409" s="213"/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1" x14ac:dyDescent="0.2">
      <c r="A410" s="220"/>
      <c r="B410" s="221"/>
      <c r="C410" s="254" t="s">
        <v>547</v>
      </c>
      <c r="D410" s="246"/>
      <c r="E410" s="246"/>
      <c r="F410" s="246"/>
      <c r="G410" s="246"/>
      <c r="H410" s="223"/>
      <c r="I410" s="223"/>
      <c r="J410" s="223"/>
      <c r="K410" s="223"/>
      <c r="L410" s="223"/>
      <c r="M410" s="223"/>
      <c r="N410" s="222"/>
      <c r="O410" s="222"/>
      <c r="P410" s="222"/>
      <c r="Q410" s="222"/>
      <c r="R410" s="223"/>
      <c r="S410" s="223"/>
      <c r="T410" s="223"/>
      <c r="U410" s="223"/>
      <c r="V410" s="223"/>
      <c r="W410" s="223"/>
      <c r="X410" s="223"/>
      <c r="Y410" s="213"/>
      <c r="Z410" s="213"/>
      <c r="AA410" s="213"/>
      <c r="AB410" s="213"/>
      <c r="AC410" s="213"/>
      <c r="AD410" s="213"/>
      <c r="AE410" s="213"/>
      <c r="AF410" s="213"/>
      <c r="AG410" s="213" t="s">
        <v>246</v>
      </c>
      <c r="AH410" s="213"/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outlineLevel="1" x14ac:dyDescent="0.2">
      <c r="A411" s="220"/>
      <c r="B411" s="221"/>
      <c r="C411" s="251"/>
      <c r="D411" s="242"/>
      <c r="E411" s="242"/>
      <c r="F411" s="242"/>
      <c r="G411" s="242"/>
      <c r="H411" s="223"/>
      <c r="I411" s="223"/>
      <c r="J411" s="223"/>
      <c r="K411" s="223"/>
      <c r="L411" s="223"/>
      <c r="M411" s="223"/>
      <c r="N411" s="222"/>
      <c r="O411" s="222"/>
      <c r="P411" s="222"/>
      <c r="Q411" s="222"/>
      <c r="R411" s="223"/>
      <c r="S411" s="223"/>
      <c r="T411" s="223"/>
      <c r="U411" s="223"/>
      <c r="V411" s="223"/>
      <c r="W411" s="223"/>
      <c r="X411" s="223"/>
      <c r="Y411" s="213"/>
      <c r="Z411" s="213"/>
      <c r="AA411" s="213"/>
      <c r="AB411" s="213"/>
      <c r="AC411" s="213"/>
      <c r="AD411" s="213"/>
      <c r="AE411" s="213"/>
      <c r="AF411" s="213"/>
      <c r="AG411" s="213" t="s">
        <v>167</v>
      </c>
      <c r="AH411" s="213"/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outlineLevel="1" x14ac:dyDescent="0.2">
      <c r="A412" s="234">
        <v>120</v>
      </c>
      <c r="B412" s="235" t="s">
        <v>548</v>
      </c>
      <c r="C412" s="248" t="s">
        <v>549</v>
      </c>
      <c r="D412" s="236" t="s">
        <v>544</v>
      </c>
      <c r="E412" s="237">
        <v>1</v>
      </c>
      <c r="F412" s="238"/>
      <c r="G412" s="239">
        <f>ROUND(E412*F412,2)</f>
        <v>0</v>
      </c>
      <c r="H412" s="238"/>
      <c r="I412" s="239">
        <f>ROUND(E412*H412,2)</f>
        <v>0</v>
      </c>
      <c r="J412" s="238"/>
      <c r="K412" s="239">
        <f>ROUND(E412*J412,2)</f>
        <v>0</v>
      </c>
      <c r="L412" s="239">
        <v>21</v>
      </c>
      <c r="M412" s="239">
        <f>G412*(1+L412/100)</f>
        <v>0</v>
      </c>
      <c r="N412" s="237">
        <v>0</v>
      </c>
      <c r="O412" s="237">
        <f>ROUND(E412*N412,2)</f>
        <v>0</v>
      </c>
      <c r="P412" s="237">
        <v>0</v>
      </c>
      <c r="Q412" s="237">
        <f>ROUND(E412*P412,2)</f>
        <v>0</v>
      </c>
      <c r="R412" s="239"/>
      <c r="S412" s="239" t="s">
        <v>160</v>
      </c>
      <c r="T412" s="240" t="s">
        <v>264</v>
      </c>
      <c r="U412" s="223">
        <v>0</v>
      </c>
      <c r="V412" s="223">
        <f>ROUND(E412*U412,2)</f>
        <v>0</v>
      </c>
      <c r="W412" s="223"/>
      <c r="X412" s="223" t="s">
        <v>545</v>
      </c>
      <c r="Y412" s="213"/>
      <c r="Z412" s="213"/>
      <c r="AA412" s="213"/>
      <c r="AB412" s="213"/>
      <c r="AC412" s="213"/>
      <c r="AD412" s="213"/>
      <c r="AE412" s="213"/>
      <c r="AF412" s="213"/>
      <c r="AG412" s="213" t="s">
        <v>546</v>
      </c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ht="33.75" outlineLevel="1" x14ac:dyDescent="0.2">
      <c r="A413" s="220"/>
      <c r="B413" s="221"/>
      <c r="C413" s="254" t="s">
        <v>550</v>
      </c>
      <c r="D413" s="246"/>
      <c r="E413" s="246"/>
      <c r="F413" s="246"/>
      <c r="G413" s="246"/>
      <c r="H413" s="223"/>
      <c r="I413" s="223"/>
      <c r="J413" s="223"/>
      <c r="K413" s="223"/>
      <c r="L413" s="223"/>
      <c r="M413" s="223"/>
      <c r="N413" s="222"/>
      <c r="O413" s="222"/>
      <c r="P413" s="222"/>
      <c r="Q413" s="222"/>
      <c r="R413" s="223"/>
      <c r="S413" s="223"/>
      <c r="T413" s="223"/>
      <c r="U413" s="223"/>
      <c r="V413" s="223"/>
      <c r="W413" s="223"/>
      <c r="X413" s="223"/>
      <c r="Y413" s="213"/>
      <c r="Z413" s="213"/>
      <c r="AA413" s="213"/>
      <c r="AB413" s="213"/>
      <c r="AC413" s="213"/>
      <c r="AD413" s="213"/>
      <c r="AE413" s="213"/>
      <c r="AF413" s="213"/>
      <c r="AG413" s="213" t="s">
        <v>246</v>
      </c>
      <c r="AH413" s="213"/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43" t="str">
        <f>C413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413" s="213"/>
      <c r="BC413" s="213"/>
      <c r="BD413" s="213"/>
      <c r="BE413" s="213"/>
      <c r="BF413" s="213"/>
      <c r="BG413" s="213"/>
      <c r="BH413" s="213"/>
    </row>
    <row r="414" spans="1:60" outlineLevel="1" x14ac:dyDescent="0.2">
      <c r="A414" s="220"/>
      <c r="B414" s="221"/>
      <c r="C414" s="251"/>
      <c r="D414" s="242"/>
      <c r="E414" s="242"/>
      <c r="F414" s="242"/>
      <c r="G414" s="242"/>
      <c r="H414" s="223"/>
      <c r="I414" s="223"/>
      <c r="J414" s="223"/>
      <c r="K414" s="223"/>
      <c r="L414" s="223"/>
      <c r="M414" s="223"/>
      <c r="N414" s="222"/>
      <c r="O414" s="222"/>
      <c r="P414" s="222"/>
      <c r="Q414" s="222"/>
      <c r="R414" s="223"/>
      <c r="S414" s="223"/>
      <c r="T414" s="223"/>
      <c r="U414" s="223"/>
      <c r="V414" s="223"/>
      <c r="W414" s="223"/>
      <c r="X414" s="223"/>
      <c r="Y414" s="213"/>
      <c r="Z414" s="213"/>
      <c r="AA414" s="213"/>
      <c r="AB414" s="213"/>
      <c r="AC414" s="213"/>
      <c r="AD414" s="213"/>
      <c r="AE414" s="213"/>
      <c r="AF414" s="213"/>
      <c r="AG414" s="213" t="s">
        <v>167</v>
      </c>
      <c r="AH414" s="213"/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outlineLevel="1" x14ac:dyDescent="0.2">
      <c r="A415" s="234">
        <v>121</v>
      </c>
      <c r="B415" s="235" t="s">
        <v>551</v>
      </c>
      <c r="C415" s="248" t="s">
        <v>552</v>
      </c>
      <c r="D415" s="236" t="s">
        <v>544</v>
      </c>
      <c r="E415" s="237">
        <v>1</v>
      </c>
      <c r="F415" s="238"/>
      <c r="G415" s="239">
        <f>ROUND(E415*F415,2)</f>
        <v>0</v>
      </c>
      <c r="H415" s="238"/>
      <c r="I415" s="239">
        <f>ROUND(E415*H415,2)</f>
        <v>0</v>
      </c>
      <c r="J415" s="238"/>
      <c r="K415" s="239">
        <f>ROUND(E415*J415,2)</f>
        <v>0</v>
      </c>
      <c r="L415" s="239">
        <v>21</v>
      </c>
      <c r="M415" s="239">
        <f>G415*(1+L415/100)</f>
        <v>0</v>
      </c>
      <c r="N415" s="237">
        <v>0</v>
      </c>
      <c r="O415" s="237">
        <f>ROUND(E415*N415,2)</f>
        <v>0</v>
      </c>
      <c r="P415" s="237">
        <v>0</v>
      </c>
      <c r="Q415" s="237">
        <f>ROUND(E415*P415,2)</f>
        <v>0</v>
      </c>
      <c r="R415" s="239"/>
      <c r="S415" s="239" t="s">
        <v>160</v>
      </c>
      <c r="T415" s="240" t="s">
        <v>264</v>
      </c>
      <c r="U415" s="223">
        <v>0</v>
      </c>
      <c r="V415" s="223">
        <f>ROUND(E415*U415,2)</f>
        <v>0</v>
      </c>
      <c r="W415" s="223"/>
      <c r="X415" s="223" t="s">
        <v>545</v>
      </c>
      <c r="Y415" s="213"/>
      <c r="Z415" s="213"/>
      <c r="AA415" s="213"/>
      <c r="AB415" s="213"/>
      <c r="AC415" s="213"/>
      <c r="AD415" s="213"/>
      <c r="AE415" s="213"/>
      <c r="AF415" s="213"/>
      <c r="AG415" s="213" t="s">
        <v>546</v>
      </c>
      <c r="AH415" s="213"/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outlineLevel="1" x14ac:dyDescent="0.2">
      <c r="A416" s="220"/>
      <c r="B416" s="221"/>
      <c r="C416" s="252"/>
      <c r="D416" s="244"/>
      <c r="E416" s="244"/>
      <c r="F416" s="244"/>
      <c r="G416" s="244"/>
      <c r="H416" s="223"/>
      <c r="I416" s="223"/>
      <c r="J416" s="223"/>
      <c r="K416" s="223"/>
      <c r="L416" s="223"/>
      <c r="M416" s="223"/>
      <c r="N416" s="222"/>
      <c r="O416" s="222"/>
      <c r="P416" s="222"/>
      <c r="Q416" s="222"/>
      <c r="R416" s="223"/>
      <c r="S416" s="223"/>
      <c r="T416" s="223"/>
      <c r="U416" s="223"/>
      <c r="V416" s="223"/>
      <c r="W416" s="223"/>
      <c r="X416" s="223"/>
      <c r="Y416" s="213"/>
      <c r="Z416" s="213"/>
      <c r="AA416" s="213"/>
      <c r="AB416" s="213"/>
      <c r="AC416" s="213"/>
      <c r="AD416" s="213"/>
      <c r="AE416" s="213"/>
      <c r="AF416" s="213"/>
      <c r="AG416" s="213" t="s">
        <v>167</v>
      </c>
      <c r="AH416" s="213"/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x14ac:dyDescent="0.2">
      <c r="A417" s="227" t="s">
        <v>154</v>
      </c>
      <c r="B417" s="228" t="s">
        <v>127</v>
      </c>
      <c r="C417" s="247" t="s">
        <v>28</v>
      </c>
      <c r="D417" s="229"/>
      <c r="E417" s="230"/>
      <c r="F417" s="231"/>
      <c r="G417" s="231">
        <f>SUMIF(AG418:AG420,"&lt;&gt;NOR",G418:G420)</f>
        <v>0</v>
      </c>
      <c r="H417" s="231"/>
      <c r="I417" s="231">
        <f>SUM(I418:I420)</f>
        <v>0</v>
      </c>
      <c r="J417" s="231"/>
      <c r="K417" s="231">
        <f>SUM(K418:K420)</f>
        <v>0</v>
      </c>
      <c r="L417" s="231"/>
      <c r="M417" s="231">
        <f>SUM(M418:M420)</f>
        <v>0</v>
      </c>
      <c r="N417" s="230"/>
      <c r="O417" s="230">
        <f>SUM(O418:O420)</f>
        <v>0</v>
      </c>
      <c r="P417" s="230"/>
      <c r="Q417" s="230">
        <f>SUM(Q418:Q420)</f>
        <v>0</v>
      </c>
      <c r="R417" s="231"/>
      <c r="S417" s="231"/>
      <c r="T417" s="232"/>
      <c r="U417" s="226"/>
      <c r="V417" s="226">
        <f>SUM(V418:V420)</f>
        <v>0</v>
      </c>
      <c r="W417" s="226"/>
      <c r="X417" s="226"/>
      <c r="AG417" t="s">
        <v>155</v>
      </c>
    </row>
    <row r="418" spans="1:60" outlineLevel="1" x14ac:dyDescent="0.2">
      <c r="A418" s="234">
        <v>122</v>
      </c>
      <c r="B418" s="235" t="s">
        <v>553</v>
      </c>
      <c r="C418" s="248" t="s">
        <v>554</v>
      </c>
      <c r="D418" s="236" t="s">
        <v>544</v>
      </c>
      <c r="E418" s="237">
        <v>1</v>
      </c>
      <c r="F418" s="238"/>
      <c r="G418" s="239">
        <f>ROUND(E418*F418,2)</f>
        <v>0</v>
      </c>
      <c r="H418" s="238"/>
      <c r="I418" s="239">
        <f>ROUND(E418*H418,2)</f>
        <v>0</v>
      </c>
      <c r="J418" s="238"/>
      <c r="K418" s="239">
        <f>ROUND(E418*J418,2)</f>
        <v>0</v>
      </c>
      <c r="L418" s="239">
        <v>21</v>
      </c>
      <c r="M418" s="239">
        <f>G418*(1+L418/100)</f>
        <v>0</v>
      </c>
      <c r="N418" s="237">
        <v>0</v>
      </c>
      <c r="O418" s="237">
        <f>ROUND(E418*N418,2)</f>
        <v>0</v>
      </c>
      <c r="P418" s="237">
        <v>0</v>
      </c>
      <c r="Q418" s="237">
        <f>ROUND(E418*P418,2)</f>
        <v>0</v>
      </c>
      <c r="R418" s="239"/>
      <c r="S418" s="239" t="s">
        <v>160</v>
      </c>
      <c r="T418" s="240" t="s">
        <v>264</v>
      </c>
      <c r="U418" s="223">
        <v>0</v>
      </c>
      <c r="V418" s="223">
        <f>ROUND(E418*U418,2)</f>
        <v>0</v>
      </c>
      <c r="W418" s="223"/>
      <c r="X418" s="223" t="s">
        <v>545</v>
      </c>
      <c r="Y418" s="213"/>
      <c r="Z418" s="213"/>
      <c r="AA418" s="213"/>
      <c r="AB418" s="213"/>
      <c r="AC418" s="213"/>
      <c r="AD418" s="213"/>
      <c r="AE418" s="213"/>
      <c r="AF418" s="213"/>
      <c r="AG418" s="213" t="s">
        <v>546</v>
      </c>
      <c r="AH418" s="213"/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ht="22.5" outlineLevel="1" x14ac:dyDescent="0.2">
      <c r="A419" s="220"/>
      <c r="B419" s="221"/>
      <c r="C419" s="254" t="s">
        <v>555</v>
      </c>
      <c r="D419" s="246"/>
      <c r="E419" s="246"/>
      <c r="F419" s="246"/>
      <c r="G419" s="246"/>
      <c r="H419" s="223"/>
      <c r="I419" s="223"/>
      <c r="J419" s="223"/>
      <c r="K419" s="223"/>
      <c r="L419" s="223"/>
      <c r="M419" s="223"/>
      <c r="N419" s="222"/>
      <c r="O419" s="222"/>
      <c r="P419" s="222"/>
      <c r="Q419" s="222"/>
      <c r="R419" s="223"/>
      <c r="S419" s="223"/>
      <c r="T419" s="223"/>
      <c r="U419" s="223"/>
      <c r="V419" s="223"/>
      <c r="W419" s="223"/>
      <c r="X419" s="223"/>
      <c r="Y419" s="213"/>
      <c r="Z419" s="213"/>
      <c r="AA419" s="213"/>
      <c r="AB419" s="213"/>
      <c r="AC419" s="213"/>
      <c r="AD419" s="213"/>
      <c r="AE419" s="213"/>
      <c r="AF419" s="213"/>
      <c r="AG419" s="213" t="s">
        <v>246</v>
      </c>
      <c r="AH419" s="213"/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43" t="str">
        <f>C419</f>
        <v>Finanční rezerva požadovaná objednatelem jako součást smluvní ceny. Způsob jejího stanovení, čerpání a vykazování definuje objednatel.</v>
      </c>
      <c r="BB419" s="213"/>
      <c r="BC419" s="213"/>
      <c r="BD419" s="213"/>
      <c r="BE419" s="213"/>
      <c r="BF419" s="213"/>
      <c r="BG419" s="213"/>
      <c r="BH419" s="213"/>
    </row>
    <row r="420" spans="1:60" outlineLevel="1" x14ac:dyDescent="0.2">
      <c r="A420" s="220"/>
      <c r="B420" s="221"/>
      <c r="C420" s="251"/>
      <c r="D420" s="242"/>
      <c r="E420" s="242"/>
      <c r="F420" s="242"/>
      <c r="G420" s="242"/>
      <c r="H420" s="223"/>
      <c r="I420" s="223"/>
      <c r="J420" s="223"/>
      <c r="K420" s="223"/>
      <c r="L420" s="223"/>
      <c r="M420" s="223"/>
      <c r="N420" s="222"/>
      <c r="O420" s="222"/>
      <c r="P420" s="222"/>
      <c r="Q420" s="222"/>
      <c r="R420" s="223"/>
      <c r="S420" s="223"/>
      <c r="T420" s="223"/>
      <c r="U420" s="223"/>
      <c r="V420" s="223"/>
      <c r="W420" s="223"/>
      <c r="X420" s="223"/>
      <c r="Y420" s="213"/>
      <c r="Z420" s="213"/>
      <c r="AA420" s="213"/>
      <c r="AB420" s="213"/>
      <c r="AC420" s="213"/>
      <c r="AD420" s="213"/>
      <c r="AE420" s="213"/>
      <c r="AF420" s="213"/>
      <c r="AG420" s="213" t="s">
        <v>167</v>
      </c>
      <c r="AH420" s="213"/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x14ac:dyDescent="0.2">
      <c r="A421" s="3"/>
      <c r="B421" s="4"/>
      <c r="C421" s="255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AE421">
        <v>15</v>
      </c>
      <c r="AF421">
        <v>21</v>
      </c>
      <c r="AG421" t="s">
        <v>141</v>
      </c>
    </row>
    <row r="422" spans="1:60" x14ac:dyDescent="0.2">
      <c r="A422" s="216"/>
      <c r="B422" s="217" t="s">
        <v>29</v>
      </c>
      <c r="C422" s="256"/>
      <c r="D422" s="218"/>
      <c r="E422" s="219"/>
      <c r="F422" s="219"/>
      <c r="G422" s="233">
        <f>G8+G27+G33+G52+G61+G67+G72+G76+G98+G102+G115+G130+G150+G187+G199+G219+G224+G229+G237+G245+G268+G278+G308+G321+G343+G356+G379+G385+G389+G392+G408+G417</f>
        <v>0</v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AE422">
        <f>SUMIF(L7:L420,AE421,G7:G420)</f>
        <v>0</v>
      </c>
      <c r="AF422">
        <f>SUMIF(L7:L420,AF421,G7:G420)</f>
        <v>0</v>
      </c>
      <c r="AG422" t="s">
        <v>556</v>
      </c>
    </row>
    <row r="423" spans="1:60" x14ac:dyDescent="0.2">
      <c r="C423" s="257"/>
      <c r="D423" s="10"/>
      <c r="AG423" t="s">
        <v>557</v>
      </c>
    </row>
    <row r="424" spans="1:60" x14ac:dyDescent="0.2">
      <c r="D424" s="10"/>
    </row>
    <row r="425" spans="1:60" x14ac:dyDescent="0.2">
      <c r="D425" s="10"/>
    </row>
    <row r="426" spans="1:60" x14ac:dyDescent="0.2">
      <c r="D426" s="10"/>
    </row>
    <row r="427" spans="1:60" x14ac:dyDescent="0.2">
      <c r="D427" s="10"/>
    </row>
    <row r="428" spans="1:60" x14ac:dyDescent="0.2">
      <c r="D428" s="10"/>
    </row>
    <row r="429" spans="1:60" x14ac:dyDescent="0.2">
      <c r="D429" s="10"/>
    </row>
    <row r="430" spans="1:60" x14ac:dyDescent="0.2">
      <c r="D430" s="10"/>
    </row>
    <row r="431" spans="1:60" x14ac:dyDescent="0.2">
      <c r="D431" s="10"/>
    </row>
    <row r="432" spans="1:60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23sPhx7mN40OFZ7/39j2yhVTTz4oWeAwkJZoK8eeIQsGs3kRrwpBxuR14wqniKtqM3fAKALf+rf++5+9CYS0Q==" saltValue="eG7A2NtgxTFAHLoWb8L0pQ==" spinCount="100000" sheet="1"/>
  <mergeCells count="182">
    <mergeCell ref="C419:G419"/>
    <mergeCell ref="C420:G420"/>
    <mergeCell ref="C407:G407"/>
    <mergeCell ref="C410:G410"/>
    <mergeCell ref="C411:G411"/>
    <mergeCell ref="C413:G413"/>
    <mergeCell ref="C414:G414"/>
    <mergeCell ref="C416:G416"/>
    <mergeCell ref="C396:G396"/>
    <mergeCell ref="C398:G398"/>
    <mergeCell ref="C400:G400"/>
    <mergeCell ref="C402:G402"/>
    <mergeCell ref="C404:G404"/>
    <mergeCell ref="C406:G406"/>
    <mergeCell ref="C378:G378"/>
    <mergeCell ref="C381:G381"/>
    <mergeCell ref="C384:G384"/>
    <mergeCell ref="C388:G388"/>
    <mergeCell ref="C391:G391"/>
    <mergeCell ref="C394:G394"/>
    <mergeCell ref="C353:G353"/>
    <mergeCell ref="C355:G355"/>
    <mergeCell ref="C363:G363"/>
    <mergeCell ref="C367:G367"/>
    <mergeCell ref="C371:G371"/>
    <mergeCell ref="C374:G374"/>
    <mergeCell ref="C337:G337"/>
    <mergeCell ref="C340:G340"/>
    <mergeCell ref="C342:G342"/>
    <mergeCell ref="C345:G345"/>
    <mergeCell ref="C348:G348"/>
    <mergeCell ref="C351:G351"/>
    <mergeCell ref="C320:G320"/>
    <mergeCell ref="C323:G323"/>
    <mergeCell ref="C325:G325"/>
    <mergeCell ref="C328:G328"/>
    <mergeCell ref="C331:G331"/>
    <mergeCell ref="C334:G334"/>
    <mergeCell ref="C307:G307"/>
    <mergeCell ref="C310:G310"/>
    <mergeCell ref="C313:G313"/>
    <mergeCell ref="C315:G315"/>
    <mergeCell ref="C317:G317"/>
    <mergeCell ref="C319:G319"/>
    <mergeCell ref="C292:G292"/>
    <mergeCell ref="C295:G295"/>
    <mergeCell ref="C298:G298"/>
    <mergeCell ref="C301:G301"/>
    <mergeCell ref="C304:G304"/>
    <mergeCell ref="C306:G306"/>
    <mergeCell ref="C276:G276"/>
    <mergeCell ref="C277:G277"/>
    <mergeCell ref="C282:G282"/>
    <mergeCell ref="C284:G284"/>
    <mergeCell ref="C287:G287"/>
    <mergeCell ref="C289:G289"/>
    <mergeCell ref="C262:G262"/>
    <mergeCell ref="C264:G264"/>
    <mergeCell ref="C266:G266"/>
    <mergeCell ref="C267:G267"/>
    <mergeCell ref="C271:G271"/>
    <mergeCell ref="C274:G274"/>
    <mergeCell ref="C249:G249"/>
    <mergeCell ref="C251:G251"/>
    <mergeCell ref="C253:G253"/>
    <mergeCell ref="C255:G255"/>
    <mergeCell ref="C257:G257"/>
    <mergeCell ref="C259:G259"/>
    <mergeCell ref="C239:G239"/>
    <mergeCell ref="C240:G240"/>
    <mergeCell ref="C241:G241"/>
    <mergeCell ref="C243:G243"/>
    <mergeCell ref="C244:G244"/>
    <mergeCell ref="C247:G247"/>
    <mergeCell ref="C226:G226"/>
    <mergeCell ref="C228:G228"/>
    <mergeCell ref="C231:G231"/>
    <mergeCell ref="C233:G233"/>
    <mergeCell ref="C235:G235"/>
    <mergeCell ref="C236:G236"/>
    <mergeCell ref="C213:G213"/>
    <mergeCell ref="C214:G214"/>
    <mergeCell ref="C216:G216"/>
    <mergeCell ref="C218:G218"/>
    <mergeCell ref="C221:G221"/>
    <mergeCell ref="C223:G223"/>
    <mergeCell ref="C201:G201"/>
    <mergeCell ref="C203:G203"/>
    <mergeCell ref="C205:G205"/>
    <mergeCell ref="C207:G207"/>
    <mergeCell ref="C209:G209"/>
    <mergeCell ref="C211:G211"/>
    <mergeCell ref="C189:G189"/>
    <mergeCell ref="C191:G191"/>
    <mergeCell ref="C193:G193"/>
    <mergeCell ref="C195:G195"/>
    <mergeCell ref="C197:G197"/>
    <mergeCell ref="C198:G198"/>
    <mergeCell ref="C177:G177"/>
    <mergeCell ref="C179:G179"/>
    <mergeCell ref="C181:G181"/>
    <mergeCell ref="C183:G183"/>
    <mergeCell ref="C185:G185"/>
    <mergeCell ref="C186:G186"/>
    <mergeCell ref="C166:G166"/>
    <mergeCell ref="C168:G168"/>
    <mergeCell ref="C170:G170"/>
    <mergeCell ref="C172:G172"/>
    <mergeCell ref="C173:G173"/>
    <mergeCell ref="C175:G175"/>
    <mergeCell ref="C156:G156"/>
    <mergeCell ref="C158:G158"/>
    <mergeCell ref="C159:G159"/>
    <mergeCell ref="C160:G160"/>
    <mergeCell ref="C162:G162"/>
    <mergeCell ref="C164:G164"/>
    <mergeCell ref="C145:G145"/>
    <mergeCell ref="C146:G146"/>
    <mergeCell ref="C148:G148"/>
    <mergeCell ref="C149:G149"/>
    <mergeCell ref="C152:G152"/>
    <mergeCell ref="C154:G154"/>
    <mergeCell ref="C136:G136"/>
    <mergeCell ref="C138:G138"/>
    <mergeCell ref="C139:G139"/>
    <mergeCell ref="C140:G140"/>
    <mergeCell ref="C142:G142"/>
    <mergeCell ref="C143:G143"/>
    <mergeCell ref="C126:G126"/>
    <mergeCell ref="C128:G128"/>
    <mergeCell ref="C129:G129"/>
    <mergeCell ref="C132:G132"/>
    <mergeCell ref="C133:G133"/>
    <mergeCell ref="C135:G135"/>
    <mergeCell ref="C110:G110"/>
    <mergeCell ref="C111:G111"/>
    <mergeCell ref="C113:G113"/>
    <mergeCell ref="C114:G114"/>
    <mergeCell ref="C118:G118"/>
    <mergeCell ref="C123:G123"/>
    <mergeCell ref="C94:G94"/>
    <mergeCell ref="C97:G97"/>
    <mergeCell ref="C100:G100"/>
    <mergeCell ref="C101:G101"/>
    <mergeCell ref="C105:G105"/>
    <mergeCell ref="C108:G108"/>
    <mergeCell ref="C82:G82"/>
    <mergeCell ref="C84:G84"/>
    <mergeCell ref="C85:G85"/>
    <mergeCell ref="C88:G88"/>
    <mergeCell ref="C91:G91"/>
    <mergeCell ref="C93:G93"/>
    <mergeCell ref="C65:G65"/>
    <mergeCell ref="C66:G66"/>
    <mergeCell ref="C71:G71"/>
    <mergeCell ref="C75:G75"/>
    <mergeCell ref="C79:G79"/>
    <mergeCell ref="C81:G81"/>
    <mergeCell ref="C51:G51"/>
    <mergeCell ref="C54:G54"/>
    <mergeCell ref="C56:G56"/>
    <mergeCell ref="C58:G58"/>
    <mergeCell ref="C60:G60"/>
    <mergeCell ref="C63:G63"/>
    <mergeCell ref="C32:G32"/>
    <mergeCell ref="C35:G35"/>
    <mergeCell ref="C40:G40"/>
    <mergeCell ref="C42:G42"/>
    <mergeCell ref="C44:G44"/>
    <mergeCell ref="C46:G46"/>
    <mergeCell ref="C14:G14"/>
    <mergeCell ref="C18:G18"/>
    <mergeCell ref="C22:G22"/>
    <mergeCell ref="C24:G24"/>
    <mergeCell ref="C26:G26"/>
    <mergeCell ref="C29:G29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04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'04 2 Pol'!Názvy_tisku</vt:lpstr>
      <vt:lpstr>oadresa</vt:lpstr>
      <vt:lpstr>Stavba!Objednatel</vt:lpstr>
      <vt:lpstr>Stavba!Objekt</vt:lpstr>
      <vt:lpstr>'04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Varvařovský</dc:creator>
  <cp:lastModifiedBy>Zdeněk Varvařovský</cp:lastModifiedBy>
  <cp:lastPrinted>2019-03-19T12:27:02Z</cp:lastPrinted>
  <dcterms:created xsi:type="dcterms:W3CDTF">2009-04-08T07:15:50Z</dcterms:created>
  <dcterms:modified xsi:type="dcterms:W3CDTF">2022-05-10T07:02:52Z</dcterms:modified>
</cp:coreProperties>
</file>