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home$\svacina\Documents\2022 - II-230 Černotín intravilán  - obnova povrchu\"/>
    </mc:Choice>
  </mc:AlternateContent>
  <bookViews>
    <workbookView xWindow="480" yWindow="228" windowWidth="18192" windowHeight="11196" tabRatio="918"/>
  </bookViews>
  <sheets>
    <sheet name="rozpočet" sheetId="1" r:id="rId1"/>
    <sheet name="mapa" sheetId="3" r:id="rId2"/>
    <sheet name="obrázková příloha" sheetId="9" r:id="rId3"/>
  </sheets>
  <definedNames>
    <definedName name="_xlnm.Print_Area" localSheetId="0">rozpočet!$A$1:$S$91</definedName>
  </definedNames>
  <calcPr calcId="162913"/>
</workbook>
</file>

<file path=xl/calcChain.xml><?xml version="1.0" encoding="utf-8"?>
<calcChain xmlns="http://schemas.openxmlformats.org/spreadsheetml/2006/main">
  <c r="K86" i="1" l="1"/>
  <c r="K82" i="1"/>
  <c r="K81" i="1"/>
  <c r="F70" i="1" l="1"/>
  <c r="N84" i="1"/>
  <c r="N89" i="1"/>
  <c r="N88" i="1"/>
  <c r="N87" i="1"/>
  <c r="K83" i="1" l="1"/>
  <c r="K85" i="1" s="1"/>
  <c r="N82" i="1"/>
  <c r="N81" i="1"/>
  <c r="N85" i="1" l="1"/>
  <c r="N86" i="1"/>
  <c r="N83" i="1"/>
  <c r="F51" i="1"/>
  <c r="N80" i="1" l="1"/>
  <c r="N79" i="1" s="1"/>
  <c r="N61" i="1" s="1"/>
  <c r="F48" i="1"/>
  <c r="L27" i="1"/>
  <c r="H25" i="1"/>
  <c r="N58" i="1" l="1"/>
  <c r="L63" i="1" l="1"/>
  <c r="M19" i="1"/>
  <c r="M22" i="1" s="1"/>
</calcChain>
</file>

<file path=xl/sharedStrings.xml><?xml version="1.0" encoding="utf-8"?>
<sst xmlns="http://schemas.openxmlformats.org/spreadsheetml/2006/main" count="98" uniqueCount="69">
  <si>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</si>
  <si>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</si>
  <si>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</si>
  <si>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</si>
  <si>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</si>
  <si>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</si>
  <si>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</si>
  <si>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</si>
  <si>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</si>
  <si>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</si>
  <si>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</si>
  <si>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</si>
  <si>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</si>
  <si>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</si>
  <si>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</si>
  <si>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</si>
  <si>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</si>
  <si>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</si>
  <si>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</si>
  <si>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</si>
  <si>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</si>
  <si>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</si>
  <si>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D1 - Komunikace</t>
  </si>
  <si>
    <t>ROZPOČET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</si>
  <si>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</si>
  <si>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</si>
  <si>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</si>
  <si>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</si>
  <si>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</si>
  <si>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</si>
  <si>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</si>
  <si>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</si>
  <si>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</si>
  <si>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</si>
  <si>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</si>
  <si>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</si>
  <si>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Pol2</t>
  </si>
  <si>
    <t>Očištění plochy silnice od nánosů a nečistot</t>
  </si>
  <si>
    <t>3</t>
  </si>
  <si>
    <t>4</t>
  </si>
  <si>
    <t>Pol4</t>
  </si>
  <si>
    <t>5</t>
  </si>
  <si>
    <t>Pol5</t>
  </si>
  <si>
    <t>6</t>
  </si>
  <si>
    <t>Pol6</t>
  </si>
  <si>
    <t>7</t>
  </si>
  <si>
    <t>Pol7</t>
  </si>
  <si>
    <t>m</t>
  </si>
  <si>
    <t>8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</si>
  <si>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</si>
  <si>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</si>
  <si>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</si>
  <si>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</si>
  <si>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</si>
  <si>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t</t>
  </si>
  <si>
    <t>Pol3</t>
  </si>
  <si>
    <t>Postřik živičný spojovací ze silniční emulze v množství 0,3kg/m2</t>
  </si>
  <si>
    <t>DIR + DIO</t>
  </si>
  <si>
    <t>kpl</t>
  </si>
  <si>
    <t>Koterovská 162, 326 00 Plzeň</t>
  </si>
  <si>
    <t>Asfaltový beton vrstva ložná ACL 16</t>
  </si>
  <si>
    <t>Geodetické zaměření skutečného provedení, včetně rozdělení obnovy po kanalizaci a opravy průtahu obcí.</t>
  </si>
  <si>
    <t>II/230 úsek 3</t>
  </si>
  <si>
    <t>VDZ - vodící čáry - strukturovaný plast š. 2*0,125 m; vč, předznačení barvou (barva na čerstvý povrch, plast po vyzrání)</t>
  </si>
  <si>
    <t>Sanace - odkopávky do hl. 300 mm, včetně odvozu a skládkovného; vrstva ŠD 0-32 (22) po zhutnění tl. 300 mm</t>
  </si>
  <si>
    <r>
      <t>Odstranění živičného krytu frézováním plocha tl. do 2* 40 mm  s naložením (odvoz a uložení v rámci odkupu vybraným dodavatelem), poníženo o odstranění v rámci výstavby kanalizace</t>
    </r>
    <r>
      <rPr>
        <sz val="11"/>
        <color rgb="FFFF0000"/>
        <rFont val="Calibri"/>
        <family val="2"/>
        <charset val="238"/>
        <scheme val="minor"/>
      </rPr>
      <t xml:space="preserve"> - 554,40-633,60</t>
    </r>
  </si>
  <si>
    <r>
      <t>Asfaltový beton vrstva obrusná ACO 11  tl. 40mm š. přes 3m z nemodifikovaného asfaltu, včetně ošetření spáry napojení na stávající povrch zálivkou, poníženo o obnovu v rámci výstavby kanalizace</t>
    </r>
    <r>
      <rPr>
        <sz val="11"/>
        <color rgb="FFFF0000"/>
        <rFont val="Calibri"/>
        <family val="2"/>
        <charset val="238"/>
        <scheme val="minor"/>
      </rPr>
      <t xml:space="preserve"> -633,60</t>
    </r>
  </si>
  <si>
    <t xml:space="preserve"> II/230 Černotín intravilán - obnova povrchu</t>
  </si>
  <si>
    <t xml:space="preserve"> II/230 Černotín - průtah obcí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</si>
</sst>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.00%;\-0.00%"/>
    <numFmt numFmtId="166" formatCode="#,##0.000;\-#,##0.000"/>
    <numFmt numFmtId="167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5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 wrapText="1"/>
    </xf>
    <xf numFmtId="166" fontId="0" fillId="0" borderId="20" xfId="0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39" fontId="7" fillId="0" borderId="0" xfId="0" applyNumberFormat="1" applyFont="1" applyBorder="1" applyAlignment="1" applyProtection="1">
      <alignment horizontal="right" vertical="center"/>
    </xf>
    <xf numFmtId="167" fontId="0" fillId="0" borderId="0" xfId="0" applyNumberForma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0" fillId="0" borderId="20" xfId="0" applyNumberFormat="1" applyFont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/>
    </xf>
    <xf numFmtId="167" fontId="5" fillId="0" borderId="0" xfId="0" applyNumberFormat="1" applyFont="1" applyAlignment="1" applyProtection="1">
      <alignment horizontal="right" vertical="center"/>
    </xf>
    <xf numFmtId="39" fontId="3" fillId="2" borderId="8" xfId="0" applyNumberFormat="1" applyFont="1" applyFill="1" applyBorder="1" applyAlignment="1" applyProtection="1">
      <alignment horizontal="right" vertical="center"/>
    </xf>
    <xf numFmtId="39" fontId="3" fillId="2" borderId="9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167" fontId="7" fillId="0" borderId="15" xfId="0" applyNumberFormat="1" applyFont="1" applyBorder="1" applyAlignment="1" applyProtection="1">
      <alignment horizontal="right" vertical="center"/>
    </xf>
    <xf numFmtId="39" fontId="8" fillId="0" borderId="0" xfId="0" applyNumberFormat="1" applyFont="1" applyAlignment="1" applyProtection="1">
      <alignment horizontal="right" vertical="center"/>
    </xf>
    <xf numFmtId="39" fontId="11" fillId="2" borderId="0" xfId="0" applyNumberFormat="1" applyFont="1" applyFill="1" applyAlignment="1" applyProtection="1">
      <alignment horizontal="right" vertical="center"/>
    </xf>
    <xf numFmtId="39" fontId="12" fillId="0" borderId="0" xfId="0" applyNumberFormat="1" applyFont="1" applyAlignment="1" applyProtection="1">
      <alignment horizontal="right" vertical="center"/>
    </xf>
    <xf numFmtId="39" fontId="11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39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49" fontId="0" fillId="0" borderId="20" xfId="0" applyNumberFormat="1" applyFont="1" applyBorder="1" applyAlignment="1" applyProtection="1">
      <alignment horizontal="left" vertical="center" wrapText="1"/>
    </xf>
    <xf numFmtId="49" fontId="0" fillId="0" borderId="20" xfId="0" applyNumberFormat="1" applyBorder="1" applyAlignment="1" applyProtection="1">
      <alignment horizontal="left" vertical="center" wrapText="1"/>
    </xf>
    <xf numFmtId="39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39" fontId="11" fillId="0" borderId="0" xfId="0" applyNumberFormat="1" applyFont="1" applyAlignment="1" applyProtection="1">
      <alignment horizontal="right"/>
    </xf>
    <xf numFmtId="39" fontId="0" fillId="0" borderId="21" xfId="0" applyNumberFormat="1" applyFont="1" applyBorder="1" applyAlignment="1" applyProtection="1">
      <alignment horizontal="right" vertical="center"/>
    </xf>
    <xf numFmtId="39" fontId="0" fillId="0" borderId="23" xfId="0" applyNumberFormat="1" applyFont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114300</xdr:colOff>
      <xdr:row>51</xdr:row>
      <xdr:rowOff>66675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-638" b="4896"/>
        <a:stretch/>
      </xdr:blipFill>
      <xdr:spPr>
        <a:xfrm>
          <a:off x="0" y="0"/>
          <a:ext cx="18402300" cy="9782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69375</xdr:colOff>
      <xdr:row>38</xdr:row>
      <xdr:rowOff>64275</xdr:rowOff>
    </xdr:from>
    <xdr:to>
      <xdr:col>7</xdr:col>
      <xdr:colOff>245250</xdr:colOff>
      <xdr:row>57</xdr:row>
      <xdr:rowOff>44775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667375" y="8267625"/>
          <a:ext cx="3600000" cy="2700000"/>
        </a:xfrm>
        <a:prstGeom prst="rect">
          <a:avLst/>
        </a:prstGeom>
      </xdr:spPr>
    </xdr:pic>
    <xdr:clientData/>
  </xdr:twoCellAnchor>
  <xdr:twoCellAnchor editAs="oneCell">
    <xdr:from>
      <xdr:col>8</xdr:col>
      <xdr:colOff>333675</xdr:colOff>
      <xdr:row>44</xdr:row>
      <xdr:rowOff>90450</xdr:rowOff>
    </xdr:from>
    <xdr:to>
      <xdr:col>12</xdr:col>
      <xdr:colOff>595275</xdr:colOff>
      <xdr:row>61</xdr:row>
      <xdr:rowOff>451950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065400" y="9436800"/>
          <a:ext cx="3600000" cy="27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261600</xdr:colOff>
      <xdr:row>18</xdr:row>
      <xdr:rowOff>171000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450000" y="450000"/>
          <a:ext cx="3600000" cy="27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38025</xdr:rowOff>
    </xdr:from>
    <xdr:to>
      <xdr:col>4</xdr:col>
      <xdr:colOff>261600</xdr:colOff>
      <xdr:row>50</xdr:row>
      <xdr:rowOff>18525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450000" y="6907875"/>
          <a:ext cx="3600000" cy="2700000"/>
        </a:xfrm>
        <a:prstGeom prst="rect">
          <a:avLst/>
        </a:prstGeom>
      </xdr:spPr>
    </xdr:pic>
    <xdr:clientData/>
  </xdr:twoCellAnchor>
  <xdr:twoCellAnchor editAs="oneCell">
    <xdr:from>
      <xdr:col>8</xdr:col>
      <xdr:colOff>297900</xdr:colOff>
      <xdr:row>14</xdr:row>
      <xdr:rowOff>54675</xdr:rowOff>
    </xdr:from>
    <xdr:to>
      <xdr:col>12</xdr:col>
      <xdr:colOff>559500</xdr:colOff>
      <xdr:row>29</xdr:row>
      <xdr:rowOff>797175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029625" y="3171675"/>
          <a:ext cx="3600000" cy="27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105000</xdr:colOff>
      <xdr:row>6</xdr:row>
      <xdr:rowOff>133350</xdr:rowOff>
    </xdr:from>
    <xdr:to>
      <xdr:col>7</xdr:col>
      <xdr:colOff>280875</xdr:colOff>
      <xdr:row>25</xdr:row>
      <xdr:rowOff>113850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703000" y="1726350"/>
          <a:ext cx="3600000" cy="27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90"/>
  <sheetViews>
    <sheetView tabSelected="1" view="pageBreakPreview" zoomScale="85" zoomScaleNormal="100" zoomScaleSheetLayoutView="85" workbookViewId="0">
      <selection activeCell="L93" sqref="L93"/>
    </sheetView>
  </sheetViews>
  <sheetFormatPr defaultRowHeight="14.4" x14ac:dyDescent="0.3"/>
  <cols>
    <col min="1" max="1" width="2.6640625" customWidth="1"/>
    <col min="11" max="11" width="10.33203125" bestFit="1" customWidth="1"/>
    <col min="19" max="19" width="3.44140625" customWidth="1"/>
  </cols>
  <sheetData>
    <row r="2" spans="2:18" ht="22.5" customHeight="1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3">
      <c r="B3" s="4"/>
      <c r="C3" s="68" t="s">
        <v>0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5"/>
    </row>
    <row r="4" spans="2:18" ht="7.5" customHeight="1" x14ac:dyDescent="0.3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3">
      <c r="B5" s="4"/>
      <c r="C5" s="6"/>
      <c r="D5" s="7" t="s">
        <v>1</v>
      </c>
      <c r="E5" s="6"/>
      <c r="F5" s="71" t="s">
        <v>67</v>
      </c>
      <c r="G5" s="71"/>
      <c r="H5" s="71"/>
      <c r="I5" s="71"/>
      <c r="J5" s="71"/>
      <c r="K5" s="71"/>
      <c r="L5" s="71"/>
      <c r="M5" s="71"/>
      <c r="N5" s="71"/>
      <c r="O5" s="71"/>
      <c r="P5" s="71"/>
      <c r="Q5" s="6"/>
      <c r="R5" s="5"/>
    </row>
    <row r="6" spans="2:18" ht="16.2" x14ac:dyDescent="0.3">
      <c r="B6" s="8"/>
      <c r="C6" s="9"/>
      <c r="D6" s="10"/>
      <c r="E6" s="9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9"/>
      <c r="R6" s="11"/>
    </row>
    <row r="7" spans="2:18" x14ac:dyDescent="0.3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 x14ac:dyDescent="0.3">
      <c r="B8" s="8"/>
      <c r="C8" s="9"/>
      <c r="D8" s="7" t="s">
        <v>2</v>
      </c>
      <c r="E8" s="9"/>
      <c r="F8" s="61" t="s">
        <v>68</v>
      </c>
      <c r="G8" s="9"/>
      <c r="H8" s="9"/>
      <c r="I8" s="9"/>
      <c r="J8" s="9"/>
      <c r="K8" s="9"/>
      <c r="L8" s="9"/>
      <c r="M8" s="7"/>
      <c r="N8" s="9"/>
      <c r="O8" s="69"/>
      <c r="P8" s="69"/>
      <c r="Q8" s="9"/>
      <c r="R8" s="11"/>
    </row>
    <row r="9" spans="2:18" x14ac:dyDescent="0.3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"/>
    </row>
    <row r="10" spans="2:18" x14ac:dyDescent="0.3">
      <c r="B10" s="8"/>
      <c r="C10" s="9"/>
      <c r="D10" s="7" t="s">
        <v>3</v>
      </c>
      <c r="E10" s="9"/>
      <c r="F10" s="9" t="s">
        <v>52</v>
      </c>
      <c r="G10" s="9"/>
      <c r="H10" s="9"/>
      <c r="I10" s="9"/>
      <c r="J10" s="9"/>
      <c r="K10" s="9"/>
      <c r="L10" s="9"/>
      <c r="M10" s="7" t="s">
        <v>4</v>
      </c>
      <c r="N10" s="9"/>
      <c r="O10" s="70">
        <v>72053119</v>
      </c>
      <c r="P10" s="70"/>
      <c r="Q10" s="9"/>
      <c r="R10" s="11"/>
    </row>
    <row r="11" spans="2:18" x14ac:dyDescent="0.3">
      <c r="B11" s="8"/>
      <c r="C11" s="9"/>
      <c r="D11" s="9"/>
      <c r="E11" s="12"/>
      <c r="F11" s="9" t="s">
        <v>59</v>
      </c>
      <c r="G11" s="9"/>
      <c r="H11" s="9"/>
      <c r="I11" s="9"/>
      <c r="J11" s="9"/>
      <c r="K11" s="9"/>
      <c r="L11" s="9"/>
      <c r="M11" s="7"/>
      <c r="N11" s="9"/>
      <c r="O11" s="70"/>
      <c r="P11" s="70"/>
      <c r="Q11" s="9"/>
      <c r="R11" s="11"/>
    </row>
    <row r="12" spans="2:18" x14ac:dyDescent="0.3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"/>
    </row>
    <row r="13" spans="2:18" x14ac:dyDescent="0.3">
      <c r="B13" s="8"/>
      <c r="C13" s="9"/>
      <c r="D13" s="7" t="s">
        <v>6</v>
      </c>
      <c r="E13" s="9"/>
      <c r="F13" s="9"/>
      <c r="G13" s="9"/>
      <c r="H13" s="9"/>
      <c r="I13" s="9"/>
      <c r="J13" s="9"/>
      <c r="K13" s="9"/>
      <c r="L13" s="9"/>
      <c r="M13" s="7" t="s">
        <v>4</v>
      </c>
      <c r="N13" s="9"/>
      <c r="O13" s="70"/>
      <c r="P13" s="70"/>
      <c r="Q13" s="9"/>
      <c r="R13" s="11"/>
    </row>
    <row r="14" spans="2:18" x14ac:dyDescent="0.3">
      <c r="B14" s="8"/>
      <c r="C14" s="9"/>
      <c r="D14" s="9"/>
      <c r="E14" s="12"/>
      <c r="F14" s="9"/>
      <c r="G14" s="9"/>
      <c r="H14" s="9"/>
      <c r="I14" s="9"/>
      <c r="J14" s="9"/>
      <c r="K14" s="9"/>
      <c r="L14" s="9"/>
      <c r="M14" s="7" t="s">
        <v>5</v>
      </c>
      <c r="N14" s="9"/>
      <c r="O14" s="70"/>
      <c r="P14" s="70"/>
      <c r="Q14" s="9"/>
      <c r="R14" s="11"/>
    </row>
    <row r="15" spans="2:18" x14ac:dyDescent="0.3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 x14ac:dyDescent="0.3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70"/>
      <c r="P16" s="70"/>
      <c r="Q16" s="9"/>
      <c r="R16" s="11"/>
    </row>
    <row r="17" spans="2:18" x14ac:dyDescent="0.3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18" x14ac:dyDescent="0.3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18" x14ac:dyDescent="0.3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73">
        <f>N58</f>
        <v>0</v>
      </c>
      <c r="N19" s="73"/>
      <c r="O19" s="73"/>
      <c r="P19" s="73"/>
      <c r="Q19" s="9"/>
      <c r="R19" s="11"/>
    </row>
    <row r="20" spans="2:18" x14ac:dyDescent="0.3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73"/>
      <c r="N20" s="73"/>
      <c r="O20" s="73"/>
      <c r="P20" s="73"/>
      <c r="Q20" s="9"/>
      <c r="R20" s="11"/>
    </row>
    <row r="21" spans="2:18" x14ac:dyDescent="0.3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60"/>
      <c r="N21" s="60"/>
      <c r="O21" s="60"/>
      <c r="P21" s="60"/>
      <c r="Q21" s="9"/>
      <c r="R21" s="11"/>
    </row>
    <row r="22" spans="2:18" x14ac:dyDescent="0.3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78">
        <f>M19</f>
        <v>0</v>
      </c>
      <c r="N22" s="78"/>
      <c r="O22" s="78"/>
      <c r="P22" s="78"/>
      <c r="Q22" s="9"/>
      <c r="R22" s="11"/>
    </row>
    <row r="23" spans="2:18" x14ac:dyDescent="0.3">
      <c r="B23" s="8"/>
      <c r="C23" s="58"/>
      <c r="D23" s="16"/>
      <c r="E23" s="58"/>
      <c r="F23" s="58"/>
      <c r="G23" s="58"/>
      <c r="H23" s="58"/>
      <c r="I23" s="58"/>
      <c r="J23" s="58"/>
      <c r="K23" s="58"/>
      <c r="L23" s="58"/>
      <c r="M23" s="59"/>
      <c r="N23" s="59"/>
      <c r="O23" s="59"/>
      <c r="P23" s="59"/>
      <c r="Q23" s="58"/>
      <c r="R23" s="11"/>
    </row>
    <row r="24" spans="2:18" x14ac:dyDescent="0.3">
      <c r="B24" s="8"/>
      <c r="C24" s="9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9"/>
      <c r="R24" s="11"/>
    </row>
    <row r="25" spans="2:18" ht="15" hidden="1" customHeight="1" x14ac:dyDescent="0.3">
      <c r="B25" s="8"/>
      <c r="C25" s="9"/>
      <c r="D25" s="9"/>
      <c r="E25" s="17" t="s">
        <v>10</v>
      </c>
      <c r="F25" s="18">
        <v>0</v>
      </c>
      <c r="G25" s="19" t="s">
        <v>9</v>
      </c>
      <c r="H25" s="79" t="e">
        <f>ROUND((SUM($BE$62:$BE$63)+SUM(#REF!)),2)</f>
        <v>#REF!</v>
      </c>
      <c r="I25" s="79"/>
      <c r="J25" s="79"/>
      <c r="K25" s="9"/>
      <c r="L25" s="9"/>
      <c r="M25" s="79">
        <v>0</v>
      </c>
      <c r="N25" s="79"/>
      <c r="O25" s="79"/>
      <c r="P25" s="79"/>
      <c r="Q25" s="9"/>
      <c r="R25" s="11"/>
    </row>
    <row r="26" spans="2:18" ht="15" hidden="1" customHeight="1" x14ac:dyDescent="0.3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1"/>
    </row>
    <row r="27" spans="2:18" ht="18" hidden="1" customHeight="1" x14ac:dyDescent="0.3">
      <c r="B27" s="8"/>
      <c r="C27" s="20"/>
      <c r="D27" s="21" t="s">
        <v>11</v>
      </c>
      <c r="E27" s="22"/>
      <c r="F27" s="22"/>
      <c r="G27" s="23" t="s">
        <v>12</v>
      </c>
      <c r="H27" s="24" t="s">
        <v>13</v>
      </c>
      <c r="I27" s="22"/>
      <c r="J27" s="22"/>
      <c r="K27" s="22"/>
      <c r="L27" s="74">
        <f>SUM($N$25:$N$27)</f>
        <v>0</v>
      </c>
      <c r="M27" s="74"/>
      <c r="N27" s="74"/>
      <c r="O27" s="74"/>
      <c r="P27" s="75"/>
      <c r="Q27" s="20"/>
      <c r="R27" s="11"/>
    </row>
    <row r="28" spans="2:18" ht="7.5" customHeight="1" x14ac:dyDescent="0.3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18" ht="14.25" customHeight="1" x14ac:dyDescent="0.3"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</row>
    <row r="30" spans="2:18" ht="15.75" customHeight="1" x14ac:dyDescent="0.3">
      <c r="B30" s="8"/>
      <c r="C30" s="9"/>
      <c r="D30" s="25" t="s">
        <v>16</v>
      </c>
      <c r="E30" s="13"/>
      <c r="F30" s="13"/>
      <c r="G30" s="13"/>
      <c r="H30" s="26"/>
      <c r="I30" s="9"/>
      <c r="J30" s="25" t="s">
        <v>17</v>
      </c>
      <c r="K30" s="13"/>
      <c r="L30" s="13"/>
      <c r="M30" s="13"/>
      <c r="N30" s="13"/>
      <c r="O30" s="13"/>
      <c r="P30" s="26"/>
      <c r="Q30" s="9"/>
      <c r="R30" s="11"/>
    </row>
    <row r="31" spans="2:18" ht="14.25" customHeight="1" x14ac:dyDescent="0.3">
      <c r="B31" s="4"/>
      <c r="C31" s="6"/>
      <c r="D31" s="27"/>
      <c r="E31" s="6"/>
      <c r="F31" s="6"/>
      <c r="G31" s="6"/>
      <c r="H31" s="28"/>
      <c r="I31" s="6"/>
      <c r="J31" s="27"/>
      <c r="K31" s="6"/>
      <c r="L31" s="6"/>
      <c r="M31" s="6"/>
      <c r="N31" s="6"/>
      <c r="O31" s="6"/>
      <c r="P31" s="28"/>
      <c r="Q31" s="6"/>
      <c r="R31" s="5"/>
    </row>
    <row r="32" spans="2:18" ht="15.75" customHeight="1" x14ac:dyDescent="0.3">
      <c r="B32" s="4"/>
      <c r="C32" s="6"/>
      <c r="D32" s="27"/>
      <c r="E32" s="6"/>
      <c r="F32" s="6"/>
      <c r="G32" s="6"/>
      <c r="H32" s="28"/>
      <c r="I32" s="6"/>
      <c r="J32" s="27"/>
      <c r="K32" s="6"/>
      <c r="L32" s="6"/>
      <c r="M32" s="6"/>
      <c r="N32" s="6"/>
      <c r="O32" s="6"/>
      <c r="P32" s="28"/>
      <c r="Q32" s="6"/>
      <c r="R32" s="5"/>
    </row>
    <row r="33" spans="2:18" ht="14.25" customHeight="1" x14ac:dyDescent="0.3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4.25" customHeight="1" x14ac:dyDescent="0.3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 x14ac:dyDescent="0.3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 x14ac:dyDescent="0.3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 x14ac:dyDescent="0.3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 x14ac:dyDescent="0.3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 x14ac:dyDescent="0.3">
      <c r="B39" s="8"/>
      <c r="C39" s="9"/>
      <c r="D39" s="29" t="s">
        <v>14</v>
      </c>
      <c r="E39" s="30"/>
      <c r="F39" s="30"/>
      <c r="G39" s="31" t="s">
        <v>15</v>
      </c>
      <c r="H39" s="32"/>
      <c r="I39" s="9"/>
      <c r="J39" s="29" t="s">
        <v>14</v>
      </c>
      <c r="K39" s="30"/>
      <c r="L39" s="30"/>
      <c r="M39" s="30"/>
      <c r="N39" s="31" t="s">
        <v>15</v>
      </c>
      <c r="O39" s="30"/>
      <c r="P39" s="32"/>
      <c r="Q39" s="9"/>
      <c r="R39" s="11"/>
    </row>
    <row r="40" spans="2:18" ht="14.25" customHeight="1" x14ac:dyDescent="0.3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5" spans="2:18" ht="14.25" customHeight="1" x14ac:dyDescent="0.3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</row>
    <row r="46" spans="2:18" ht="22.2" x14ac:dyDescent="0.3">
      <c r="B46" s="8"/>
      <c r="C46" s="68" t="s">
        <v>18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1"/>
    </row>
    <row r="47" spans="2:18" ht="37.5" customHeight="1" x14ac:dyDescent="0.3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11"/>
    </row>
    <row r="48" spans="2:18" ht="15" customHeight="1" x14ac:dyDescent="0.3">
      <c r="B48" s="8"/>
      <c r="C48" s="7" t="s">
        <v>1</v>
      </c>
      <c r="D48" s="9"/>
      <c r="E48" s="9"/>
      <c r="F48" s="77" t="str">
        <f>F5</f>
        <v xml:space="preserve"> II/230 Černotín intravilán - obnova povrchu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9"/>
      <c r="R48" s="11"/>
    </row>
    <row r="49" spans="2:18" ht="16.2" x14ac:dyDescent="0.3">
      <c r="B49" s="8"/>
      <c r="C49" s="39"/>
      <c r="D49" s="9"/>
      <c r="E49" s="9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9"/>
      <c r="R49" s="11"/>
    </row>
    <row r="50" spans="2:18" ht="37.5" customHeight="1" x14ac:dyDescent="0.3"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11"/>
    </row>
    <row r="51" spans="2:18" x14ac:dyDescent="0.3">
      <c r="B51" s="8"/>
      <c r="C51" s="7" t="s">
        <v>2</v>
      </c>
      <c r="D51" s="9"/>
      <c r="E51" s="9"/>
      <c r="F51" s="12" t="str">
        <f>F8</f>
        <v xml:space="preserve"> II/230 Černotín - průtah obcí</v>
      </c>
      <c r="G51" s="9"/>
      <c r="H51" s="9"/>
      <c r="I51" s="9"/>
      <c r="J51" s="9"/>
      <c r="K51" s="7"/>
      <c r="L51" s="9"/>
      <c r="M51" s="69"/>
      <c r="N51" s="69"/>
      <c r="O51" s="69"/>
      <c r="P51" s="69"/>
      <c r="Q51" s="9"/>
      <c r="R51" s="11"/>
    </row>
    <row r="52" spans="2:18" ht="18.75" customHeight="1" x14ac:dyDescent="0.3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1"/>
    </row>
    <row r="53" spans="2:18" x14ac:dyDescent="0.3">
      <c r="B53" s="8"/>
      <c r="C53" s="7" t="s">
        <v>3</v>
      </c>
      <c r="D53" s="9"/>
      <c r="E53" s="9"/>
      <c r="F53" s="57" t="s">
        <v>53</v>
      </c>
      <c r="G53" s="9"/>
      <c r="H53" s="9"/>
      <c r="I53" s="9"/>
      <c r="J53" s="9"/>
      <c r="K53" s="7" t="s">
        <v>6</v>
      </c>
      <c r="L53" s="9"/>
      <c r="M53" s="70"/>
      <c r="N53" s="70"/>
      <c r="O53" s="70"/>
      <c r="P53" s="70"/>
      <c r="Q53" s="70"/>
      <c r="R53" s="11"/>
    </row>
    <row r="54" spans="2:18" x14ac:dyDescent="0.3">
      <c r="B54" s="8"/>
      <c r="D54" s="9"/>
      <c r="E54" s="9"/>
      <c r="F54" s="62" t="s">
        <v>59</v>
      </c>
      <c r="G54" s="9"/>
      <c r="H54" s="9"/>
      <c r="I54" s="9"/>
      <c r="J54" s="9"/>
      <c r="K54" s="7"/>
      <c r="L54" s="9"/>
      <c r="M54" s="70"/>
      <c r="N54" s="70"/>
      <c r="O54" s="70"/>
      <c r="P54" s="70"/>
      <c r="Q54" s="70"/>
      <c r="R54" s="11"/>
    </row>
    <row r="55" spans="2:18" x14ac:dyDescent="0.3"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1"/>
    </row>
    <row r="56" spans="2:18" ht="11.25" customHeight="1" x14ac:dyDescent="0.3">
      <c r="B56" s="8"/>
      <c r="C56" s="72" t="s">
        <v>19</v>
      </c>
      <c r="D56" s="72"/>
      <c r="E56" s="72"/>
      <c r="F56" s="72"/>
      <c r="G56" s="72"/>
      <c r="H56" s="20"/>
      <c r="I56" s="20"/>
      <c r="J56" s="20"/>
      <c r="K56" s="20"/>
      <c r="L56" s="20"/>
      <c r="M56" s="20"/>
      <c r="N56" s="72" t="s">
        <v>20</v>
      </c>
      <c r="O56" s="72"/>
      <c r="P56" s="72"/>
      <c r="Q56" s="72"/>
      <c r="R56" s="11"/>
    </row>
    <row r="57" spans="2:18" ht="30" customHeight="1" x14ac:dyDescent="0.3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1"/>
    </row>
    <row r="58" spans="2:18" ht="18" customHeight="1" x14ac:dyDescent="0.3">
      <c r="B58" s="8"/>
      <c r="C58" s="40" t="s">
        <v>21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82">
        <f>N59+N60+N61+N62</f>
        <v>0</v>
      </c>
      <c r="O58" s="82"/>
      <c r="P58" s="82"/>
      <c r="Q58" s="82"/>
      <c r="R58" s="11"/>
    </row>
    <row r="59" spans="2:18" ht="30" customHeight="1" x14ac:dyDescent="0.3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81"/>
      <c r="O59" s="81"/>
      <c r="P59" s="81"/>
      <c r="Q59" s="81"/>
      <c r="R59" s="43"/>
    </row>
    <row r="60" spans="2:18" ht="30" customHeight="1" x14ac:dyDescent="0.3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81"/>
      <c r="O60" s="81"/>
      <c r="P60" s="81"/>
      <c r="Q60" s="81"/>
      <c r="R60" s="43"/>
    </row>
    <row r="61" spans="2:18" ht="25.5" customHeight="1" x14ac:dyDescent="0.3">
      <c r="B61" s="8"/>
      <c r="C61" s="9"/>
      <c r="D61" s="42" t="s">
        <v>62</v>
      </c>
      <c r="E61" s="9"/>
      <c r="F61" s="9"/>
      <c r="G61" s="9"/>
      <c r="H61" s="9"/>
      <c r="I61" s="9"/>
      <c r="J61" s="9"/>
      <c r="K61" s="9"/>
      <c r="L61" s="9"/>
      <c r="M61" s="9"/>
      <c r="N61" s="81">
        <f>N79</f>
        <v>0</v>
      </c>
      <c r="O61" s="81"/>
      <c r="P61" s="81"/>
      <c r="Q61" s="81"/>
      <c r="R61" s="11"/>
    </row>
    <row r="62" spans="2:18" ht="30" customHeight="1" x14ac:dyDescent="0.3">
      <c r="B62" s="8"/>
      <c r="C62" s="9"/>
      <c r="D62" s="42"/>
      <c r="E62" s="9"/>
      <c r="F62" s="9"/>
      <c r="G62" s="9"/>
      <c r="H62" s="9"/>
      <c r="I62" s="9"/>
      <c r="J62" s="9"/>
      <c r="K62" s="9"/>
      <c r="L62" s="9"/>
      <c r="M62" s="9"/>
      <c r="N62" s="81"/>
      <c r="O62" s="81"/>
      <c r="P62" s="81"/>
      <c r="Q62" s="81"/>
      <c r="R62" s="11"/>
    </row>
    <row r="63" spans="2:18" ht="18.75" customHeight="1" x14ac:dyDescent="0.3">
      <c r="B63" s="8"/>
      <c r="C63" s="44" t="s">
        <v>51</v>
      </c>
      <c r="D63" s="20"/>
      <c r="E63" s="20"/>
      <c r="F63" s="20"/>
      <c r="G63" s="20"/>
      <c r="H63" s="20"/>
      <c r="I63" s="20"/>
      <c r="J63" s="20"/>
      <c r="K63" s="20"/>
      <c r="L63" s="80">
        <f>N58</f>
        <v>0</v>
      </c>
      <c r="M63" s="80"/>
      <c r="N63" s="80"/>
      <c r="O63" s="80"/>
      <c r="P63" s="80"/>
      <c r="Q63" s="80"/>
      <c r="R63" s="11"/>
    </row>
    <row r="64" spans="2:18" ht="30" customHeight="1" x14ac:dyDescent="0.3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5"/>
    </row>
    <row r="67" spans="2:18" x14ac:dyDescent="0.3"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7"/>
    </row>
    <row r="68" spans="2:18" ht="22.2" x14ac:dyDescent="0.3">
      <c r="B68" s="8"/>
      <c r="C68" s="68" t="s">
        <v>23</v>
      </c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11"/>
    </row>
    <row r="69" spans="2:18" x14ac:dyDescent="0.3">
      <c r="B69" s="8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11"/>
    </row>
    <row r="70" spans="2:18" x14ac:dyDescent="0.3">
      <c r="B70" s="8"/>
      <c r="C70" s="7" t="s">
        <v>1</v>
      </c>
      <c r="D70" s="65"/>
      <c r="E70" s="65"/>
      <c r="F70" s="77" t="str">
        <f>F5</f>
        <v xml:space="preserve"> II/230 Černotín intravilán - obnova povrchu</v>
      </c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65"/>
      <c r="R70" s="11"/>
    </row>
    <row r="71" spans="2:18" ht="16.2" x14ac:dyDescent="0.3">
      <c r="B71" s="8"/>
      <c r="C71" s="39"/>
      <c r="D71" s="65"/>
      <c r="E71" s="65"/>
      <c r="F71" s="76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65"/>
      <c r="R71" s="11"/>
    </row>
    <row r="72" spans="2:18" x14ac:dyDescent="0.3">
      <c r="B72" s="8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11"/>
    </row>
    <row r="73" spans="2:18" x14ac:dyDescent="0.3">
      <c r="B73" s="8"/>
      <c r="C73" s="7" t="s">
        <v>2</v>
      </c>
      <c r="D73" s="65"/>
      <c r="E73" s="65"/>
      <c r="F73" s="66" t="s">
        <v>62</v>
      </c>
      <c r="G73" s="65"/>
      <c r="H73" s="65"/>
      <c r="I73" s="65"/>
      <c r="J73" s="65"/>
      <c r="K73" s="7"/>
      <c r="L73" s="65"/>
      <c r="M73" s="69"/>
      <c r="N73" s="83"/>
      <c r="O73" s="83"/>
      <c r="P73" s="83"/>
      <c r="Q73" s="65"/>
      <c r="R73" s="11"/>
    </row>
    <row r="74" spans="2:18" x14ac:dyDescent="0.3">
      <c r="B74" s="8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11"/>
    </row>
    <row r="75" spans="2:18" x14ac:dyDescent="0.3">
      <c r="B75" s="8"/>
      <c r="C75" s="7" t="s">
        <v>3</v>
      </c>
      <c r="D75" s="65"/>
      <c r="E75" s="65"/>
      <c r="F75" s="66" t="s">
        <v>53</v>
      </c>
      <c r="G75" s="65"/>
      <c r="H75" s="65"/>
      <c r="I75" s="65"/>
      <c r="J75" s="65"/>
      <c r="K75" s="7" t="s">
        <v>6</v>
      </c>
      <c r="L75" s="65"/>
      <c r="M75" s="70"/>
      <c r="N75" s="83"/>
      <c r="O75" s="83"/>
      <c r="P75" s="83"/>
      <c r="Q75" s="83"/>
      <c r="R75" s="11"/>
    </row>
    <row r="76" spans="2:18" x14ac:dyDescent="0.3">
      <c r="B76" s="8"/>
      <c r="C76" s="7"/>
      <c r="D76" s="65"/>
      <c r="E76" s="65"/>
      <c r="F76" s="65" t="s">
        <v>59</v>
      </c>
      <c r="G76" s="65"/>
      <c r="H76" s="65"/>
      <c r="I76" s="65"/>
      <c r="J76" s="65"/>
      <c r="K76" s="7"/>
      <c r="L76" s="65"/>
      <c r="M76" s="70"/>
      <c r="N76" s="83"/>
      <c r="O76" s="83"/>
      <c r="P76" s="83"/>
      <c r="Q76" s="83"/>
      <c r="R76" s="11"/>
    </row>
    <row r="77" spans="2:18" x14ac:dyDescent="0.3">
      <c r="B77" s="8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11"/>
    </row>
    <row r="78" spans="2:18" x14ac:dyDescent="0.3">
      <c r="B78" s="48"/>
      <c r="C78" s="49" t="s">
        <v>24</v>
      </c>
      <c r="D78" s="64" t="s">
        <v>25</v>
      </c>
      <c r="E78" s="64" t="s">
        <v>26</v>
      </c>
      <c r="F78" s="90" t="s">
        <v>27</v>
      </c>
      <c r="G78" s="91"/>
      <c r="H78" s="91"/>
      <c r="I78" s="91"/>
      <c r="J78" s="64" t="s">
        <v>28</v>
      </c>
      <c r="K78" s="64" t="s">
        <v>29</v>
      </c>
      <c r="L78" s="90" t="s">
        <v>30</v>
      </c>
      <c r="M78" s="91"/>
      <c r="N78" s="90" t="s">
        <v>31</v>
      </c>
      <c r="O78" s="91"/>
      <c r="P78" s="91"/>
      <c r="Q78" s="92"/>
      <c r="R78" s="50"/>
    </row>
    <row r="79" spans="2:18" ht="16.2" x14ac:dyDescent="0.35">
      <c r="B79" s="8"/>
      <c r="C79" s="40" t="s">
        <v>7</v>
      </c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93">
        <f>N80</f>
        <v>0</v>
      </c>
      <c r="O79" s="83"/>
      <c r="P79" s="83"/>
      <c r="Q79" s="83"/>
      <c r="R79" s="11"/>
    </row>
    <row r="80" spans="2:18" ht="16.2" x14ac:dyDescent="0.35">
      <c r="B80" s="51"/>
      <c r="C80" s="67"/>
      <c r="D80" s="52" t="s">
        <v>22</v>
      </c>
      <c r="E80" s="52"/>
      <c r="F80" s="52"/>
      <c r="G80" s="52"/>
      <c r="H80" s="52"/>
      <c r="I80" s="52"/>
      <c r="J80" s="52"/>
      <c r="K80" s="52"/>
      <c r="L80" s="52"/>
      <c r="M80" s="52"/>
      <c r="N80" s="84">
        <f>SUM(N81:Q89)</f>
        <v>0</v>
      </c>
      <c r="O80" s="85"/>
      <c r="P80" s="85"/>
      <c r="Q80" s="85"/>
      <c r="R80" s="53"/>
    </row>
    <row r="81" spans="2:18" ht="92.25" customHeight="1" x14ac:dyDescent="0.3">
      <c r="B81" s="8"/>
      <c r="C81" s="54" t="s">
        <v>32</v>
      </c>
      <c r="D81" s="54" t="s">
        <v>33</v>
      </c>
      <c r="E81" s="63" t="s">
        <v>34</v>
      </c>
      <c r="F81" s="86" t="s">
        <v>65</v>
      </c>
      <c r="G81" s="87"/>
      <c r="H81" s="87"/>
      <c r="I81" s="87"/>
      <c r="J81" s="55" t="s">
        <v>35</v>
      </c>
      <c r="K81" s="56">
        <f>(300*5.7)-((554.4+633.6)/2)</f>
        <v>1116</v>
      </c>
      <c r="L81" s="88">
        <v>0</v>
      </c>
      <c r="M81" s="89"/>
      <c r="N81" s="88">
        <f>ROUND($L81*$K81,2)</f>
        <v>0</v>
      </c>
      <c r="O81" s="89"/>
      <c r="P81" s="89"/>
      <c r="Q81" s="89"/>
      <c r="R81" s="11"/>
    </row>
    <row r="82" spans="2:18" ht="30.75" customHeight="1" x14ac:dyDescent="0.3">
      <c r="B82" s="8"/>
      <c r="C82" s="54">
        <v>2</v>
      </c>
      <c r="D82" s="54" t="s">
        <v>33</v>
      </c>
      <c r="E82" s="63" t="s">
        <v>36</v>
      </c>
      <c r="F82" s="86" t="s">
        <v>37</v>
      </c>
      <c r="G82" s="87"/>
      <c r="H82" s="87"/>
      <c r="I82" s="87"/>
      <c r="J82" s="55" t="s">
        <v>35</v>
      </c>
      <c r="K82" s="56">
        <f>(300*5.7)-((554.4))</f>
        <v>1155.5999999999999</v>
      </c>
      <c r="L82" s="88">
        <v>0</v>
      </c>
      <c r="M82" s="89"/>
      <c r="N82" s="88">
        <f t="shared" ref="N82" si="0">ROUND($L82*$K82,2)</f>
        <v>0</v>
      </c>
      <c r="O82" s="89"/>
      <c r="P82" s="89"/>
      <c r="Q82" s="89"/>
      <c r="R82" s="11"/>
    </row>
    <row r="83" spans="2:18" ht="30.75" customHeight="1" x14ac:dyDescent="0.3">
      <c r="B83" s="8"/>
      <c r="C83" s="54" t="s">
        <v>38</v>
      </c>
      <c r="D83" s="54" t="s">
        <v>33</v>
      </c>
      <c r="E83" s="63" t="s">
        <v>55</v>
      </c>
      <c r="F83" s="86" t="s">
        <v>56</v>
      </c>
      <c r="G83" s="87"/>
      <c r="H83" s="87"/>
      <c r="I83" s="87"/>
      <c r="J83" s="55" t="s">
        <v>35</v>
      </c>
      <c r="K83" s="56">
        <f>K82</f>
        <v>1155.5999999999999</v>
      </c>
      <c r="L83" s="88">
        <v>0</v>
      </c>
      <c r="M83" s="89"/>
      <c r="N83" s="88">
        <f>ROUND($L83*$K83,2)</f>
        <v>0</v>
      </c>
      <c r="O83" s="89"/>
      <c r="P83" s="89"/>
      <c r="Q83" s="89"/>
      <c r="R83" s="11"/>
    </row>
    <row r="84" spans="2:18" ht="48.75" customHeight="1" x14ac:dyDescent="0.3">
      <c r="B84" s="8"/>
      <c r="C84" s="54" t="s">
        <v>39</v>
      </c>
      <c r="D84" s="54" t="s">
        <v>33</v>
      </c>
      <c r="E84" s="63" t="s">
        <v>40</v>
      </c>
      <c r="F84" s="86" t="s">
        <v>64</v>
      </c>
      <c r="G84" s="87"/>
      <c r="H84" s="87"/>
      <c r="I84" s="87"/>
      <c r="J84" s="55" t="s">
        <v>35</v>
      </c>
      <c r="K84" s="56">
        <v>400</v>
      </c>
      <c r="L84" s="88">
        <v>0</v>
      </c>
      <c r="M84" s="89"/>
      <c r="N84" s="88">
        <f t="shared" ref="N84" si="1">ROUND($L84*$K84,2)</f>
        <v>0</v>
      </c>
      <c r="O84" s="89"/>
      <c r="P84" s="89"/>
      <c r="Q84" s="89"/>
      <c r="R84" s="11"/>
    </row>
    <row r="85" spans="2:18" x14ac:dyDescent="0.3">
      <c r="B85" s="8"/>
      <c r="C85" s="54" t="s">
        <v>41</v>
      </c>
      <c r="D85" s="54" t="s">
        <v>33</v>
      </c>
      <c r="E85" s="63" t="s">
        <v>42</v>
      </c>
      <c r="F85" s="86" t="s">
        <v>60</v>
      </c>
      <c r="G85" s="87"/>
      <c r="H85" s="87"/>
      <c r="I85" s="87"/>
      <c r="J85" s="55" t="s">
        <v>54</v>
      </c>
      <c r="K85" s="56">
        <f>((K83*0.04))*2.5</f>
        <v>115.55999999999999</v>
      </c>
      <c r="L85" s="88">
        <v>0</v>
      </c>
      <c r="M85" s="89"/>
      <c r="N85" s="88">
        <f t="shared" ref="N85:N89" si="2">ROUND($L85*$K85,2)</f>
        <v>0</v>
      </c>
      <c r="O85" s="89"/>
      <c r="P85" s="89"/>
      <c r="Q85" s="89"/>
      <c r="R85" s="11"/>
    </row>
    <row r="86" spans="2:18" ht="90.75" customHeight="1" x14ac:dyDescent="0.3">
      <c r="B86" s="8"/>
      <c r="C86" s="54" t="s">
        <v>43</v>
      </c>
      <c r="D86" s="54" t="s">
        <v>33</v>
      </c>
      <c r="E86" s="63" t="s">
        <v>44</v>
      </c>
      <c r="F86" s="86" t="s">
        <v>66</v>
      </c>
      <c r="G86" s="87"/>
      <c r="H86" s="87"/>
      <c r="I86" s="87"/>
      <c r="J86" s="55" t="s">
        <v>35</v>
      </c>
      <c r="K86" s="56">
        <f>(300*5.7)-((633.6))</f>
        <v>1076.4000000000001</v>
      </c>
      <c r="L86" s="88">
        <v>0</v>
      </c>
      <c r="M86" s="89"/>
      <c r="N86" s="88">
        <f t="shared" si="2"/>
        <v>0</v>
      </c>
      <c r="O86" s="89"/>
      <c r="P86" s="89"/>
      <c r="Q86" s="89"/>
      <c r="R86" s="11"/>
    </row>
    <row r="87" spans="2:18" ht="60" customHeight="1" x14ac:dyDescent="0.3">
      <c r="B87" s="8"/>
      <c r="C87" s="54" t="s">
        <v>45</v>
      </c>
      <c r="D87" s="54" t="s">
        <v>33</v>
      </c>
      <c r="E87" s="63" t="s">
        <v>46</v>
      </c>
      <c r="F87" s="86" t="s">
        <v>63</v>
      </c>
      <c r="G87" s="87"/>
      <c r="H87" s="87"/>
      <c r="I87" s="87"/>
      <c r="J87" s="55" t="s">
        <v>47</v>
      </c>
      <c r="K87" s="56">
        <v>300</v>
      </c>
      <c r="L87" s="94">
        <v>0</v>
      </c>
      <c r="M87" s="95"/>
      <c r="N87" s="88">
        <f t="shared" si="2"/>
        <v>0</v>
      </c>
      <c r="O87" s="89"/>
      <c r="P87" s="89"/>
      <c r="Q87" s="89"/>
      <c r="R87" s="11"/>
    </row>
    <row r="88" spans="2:18" x14ac:dyDescent="0.3">
      <c r="B88" s="8"/>
      <c r="C88" s="54" t="s">
        <v>48</v>
      </c>
      <c r="D88" s="54" t="s">
        <v>33</v>
      </c>
      <c r="E88" s="63" t="s">
        <v>49</v>
      </c>
      <c r="F88" s="86" t="s">
        <v>57</v>
      </c>
      <c r="G88" s="87"/>
      <c r="H88" s="87"/>
      <c r="I88" s="87"/>
      <c r="J88" s="55" t="s">
        <v>58</v>
      </c>
      <c r="K88" s="56">
        <v>1</v>
      </c>
      <c r="L88" s="88">
        <v>0</v>
      </c>
      <c r="M88" s="89"/>
      <c r="N88" s="88">
        <f t="shared" si="2"/>
        <v>0</v>
      </c>
      <c r="O88" s="89"/>
      <c r="P88" s="89"/>
      <c r="Q88" s="89"/>
      <c r="R88" s="11"/>
    </row>
    <row r="89" spans="2:18" x14ac:dyDescent="0.3">
      <c r="B89" s="8"/>
      <c r="C89" s="54">
        <v>9</v>
      </c>
      <c r="D89" s="54" t="s">
        <v>33</v>
      </c>
      <c r="E89" s="63" t="s">
        <v>50</v>
      </c>
      <c r="F89" s="86" t="s">
        <v>61</v>
      </c>
      <c r="G89" s="87"/>
      <c r="H89" s="87"/>
      <c r="I89" s="87"/>
      <c r="J89" s="55" t="s">
        <v>58</v>
      </c>
      <c r="K89" s="56">
        <v>1</v>
      </c>
      <c r="L89" s="88">
        <v>0</v>
      </c>
      <c r="M89" s="89"/>
      <c r="N89" s="88">
        <f t="shared" si="2"/>
        <v>0</v>
      </c>
      <c r="O89" s="89"/>
      <c r="P89" s="89"/>
      <c r="Q89" s="89"/>
      <c r="R89" s="11"/>
    </row>
    <row r="90" spans="2:18" x14ac:dyDescent="0.3"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5"/>
    </row>
  </sheetData>
  <mergeCells count="66">
    <mergeCell ref="F88:I88"/>
    <mergeCell ref="L88:M88"/>
    <mergeCell ref="N88:Q88"/>
    <mergeCell ref="F89:I89"/>
    <mergeCell ref="L89:M89"/>
    <mergeCell ref="N89:Q89"/>
    <mergeCell ref="F83:I83"/>
    <mergeCell ref="L83:M83"/>
    <mergeCell ref="N83:Q83"/>
    <mergeCell ref="F85:I85"/>
    <mergeCell ref="L85:M85"/>
    <mergeCell ref="N85:Q85"/>
    <mergeCell ref="F84:I84"/>
    <mergeCell ref="L84:M84"/>
    <mergeCell ref="N84:Q84"/>
    <mergeCell ref="F86:I86"/>
    <mergeCell ref="L86:M86"/>
    <mergeCell ref="N86:Q86"/>
    <mergeCell ref="F87:I87"/>
    <mergeCell ref="L87:M87"/>
    <mergeCell ref="N87:Q87"/>
    <mergeCell ref="M76:Q76"/>
    <mergeCell ref="F78:I78"/>
    <mergeCell ref="L78:M78"/>
    <mergeCell ref="N78:Q78"/>
    <mergeCell ref="N79:Q79"/>
    <mergeCell ref="N80:Q80"/>
    <mergeCell ref="F81:I81"/>
    <mergeCell ref="L81:M81"/>
    <mergeCell ref="N81:Q81"/>
    <mergeCell ref="F82:I82"/>
    <mergeCell ref="L82:M82"/>
    <mergeCell ref="N82:Q82"/>
    <mergeCell ref="C68:Q68"/>
    <mergeCell ref="F70:P70"/>
    <mergeCell ref="F71:P71"/>
    <mergeCell ref="M73:P73"/>
    <mergeCell ref="M75:Q75"/>
    <mergeCell ref="L63:Q63"/>
    <mergeCell ref="M51:P51"/>
    <mergeCell ref="M53:Q53"/>
    <mergeCell ref="M54:Q54"/>
    <mergeCell ref="N59:Q59"/>
    <mergeCell ref="N60:Q60"/>
    <mergeCell ref="N61:Q61"/>
    <mergeCell ref="N62:Q62"/>
    <mergeCell ref="N58:Q58"/>
    <mergeCell ref="C56:G56"/>
    <mergeCell ref="N56:Q56"/>
    <mergeCell ref="O13:P13"/>
    <mergeCell ref="O14:P14"/>
    <mergeCell ref="O16:P16"/>
    <mergeCell ref="M19:P19"/>
    <mergeCell ref="M20:P20"/>
    <mergeCell ref="L27:P27"/>
    <mergeCell ref="C46:Q46"/>
    <mergeCell ref="F49:P49"/>
    <mergeCell ref="F48:P48"/>
    <mergeCell ref="M22:P22"/>
    <mergeCell ref="H25:J25"/>
    <mergeCell ref="M25:P25"/>
    <mergeCell ref="C3:Q3"/>
    <mergeCell ref="O8:P8"/>
    <mergeCell ref="O10:P10"/>
    <mergeCell ref="O11:P11"/>
    <mergeCell ref="F5:P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3" fitToHeight="3" orientation="landscape" r:id="rId1"/>
  <rowBreaks count="2" manualBreakCount="2">
    <brk id="42" max="18" man="1"/>
    <brk id="65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Normal="130" zoomScaleSheetLayoutView="100" workbookViewId="0">
      <selection activeCell="AA61" sqref="AA61"/>
    </sheetView>
  </sheetViews>
  <sheetFormatPr defaultRowHeight="14.4" x14ac:dyDescent="0.3"/>
  <sheetData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A62"/>
  <sheetViews>
    <sheetView workbookViewId="0">
      <selection activeCell="Q62" sqref="Q62"/>
    </sheetView>
  </sheetViews>
  <sheetFormatPr defaultRowHeight="14.4" x14ac:dyDescent="0.3"/>
  <cols>
    <col min="7" max="7" width="28.6640625" customWidth="1"/>
  </cols>
  <sheetData>
    <row r="30" ht="66.75" customHeight="1" x14ac:dyDescent="0.3"/>
    <row r="31" ht="3.75" customHeight="1" x14ac:dyDescent="0.3"/>
    <row r="62" ht="37.5" customHeight="1" x14ac:dyDescent="0.3"/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rozpočet</vt:lpstr>
      <vt:lpstr>mapa</vt:lpstr>
      <vt:lpstr>obrázková příloha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Svačina Stanislav</cp:lastModifiedBy>
  <cp:lastPrinted>2022-03-22T07:20:51Z</cp:lastPrinted>
  <dcterms:created xsi:type="dcterms:W3CDTF">2015-04-07T12:53:15Z</dcterms:created>
  <dcterms:modified xsi:type="dcterms:W3CDTF">2022-03-30T08:52:59Z</dcterms:modified>
</cp:coreProperties>
</file>