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.N - Vedlejší rozpo..." sheetId="2" r:id="rId2"/>
    <sheet name="SO 000.VZ - Vedlejší rozp..." sheetId="3" r:id="rId3"/>
    <sheet name="SO 020.VZ - Příprava území" sheetId="4" r:id="rId4"/>
    <sheet name="SO 101.HZ - PŘELOŽKA SILN..." sheetId="5" r:id="rId5"/>
    <sheet name="SO 101.VZ - PŘELOŽKA SILN..." sheetId="6" r:id="rId6"/>
    <sheet name="SO 151.VZ - NAPOJENÍ POLN..." sheetId="7" r:id="rId7"/>
    <sheet name="SO 152.VZ - NAPOJENÍ POLN..." sheetId="8" r:id="rId8"/>
    <sheet name="SO 153.VZ - NAPOJENÍ POLN..." sheetId="9" r:id="rId9"/>
    <sheet name="SO 180.VZ - Dopravně-inže..." sheetId="10" r:id="rId10"/>
    <sheet name="SO 190.HZ - Dopravní značení" sheetId="11" r:id="rId11"/>
    <sheet name="SO 801.VZ - Rekultivace p..." sheetId="12" r:id="rId12"/>
    <sheet name="SO 802.HZ - Kácení zeleně..." sheetId="13" r:id="rId13"/>
    <sheet name="SO 802.N - Kácení zeleně ..." sheetId="14" r:id="rId14"/>
    <sheet name="SO 101.N - PŘELOŽKA SILNI..." sheetId="15" r:id="rId15"/>
    <sheet name="SO 020.N - Příprava území" sheetId="16" r:id="rId16"/>
    <sheet name="Pokyny pro vyplnění" sheetId="17" r:id="rId17"/>
  </sheets>
  <definedNames>
    <definedName name="_xlnm.Print_Area" localSheetId="0">'Rekapitulace stavby'!$D$4:$AO$36,'Rekapitulace stavby'!$C$42:$AQ$70</definedName>
    <definedName name="_xlnm._FilterDatabase" localSheetId="1" hidden="1">'SO 000.N - Vedlejší rozpo...'!$C$80:$K$87</definedName>
    <definedName name="_xlnm.Print_Area" localSheetId="1">'SO 000.N - Vedlejší rozpo...'!$C$4:$J$39,'SO 000.N - Vedlejší rozpo...'!$C$45:$J$62,'SO 000.N - Vedlejší rozpo...'!$C$68:$K$87</definedName>
    <definedName name="_xlnm._FilterDatabase" localSheetId="2" hidden="1">'SO 000.VZ - Vedlejší rozp...'!$C$83:$K$128</definedName>
    <definedName name="_xlnm.Print_Area" localSheetId="2">'SO 000.VZ - Vedlejší rozp...'!$C$4:$J$39,'SO 000.VZ - Vedlejší rozp...'!$C$45:$J$65,'SO 000.VZ - Vedlejší rozp...'!$C$71:$K$128</definedName>
    <definedName name="_xlnm._FilterDatabase" localSheetId="3" hidden="1">'SO 020.VZ - Příprava území'!$C$87:$K$195</definedName>
    <definedName name="_xlnm.Print_Area" localSheetId="3">'SO 020.VZ - Příprava území'!$C$4:$J$39,'SO 020.VZ - Příprava území'!$C$45:$J$69,'SO 020.VZ - Příprava území'!$C$75:$K$195</definedName>
    <definedName name="_xlnm._FilterDatabase" localSheetId="4" hidden="1">'SO 101.HZ - PŘELOŽKA SILN...'!$C$84:$K$314</definedName>
    <definedName name="_xlnm.Print_Area" localSheetId="4">'SO 101.HZ - PŘELOŽKA SILN...'!$C$4:$J$39,'SO 101.HZ - PŘELOŽKA SILN...'!$C$45:$J$66,'SO 101.HZ - PŘELOŽKA SILN...'!$C$72:$K$314</definedName>
    <definedName name="_xlnm._FilterDatabase" localSheetId="5" hidden="1">'SO 101.VZ - PŘELOŽKA SILN...'!$C$82:$K$169</definedName>
    <definedName name="_xlnm.Print_Area" localSheetId="5">'SO 101.VZ - PŘELOŽKA SILN...'!$C$4:$J$39,'SO 101.VZ - PŘELOŽKA SILN...'!$C$45:$J$64,'SO 101.VZ - PŘELOŽKA SILN...'!$C$70:$K$169</definedName>
    <definedName name="_xlnm._FilterDatabase" localSheetId="6" hidden="1">'SO 151.VZ - NAPOJENÍ POLN...'!$C$83:$K$246</definedName>
    <definedName name="_xlnm.Print_Area" localSheetId="6">'SO 151.VZ - NAPOJENÍ POLN...'!$C$4:$J$39,'SO 151.VZ - NAPOJENÍ POLN...'!$C$45:$J$65,'SO 151.VZ - NAPOJENÍ POLN...'!$C$71:$K$246</definedName>
    <definedName name="_xlnm._FilterDatabase" localSheetId="7" hidden="1">'SO 152.VZ - NAPOJENÍ POLN...'!$C$84:$K$235</definedName>
    <definedName name="_xlnm.Print_Area" localSheetId="7">'SO 152.VZ - NAPOJENÍ POLN...'!$C$4:$J$39,'SO 152.VZ - NAPOJENÍ POLN...'!$C$45:$J$66,'SO 152.VZ - NAPOJENÍ POLN...'!$C$72:$K$235</definedName>
    <definedName name="_xlnm._FilterDatabase" localSheetId="8" hidden="1">'SO 153.VZ - NAPOJENÍ POLN...'!$C$83:$K$230</definedName>
    <definedName name="_xlnm.Print_Area" localSheetId="8">'SO 153.VZ - NAPOJENÍ POLN...'!$C$4:$J$39,'SO 153.VZ - NAPOJENÍ POLN...'!$C$45:$J$65,'SO 153.VZ - NAPOJENÍ POLN...'!$C$71:$K$230</definedName>
    <definedName name="_xlnm._FilterDatabase" localSheetId="9" hidden="1">'SO 180.VZ - Dopravně-inže...'!$C$80:$K$135</definedName>
    <definedName name="_xlnm.Print_Area" localSheetId="9">'SO 180.VZ - Dopravně-inže...'!$C$4:$J$39,'SO 180.VZ - Dopravně-inže...'!$C$45:$J$62,'SO 180.VZ - Dopravně-inže...'!$C$68:$K$135</definedName>
    <definedName name="_xlnm._FilterDatabase" localSheetId="10" hidden="1">'SO 190.HZ - Dopravní značení'!$C$82:$K$134</definedName>
    <definedName name="_xlnm.Print_Area" localSheetId="10">'SO 190.HZ - Dopravní značení'!$C$4:$J$39,'SO 190.HZ - Dopravní značení'!$C$45:$J$64,'SO 190.HZ - Dopravní značení'!$C$70:$K$134</definedName>
    <definedName name="_xlnm._FilterDatabase" localSheetId="11" hidden="1">'SO 801.VZ - Rekultivace p...'!$C$80:$K$145</definedName>
    <definedName name="_xlnm.Print_Area" localSheetId="11">'SO 801.VZ - Rekultivace p...'!$C$4:$J$39,'SO 801.VZ - Rekultivace p...'!$C$45:$J$62,'SO 801.VZ - Rekultivace p...'!$C$68:$K$145</definedName>
    <definedName name="_xlnm._FilterDatabase" localSheetId="12" hidden="1">'SO 802.HZ - Kácení zeleně...'!$C$80:$K$128</definedName>
    <definedName name="_xlnm.Print_Area" localSheetId="12">'SO 802.HZ - Kácení zeleně...'!$C$4:$J$39,'SO 802.HZ - Kácení zeleně...'!$C$45:$J$62,'SO 802.HZ - Kácení zeleně...'!$C$68:$K$128</definedName>
    <definedName name="_xlnm._FilterDatabase" localSheetId="13" hidden="1">'SO 802.N - Kácení zeleně ...'!$C$81:$K$148</definedName>
    <definedName name="_xlnm.Print_Area" localSheetId="13">'SO 802.N - Kácení zeleně ...'!$C$4:$J$39,'SO 802.N - Kácení zeleně ...'!$C$45:$J$63,'SO 802.N - Kácení zeleně ...'!$C$69:$K$148</definedName>
    <definedName name="_xlnm._FilterDatabase" localSheetId="14" hidden="1">'SO 101.N - PŘELOŽKA SILNI...'!$C$81:$K$136</definedName>
    <definedName name="_xlnm.Print_Area" localSheetId="14">'SO 101.N - PŘELOŽKA SILNI...'!$C$4:$J$39,'SO 101.N - PŘELOŽKA SILNI...'!$C$45:$J$63,'SO 101.N - PŘELOŽKA SILNI...'!$C$69:$K$136</definedName>
    <definedName name="_xlnm._FilterDatabase" localSheetId="15" hidden="1">'SO 020.N - Příprava území'!$C$81:$K$108</definedName>
    <definedName name="_xlnm.Print_Area" localSheetId="15">'SO 020.N - Příprava území'!$C$4:$J$39,'SO 020.N - Příprava území'!$C$45:$J$63,'SO 020.N - Příprava území'!$C$69:$K$108</definedName>
    <definedName name="_xlnm.Print_Area" localSheetId="1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000.N - Vedlejší rozpo...'!$80:$80</definedName>
    <definedName name="_xlnm.Print_Titles" localSheetId="2">'SO 000.VZ - Vedlejší rozp...'!$83:$83</definedName>
    <definedName name="_xlnm.Print_Titles" localSheetId="3">'SO 020.VZ - Příprava území'!$87:$87</definedName>
    <definedName name="_xlnm.Print_Titles" localSheetId="4">'SO 101.HZ - PŘELOŽKA SILN...'!$84:$84</definedName>
    <definedName name="_xlnm.Print_Titles" localSheetId="5">'SO 101.VZ - PŘELOŽKA SILN...'!$82:$82</definedName>
    <definedName name="_xlnm.Print_Titles" localSheetId="6">'SO 151.VZ - NAPOJENÍ POLN...'!$83:$83</definedName>
    <definedName name="_xlnm.Print_Titles" localSheetId="7">'SO 152.VZ - NAPOJENÍ POLN...'!$84:$84</definedName>
    <definedName name="_xlnm.Print_Titles" localSheetId="8">'SO 153.VZ - NAPOJENÍ POLN...'!$83:$83</definedName>
    <definedName name="_xlnm.Print_Titles" localSheetId="9">'SO 180.VZ - Dopravně-inže...'!$80:$80</definedName>
    <definedName name="_xlnm.Print_Titles" localSheetId="10">'SO 190.HZ - Dopravní značení'!$82:$82</definedName>
    <definedName name="_xlnm.Print_Titles" localSheetId="11">'SO 801.VZ - Rekultivace p...'!$80:$80</definedName>
    <definedName name="_xlnm.Print_Titles" localSheetId="12">'SO 802.HZ - Kácení zeleně...'!$80:$80</definedName>
    <definedName name="_xlnm.Print_Titles" localSheetId="13">'SO 802.N - Kácení zeleně ...'!$81:$81</definedName>
    <definedName name="_xlnm.Print_Titles" localSheetId="14">'SO 101.N - PŘELOŽKA SILNI...'!$81:$81</definedName>
    <definedName name="_xlnm.Print_Titles" localSheetId="15">'SO 020.N - Příprava území'!$81:$81</definedName>
  </definedNames>
  <calcPr fullCalcOnLoad="1"/>
</workbook>
</file>

<file path=xl/sharedStrings.xml><?xml version="1.0" encoding="utf-8"?>
<sst xmlns="http://schemas.openxmlformats.org/spreadsheetml/2006/main" count="14056" uniqueCount="1409">
  <si>
    <t>Export Komplet</t>
  </si>
  <si>
    <t>VZ</t>
  </si>
  <si>
    <t>2.0</t>
  </si>
  <si>
    <t>ZAMOK</t>
  </si>
  <si>
    <t>False</t>
  </si>
  <si>
    <t>{78ce17bb-2026-4ba7-8ea1-28f0df1ce240}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</si>
  <si>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</si>
  <si>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</si>
  <si>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</si>
  <si>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</si>
  <si>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</si>
  <si>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</si>
  <si>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</si>
  <si>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</si>
  <si>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2020_0194_2A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</si>
  <si>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</si>
  <si>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</si>
  <si>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NEPOMUK_PŘEŠTICE</t>
  </si>
  <si>
    <t>KSO:</t>
  </si>
  <si>
    <t/>
  </si>
  <si>
    <t>CC-CZ:</t>
  </si>
  <si>
    <t>Místo:</t>
  </si>
  <si>
    <t xml:space="preserve"> </t>
  </si>
  <si>
    <t>Datum:</t>
  </si>
  <si>
    <t>22. 2. 2021</t>
  </si>
  <si>
    <t>Zadavatel:</t>
  </si>
  <si>
    <t>IČ:</t>
  </si>
  <si>
    <t>72053119</t>
  </si>
  <si>
    <t>SPRÁVA A ÚDRŽBA SILNIC PLZEŇSKÉHO KRAJE</t>
  </si>
  <si>
    <t>DIČ:</t>
  </si>
  <si>
    <t>Uchazeč:</t>
  </si>
  <si>
    <t>Vyplň údaj</t>
  </si>
  <si>
    <t>Projektant:</t>
  </si>
  <si>
    <t>45306605</t>
  </si>
  <si>
    <t>AFRY CZ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</si>
  <si>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</si>
  <si>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</si>
  <si>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</si>
  <si>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</si>
  <si>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</si>
  <si>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</si>
  <si>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</si>
  <si>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</si>
  <si>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</si>
  <si>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</si>
  <si>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</si>
  <si>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</si>
  <si>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</si>
  <si>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</si>
  <si>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</si>
  <si>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</si>
  <si>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</si>
  <si>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</si>
  <si>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</si>
  <si>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</si>
  <si>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</si>
  <si>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</si>
  <si>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</si>
  <si>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</si>
  <si>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</si>
  <si>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</si>
  <si>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</si>
  <si>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</si>
  <si>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</si>
  <si>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</si>
  <si>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</si>
  <si>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</si>
  <si>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</si>
  <si>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</si>
  <si>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</si>
  <si>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</si>
  <si>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</si>
  <si>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</si>
  <si>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</si>
  <si>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</si>
  <si>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</si>
  <si>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</si>
  <si>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</si>
  <si>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000.N</t>
  </si>
  <si>
    <t>Vedlejší rozpočtové náklady</t>
  </si>
  <si>
    <t>STA</t>
  </si>
  <si>
    <t>1</t>
  </si>
  <si>
    <t>{ced39f0a-8766-4290-baf4-27150005aead}</t>
  </si>
  <si>
    <t>2</t>
  </si>
  <si>
    <t>SO 000.VZ</t>
  </si>
  <si>
    <t>{8fa4b7b0-8c46-41b7-9642-1325f40d17ef}</t>
  </si>
  <si>
    <t>SO 020.VZ</t>
  </si>
  <si>
    <t>Příprava území</t>
  </si>
  <si>
    <t>{c43b4b9f-cf79-4721-bb38-f471f8329d93}</t>
  </si>
  <si>
    <t>SO 101.HZ</t>
  </si>
  <si>
    <t>PŘELOŽKA SILNICE  II/230</t>
  </si>
  <si>
    <t>{29e2cc02-d7cb-42c7-9e9c-a8b1e8628098}</t>
  </si>
  <si>
    <t>SO 101.VZ</t>
  </si>
  <si>
    <t>{dede1682-cf66-4892-8962-b1e16df61399}</t>
  </si>
  <si>
    <t>SO 151.VZ</t>
  </si>
  <si>
    <t>NAPOJENÍ POLNÍ CESTY HORŠICE</t>
  </si>
  <si>
    <t>{cd27c432-67ae-44f6-a74e-fc66b908fa14}</t>
  </si>
  <si>
    <t>SO 152.VZ</t>
  </si>
  <si>
    <t>NAPOJENÍ POLNÍ CESTY ÚJEZD</t>
  </si>
  <si>
    <t>{72615649-473c-4883-96ff-d9a590b2323e}</t>
  </si>
  <si>
    <t>SO 153.VZ</t>
  </si>
  <si>
    <t>NAPOJENÍ POLNÍ CESTY NEVĚRNÁ</t>
  </si>
  <si>
    <t>{ecea89d7-7e7d-4551-b445-02aaf801054e}</t>
  </si>
  <si>
    <t>SO 180.VZ</t>
  </si>
  <si>
    <t>Dopravně-inženýrské opatření</t>
  </si>
  <si>
    <t>{c7d3a800-82ad-4a52-8a8e-91395f784da1}</t>
  </si>
  <si>
    <t>SO 190.HZ</t>
  </si>
  <si>
    <t>Dopravní značení</t>
  </si>
  <si>
    <t>{450012d3-eafa-4fe1-a1cb-3fad7a7d9d71}</t>
  </si>
  <si>
    <t>SO 801.VZ</t>
  </si>
  <si>
    <t>Rekultivace ploch</t>
  </si>
  <si>
    <t>{26253f36-a7e1-4887-97c8-344638b60771}</t>
  </si>
  <si>
    <t>SO 802.HZ</t>
  </si>
  <si>
    <t>Kácení zeleně a náhradní výsadba</t>
  </si>
  <si>
    <t>{b02cce36-b581-4d4c-a106-adc2aca4396f}</t>
  </si>
  <si>
    <t>SO 802.N</t>
  </si>
  <si>
    <t>{93049338-ac14-472e-9a71-11729cf74e7d}</t>
  </si>
  <si>
    <t>SO 101.N</t>
  </si>
  <si>
    <t>{cb940c4c-697a-4f36-87e2-15c7cc4e1ab1}</t>
  </si>
  <si>
    <t>SO 020.N</t>
  </si>
  <si>
    <t>{9c9f9cd2-904f-44d4-9f49-d11dffe49c04}</t>
  </si>
  <si>
    <t>KRYCÍ LIST SOUPISU PRACÍ</t>
  </si>
  <si>
    <t>Objekt:</t>
  </si>
  <si>
    <t>SO 000.N - Vedlejší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</si>
  <si>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</si>
  <si>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</si>
  <si>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</si>
  <si>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</si>
  <si>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</si>
  <si>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</si>
  <si>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</si>
  <si>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</si>
  <si>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</si>
  <si>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</si>
  <si>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</si>
  <si>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</si>
  <si>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</si>
  <si>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</si>
  <si>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</si>
  <si>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</si>
  <si>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</si>
  <si>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</si>
  <si>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</si>
  <si>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</si>
  <si>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</si>
  <si>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</si>
  <si>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VRN3</t>
  </si>
  <si>
    <t>Zařízení staveniště</t>
  </si>
  <si>
    <t>K</t>
  </si>
  <si>
    <t>030001000</t>
  </si>
  <si>
    <t>kpl</t>
  </si>
  <si>
    <t>CS ÚRS 2021 01</t>
  </si>
  <si>
    <t>1024</t>
  </si>
  <si>
    <t>-352974283</t>
  </si>
  <si>
    <t>PP</t>
  </si>
  <si>
    <t>VV</t>
  </si>
  <si>
    <t>Součet</t>
  </si>
  <si>
    <t>4</t>
  </si>
  <si>
    <t>SO 000.VZ - Vedlejší rozpočtové náklady</t>
  </si>
  <si>
    <t xml:space="preserve">    VRN1 - Průzkumné, geodetické a projektové práce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</si>
  <si>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</si>
  <si>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</si>
  <si>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</si>
  <si>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</si>
  <si>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012103000</t>
  </si>
  <si>
    <t>Geodetické práce před výstavbou</t>
  </si>
  <si>
    <t>-601197320</t>
  </si>
  <si>
    <t>012203000</t>
  </si>
  <si>
    <t>Geodetické práce při provádění stavby</t>
  </si>
  <si>
    <t>1027030985</t>
  </si>
  <si>
    <t>3</t>
  </si>
  <si>
    <t>012303000</t>
  </si>
  <si>
    <t>Geodetické práce po výstavbě</t>
  </si>
  <si>
    <t>-854799865</t>
  </si>
  <si>
    <t>013244000</t>
  </si>
  <si>
    <t>Dokumentace pro provádění stavby</t>
  </si>
  <si>
    <t>-1956749324</t>
  </si>
  <si>
    <t>P</t>
  </si>
  <si>
    <t>Poznámka k položce:
Realizační dokumentace stavby (dále jen „RDS“) dle kap. 10 Směrnice pro dokumentaci staveb pozemních komunikací (SDS PK) (8/2017), vč. dodatku č. 1 (04/2018) - Realizační dokumentace stavby (RDS) v rozsahu dle kap. 4 Technických kvalitativních podmínek pro dokumentaci staveb pozemních komunikací (TKP-D) (8/2006), odst. 4.3.5 RDS. Součástí je předání dokumentace v tištěné podobě a předání 1 x v elektronické podobě (rozsah a uspořádání odpovídající podobě tištěné) v uzavřeném (PDF) a otevřeném formátu (DWG, XLS, DOC, apod.).</t>
  </si>
  <si>
    <t>013254000</t>
  </si>
  <si>
    <t>Dokumentace skutečného provedení stavby</t>
  </si>
  <si>
    <t>439956888</t>
  </si>
  <si>
    <t>Poznámka k položce:
Dokumentace skutečného provedení stavby ve smyslu § 125 odst. 6 stavebního zákona, dle kap. 11 Směrnice pro dokumentaci staveb pozemních komunikací (SDS PK) (8/2017),   v rozsahu dle  Technických kvalitativních podmínek pro dokumentaci staveb pozemních komunikací (TKP-D) (9/2006), kapitola 4. Součástí je předání dokumentace v tištěné podobě a předání 1 x v digitální podobě (rozsah a uspořádání odpovídající podobě tištěné) v uzavřeném (PDF) a otevřeném formátu (DWG, XLS, DOC, apod.).</t>
  </si>
  <si>
    <t>6</t>
  </si>
  <si>
    <t>034503000</t>
  </si>
  <si>
    <t>Informační tabule na staveništi</t>
  </si>
  <si>
    <t>ks</t>
  </si>
  <si>
    <t>1231475978</t>
  </si>
  <si>
    <t>VRN4</t>
  </si>
  <si>
    <t>Inženýrská činnost</t>
  </si>
  <si>
    <t>7</t>
  </si>
  <si>
    <t>0491030009</t>
  </si>
  <si>
    <t>zajištění inženýrských sítí</t>
  </si>
  <si>
    <t>-2145539393</t>
  </si>
  <si>
    <t>"zajištení inženýrských sítí v souladu s podmínkami  jednotlivých správcu sítí  viz.  dokladová složka, vcetne vytycení geodetem"</t>
  </si>
  <si>
    <t>VRN7</t>
  </si>
  <si>
    <t>Provozní vlivy</t>
  </si>
  <si>
    <t>8</t>
  </si>
  <si>
    <t>072002000</t>
  </si>
  <si>
    <t>Pomoc práce pro zřízení a zajištění regulace a ochrany dopravy</t>
  </si>
  <si>
    <t>-1436012147</t>
  </si>
  <si>
    <t>"dopravně inženýrská opatření v průběhu celé stavby (dle schváleného plánu ZOV a vyjádření DI PČR)"</t>
  </si>
  <si>
    <t>"Zahrnuje i prípadné další docasné doprav znacení, semafory, dopravní zarízení (napr citybloky, provizorní betonová a ocelová svodidla, ochranná zábr"</t>
  </si>
  <si>
    <t>"svetelné výstražné zarízení atd.), oplocení a všechny související práce s docasným dopravním znacením po dobu trvání stavby "</t>
  </si>
  <si>
    <t>"Souc položky je i údržba a péce o DIO  v prubehu celé stavby a zajištení a projednání DIR a rovnež údržba bezp provozu na komunikací po dobu stav"</t>
  </si>
  <si>
    <t>SO 020.VZ - Příprava území</t>
  </si>
  <si>
    <t>HSV - Práce a dodávky HSV</t>
  </si>
  <si>
    <t xml:space="preserve">    1 - Zemní práce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</si>
  <si>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</si>
  <si>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</si>
  <si>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</si>
  <si>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</si>
  <si>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</si>
  <si>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</si>
  <si>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</si>
  <si>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HSV</t>
  </si>
  <si>
    <t>Práce a dodávky HSV</t>
  </si>
  <si>
    <t>Zemní práce</t>
  </si>
  <si>
    <t>111301111</t>
  </si>
  <si>
    <t>Sejmutí drnu tl do 100 mm s přemístěním do 50 m nebo naložením na dopravní prostředek</t>
  </si>
  <si>
    <t>m2</t>
  </si>
  <si>
    <t>-1628942565</t>
  </si>
  <si>
    <t>Sejmutí drnu tl. do 100 mm, v jakékoliv ploše</t>
  </si>
  <si>
    <t>"dle výkazu hmot"</t>
  </si>
  <si>
    <t>8965,59</t>
  </si>
  <si>
    <t>113107224</t>
  </si>
  <si>
    <t>Odstranění podkladu z kameniva drceného tl 400 mm strojně pl přes 200 m2</t>
  </si>
  <si>
    <t>-632809432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</si>
  <si>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</si>
  <si>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"dle výkazu hmot, uložení do násypu SO 101"</t>
  </si>
  <si>
    <t>2617,222/0,4</t>
  </si>
  <si>
    <t>113154323</t>
  </si>
  <si>
    <t>Frézování živičného krytu tl 50 mm pruh š 1 m pl do 10000 m2 bez překážek v trase</t>
  </si>
  <si>
    <t>1519052505</t>
  </si>
  <si>
    <t>Frézování živičného podkladu nebo krytu s naložením na dopravní prostředek plochy přes 1 000 do 10 000 m2 bez překážek v trase pruhu šířky do 1 m, tloušťky vrstvy 50 mm</t>
  </si>
  <si>
    <t>"dle výkazu výměr"</t>
  </si>
  <si>
    <t>934,722/0,15</t>
  </si>
  <si>
    <t>"km 0,835 52 – km 0,845 05" -61,89</t>
  </si>
  <si>
    <t>113154324</t>
  </si>
  <si>
    <t>Frézování živičného krytu tl 100 mm pruh š 1 m pl do 10000 m2 bez překážek v trase</t>
  </si>
  <si>
    <t>475966996</t>
  </si>
  <si>
    <t>Frézování živičného podkladu nebo krytu s naložením na dopravní prostředek plochy přes 1 000 do 10 000 m2 bez překážek v trase pruhu šířky do 1 m, tloušťky vrstvy 100 mm</t>
  </si>
  <si>
    <t>121151123</t>
  </si>
  <si>
    <t>Sejmutí ornice plochy přes 500 m2 tl vrstvy do 200 mm strojně</t>
  </si>
  <si>
    <t>-1393589282</t>
  </si>
  <si>
    <t>Sejmutí ornice strojně při souvislé ploše přes 500 m2, tl. vrstvy do 200 mm</t>
  </si>
  <si>
    <t>608,216/0,2</t>
  </si>
  <si>
    <t>162351104</t>
  </si>
  <si>
    <t>Vodorovné přemístění do 1000 m výkopku/sypaniny z horniny třídy těžitelnosti I, skupiny 1 až 3</t>
  </si>
  <si>
    <t>m3</t>
  </si>
  <si>
    <t>-1018231463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</si>
  <si>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</si>
  <si>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"ornice - dle výkazu výmer"</t>
  </si>
  <si>
    <t>608,216</t>
  </si>
  <si>
    <t>162702111</t>
  </si>
  <si>
    <t>Vodorovné přemístění drnu bez naložení se složením do 6000 m</t>
  </si>
  <si>
    <t>1420218345</t>
  </si>
  <si>
    <t>Vodorovné přemístění drnu na suchu na vzdálenost přes 5000 do 6000 m</t>
  </si>
  <si>
    <t>162702119</t>
  </si>
  <si>
    <t>Příplatek k vodorovnému přemístění drnu do 6000 m ZKD 1000 m</t>
  </si>
  <si>
    <t>-72474684</t>
  </si>
  <si>
    <t>Vodorovné přemístění drnu na suchu Příplatek k ceně za každých dalších i započatých 1000 m</t>
  </si>
  <si>
    <t>"dalších 9 km"</t>
  </si>
  <si>
    <t>8965,59*9</t>
  </si>
  <si>
    <t>9</t>
  </si>
  <si>
    <t>171201221</t>
  </si>
  <si>
    <t>Poplatek za uložení na skládce (skládkovné) zeminy a kamení kód odpadu 17 05 04</t>
  </si>
  <si>
    <t>t</t>
  </si>
  <si>
    <t>-1383825375</t>
  </si>
  <si>
    <t>Poplatek za uložení stavebního odpadu na skládce (skládkovné) zeminy a kamení zatříděného do Katalogu odpadů pod kódem 17 05 04</t>
  </si>
  <si>
    <t>"K fakturaci budou doloženy vážní lístky ze skládky a doklad o úhrade poplatku za skládku"</t>
  </si>
  <si>
    <t>"drn"</t>
  </si>
  <si>
    <t>8965,59*0,1*1,5</t>
  </si>
  <si>
    <t>10</t>
  </si>
  <si>
    <t>171251201</t>
  </si>
  <si>
    <t>Uložení sypaniny na skládky nebo meziskládky</t>
  </si>
  <si>
    <t>-1421337600</t>
  </si>
  <si>
    <t>Uložení sypaniny na skládky nebo meziskládky bez hutnění s upravením uložené sypaniny do předepsaného tvaru</t>
  </si>
  <si>
    <t>Trubní vedení</t>
  </si>
  <si>
    <t>11</t>
  </si>
  <si>
    <t>894411311</t>
  </si>
  <si>
    <t>Osazení betonových nebo železobetonových dílců pro šachty skruží rovných</t>
  </si>
  <si>
    <t>kus</t>
  </si>
  <si>
    <t>-1803741250</t>
  </si>
  <si>
    <t>"ochrana geodetických bodů podle TZ"</t>
  </si>
  <si>
    <t>12</t>
  </si>
  <si>
    <t>M</t>
  </si>
  <si>
    <t>59224069</t>
  </si>
  <si>
    <t>skruž betonová DN 1000x1000, 100x100x12cm</t>
  </si>
  <si>
    <t>838840538</t>
  </si>
  <si>
    <t>Ostatní konstrukce a práce, bourání</t>
  </si>
  <si>
    <t>13</t>
  </si>
  <si>
    <t>966006131</t>
  </si>
  <si>
    <t>Odstranění značek dopravních nebo orientačních se sloupky uklínovanými kameny</t>
  </si>
  <si>
    <t>-451628219</t>
  </si>
  <si>
    <t>Odstranění dopravních nebo orientačních značek se sloupkem s uložením hmot na vzdálenost do 20 m nebo s naložením na dopravní prostředek, se zásypem jam a jeho zhutněním uklínovaným kameny</t>
  </si>
  <si>
    <t>997</t>
  </si>
  <si>
    <t>Přesun sutě</t>
  </si>
  <si>
    <t>14</t>
  </si>
  <si>
    <t>997221551</t>
  </si>
  <si>
    <t>Vodorovná doprava suti ze sypkých materiálů do 1 km</t>
  </si>
  <si>
    <t>-35010621</t>
  </si>
  <si>
    <t>Vodorovná doprava suti bez naložení, ale se složením a s hrubým urovnáním ze sypkých materiálů, na vzdálenost do 1 km</t>
  </si>
  <si>
    <t>997221559</t>
  </si>
  <si>
    <t>Příplatek ZKD 1 km u vodorovné dopravy suti ze sypkých materiálů</t>
  </si>
  <si>
    <t>1409774611</t>
  </si>
  <si>
    <t>Vodorovná doprava suti bez naložení, ale se složením a s hrubým urovnáním Příplatek k ceně za každý další i započatý 1 km přes 1 km</t>
  </si>
  <si>
    <t>"frézovaná" (716,62+1433,24)</t>
  </si>
  <si>
    <t>"Rmat krajnice"-(1222*0,15*2,3+63*0,15*2,3+122*0,15*2,3+29*0,15*2,3)</t>
  </si>
  <si>
    <t>"Rmat sjezdy" -(122*0,1*2,3+330*0,1*2,3+414*0,1*2,3+80*0,1*2,3)</t>
  </si>
  <si>
    <t>"km 0,835 52 – km 0,845 05" -23,461</t>
  </si>
  <si>
    <t>1413,399*14</t>
  </si>
  <si>
    <t>16</t>
  </si>
  <si>
    <t>997221862</t>
  </si>
  <si>
    <t>Poplatek za uložení stavebního odpadu na recyklační skládce (skládkovné) z armovaného betonu pod kódem 17 01 01</t>
  </si>
  <si>
    <t>-305905042</t>
  </si>
  <si>
    <t>Poplatek za uložení stavebního odpadu na recyklační skládce (skládkovné) z armovaného betonu zatříděného do Katalogu odpadů pod kódem 17 01 01</t>
  </si>
  <si>
    <t>"beton závora"</t>
  </si>
  <si>
    <t>2*0,6*0,6*0,8*2,5</t>
  </si>
  <si>
    <t>17</t>
  </si>
  <si>
    <t>997221873</t>
  </si>
  <si>
    <t>Poplatek za uložení stavebního odpadu na recyklační skládce (skládkovné) zeminy a kamení zatříděného do Katalogu odpadů pod kódem 17 05 04</t>
  </si>
  <si>
    <t>2007130405</t>
  </si>
  <si>
    <t>43,2</t>
  </si>
  <si>
    <t>998</t>
  </si>
  <si>
    <t>Přesun hmot</t>
  </si>
  <si>
    <t>18</t>
  </si>
  <si>
    <t>998225111</t>
  </si>
  <si>
    <t>Přesun hmot pro pozemní komunikace s krytem z kamene, monolitickým betonovým nebo živičným</t>
  </si>
  <si>
    <t>728912567</t>
  </si>
  <si>
    <t>Přesun hmot pro komunikace s krytem z kameniva, monolitickým betonovým nebo živičným dopravní vzdálenost do 200 m jakékoliv délky objektu</t>
  </si>
  <si>
    <t>Práce a dodávky M</t>
  </si>
  <si>
    <t>22-M</t>
  </si>
  <si>
    <t>Montáže technologických zařízení pro dopravní stavby</t>
  </si>
  <si>
    <t>19</t>
  </si>
  <si>
    <t>22086020599</t>
  </si>
  <si>
    <t>demontáž závory</t>
  </si>
  <si>
    <t>64</t>
  </si>
  <si>
    <t>-65128785</t>
  </si>
  <si>
    <t>Poznámka k položce:
R položka</t>
  </si>
  <si>
    <t>"demontáž závory vcetne základu , vcetne odvozu na místo urcené investorem"</t>
  </si>
  <si>
    <t>46-M</t>
  </si>
  <si>
    <t>Zemní práce při extr.mont.pracích</t>
  </si>
  <si>
    <t>20</t>
  </si>
  <si>
    <t>468051141</t>
  </si>
  <si>
    <t>Bourání základu kamenného</t>
  </si>
  <si>
    <t>679076487</t>
  </si>
  <si>
    <t>"klenbový propustek v km 0,110"</t>
  </si>
  <si>
    <t>0,6*2,4*12</t>
  </si>
  <si>
    <t>SO 101.HZ - PŘELOŽKA SILNICE  II/230</t>
  </si>
  <si>
    <t xml:space="preserve">    4 - Vodorovné konstrukce</t>
  </si>
  <si>
    <t xml:space="preserve">    5 - Komunikace pozemní</t>
  </si>
  <si>
    <t>111151332</t>
  </si>
  <si>
    <t>Pokosení trávníku lučního plochy přes 10000 m2 s odvozem do 20 km ve svahu do 1:2</t>
  </si>
  <si>
    <t>226214116</t>
  </si>
  <si>
    <t>Pokosení trávníku při souvislé ploše přes 10000 m2 lučního na svahu přes 1:5 do 1:2</t>
  </si>
  <si>
    <t>"3x kosení"</t>
  </si>
  <si>
    <t>3*13336,82</t>
  </si>
  <si>
    <t>122251406</t>
  </si>
  <si>
    <t>Vykopávky v zemníku na suchu v hornině třídy těžitelnosti I, skupiny 3 objem do 5000 m3 strojně</t>
  </si>
  <si>
    <t>-527336527</t>
  </si>
  <si>
    <t>Vykopávky v zemnících na suchu strojně zapažených i nezapažených v hornině třídy těžitelnosti I skupiny 3 přes 1 000 do 5 000 m3</t>
  </si>
  <si>
    <t>"zemina dle ČSN 736133"</t>
  </si>
  <si>
    <t>2009,897</t>
  </si>
  <si>
    <t>"ornice"</t>
  </si>
  <si>
    <t>1333,682</t>
  </si>
  <si>
    <t>"krajnice"</t>
  </si>
  <si>
    <t>260,258</t>
  </si>
  <si>
    <t>122452207</t>
  </si>
  <si>
    <t>Odkopávky a prokopávky nezapažené pro silnice a dálnice v hornině třídy těžitelnosti II objem přes 5000 m3 strojně</t>
  </si>
  <si>
    <t>-279141320</t>
  </si>
  <si>
    <t>Odkopávky a prokopávky nezapažené pro silnice a dálnice strojně v hornině třídy těžitelnosti II přes 5 000 m3</t>
  </si>
  <si>
    <t>14526,032</t>
  </si>
  <si>
    <t>122552207</t>
  </si>
  <si>
    <t>Odkopávky a prokopávky nezapažené pro silnice a dálnice v hornině třídy těžitelnosti III objem přes 5000 m3 strojně</t>
  </si>
  <si>
    <t>-812859857</t>
  </si>
  <si>
    <t>Odkopávky a prokopávky nezapažené pro silnice a dálnice strojně v hornině třídy těžitelnosti III přes 5 000 m3</t>
  </si>
  <si>
    <t>9603,744-"dolamování odkopávky" 960,374</t>
  </si>
  <si>
    <t>138511101</t>
  </si>
  <si>
    <t>Dolamování hloubených vykopávek jam ve vrstvě tl do 1000 mm v hornině třídy těžitelnosti III, skupiny 6</t>
  </si>
  <si>
    <t>1797150050</t>
  </si>
  <si>
    <t>Dolamování zapažených nebo nezapažených hloubených vykopávek jam nebo zářezů, ve vrstvě tl. do 1 000 mm v hornině třídy těžitelnosti III skupiny 6</t>
  </si>
  <si>
    <t>"predpoklad 10%"</t>
  </si>
  <si>
    <t>9603,744*0,1</t>
  </si>
  <si>
    <t>162351103</t>
  </si>
  <si>
    <t>Vodorovné přemístění do 500 m výkopku/sypaniny z horniny třídy těžitelnosti I, skupiny 1 až 3</t>
  </si>
  <si>
    <t>764047700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</si>
  <si>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</si>
  <si>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"zemina do násypu SO 101 dle CSN 736133"2009,897</t>
  </si>
  <si>
    <t>"do násypu SO 151" 525,015</t>
  </si>
  <si>
    <t>"do násypu SO 152" 1930,53</t>
  </si>
  <si>
    <t>"do SO 801" 2835,416</t>
  </si>
  <si>
    <t>162451105</t>
  </si>
  <si>
    <t>Vodorovné přemístění do 1500 m výkopku/sypaniny z horniny třídy těžitelnosti I, skupiny 1 až 3</t>
  </si>
  <si>
    <t>337626490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</si>
  <si>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</si>
  <si>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162751137</t>
  </si>
  <si>
    <t>Vodorovné přemístění do 10000 m výkopku/sypaniny z horniny třídy těžitelnosti II, skupiny 4 a 5</t>
  </si>
  <si>
    <t>723156928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</si>
  <si>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</si>
  <si>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"odkopávky tř. II"</t>
  </si>
  <si>
    <t>"zemina do násypu SO 101 dle CSN 736133"-2009,897</t>
  </si>
  <si>
    <t>"do násypu SO 151" -525,015</t>
  </si>
  <si>
    <t>"do násypu SO 152" -1930,53</t>
  </si>
  <si>
    <t>"do SO 801" -2835,416</t>
  </si>
  <si>
    <t>162751139</t>
  </si>
  <si>
    <t>Příplatek k vodorovnému přemístění výkopku/sypaniny z horniny třídy těžitelnosti II, skupiny 4 a 5 ZKD 1000 m přes 10000 m</t>
  </si>
  <si>
    <t>478001911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</si>
  <si>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</si>
  <si>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7225,174*5</t>
  </si>
  <si>
    <t>162751157</t>
  </si>
  <si>
    <t>Vodorovné přemístění do 10000 m výkopku/sypaniny z horniny třídy těžitelnosti III, skupiny 6 a 7</t>
  </si>
  <si>
    <t>-355960865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</si>
  <si>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</si>
  <si>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"odkopávky tř.III"</t>
  </si>
  <si>
    <t>8643,370</t>
  </si>
  <si>
    <t>"dolamování"</t>
  </si>
  <si>
    <t>960,374</t>
  </si>
  <si>
    <t>162751159</t>
  </si>
  <si>
    <t>Příplatek k vodorovnému přemístění výkopku/sypaniny z horniny třídy těžitelnosti III, skupiny 6 a 7 ZKD 1000 m přes 10000 m</t>
  </si>
  <si>
    <t>997685224</t>
  </si>
  <si>
    <t>Vodorovné přemístění výkopku nebo sypaniny po suchu na obvyklém dopravním prostředku, bez naložení výkopku, avšak se složením bez rozhrnutí z horniny třídy těžitelnosti III skupiny 6 a 7 na vzdálenost Příplatek k ceně za každých dalších i započatých 1 000 m</t>
  </si>
  <si>
    <t>9603,744*5</t>
  </si>
  <si>
    <t>171152121</t>
  </si>
  <si>
    <t>Uložení sypaniny z hornin nesoudržných kamenitých do násypů zhutněných silnic a dálnic</t>
  </si>
  <si>
    <t>1480831234</t>
  </si>
  <si>
    <t>Uložení sypaniny do zhutněných násypů pro silnice, dálnice a letiště s rozprostřením sypaniny ve vrstvách, s hrubým urovnáním a uzavřením povrchu násypu z hornin nesoudržných kamenitých</t>
  </si>
  <si>
    <t>"zemina vhodná dle ČSN 736133"</t>
  </si>
  <si>
    <t>171201231</t>
  </si>
  <si>
    <t>Poplatek za uložení zeminy a kamení na recyklační skládce (skládkovné) kód odpadu 17 05 04</t>
  </si>
  <si>
    <t>-200151035</t>
  </si>
  <si>
    <t>"zemina 2,0  t/m3"</t>
  </si>
  <si>
    <t>(7225,174+8643,37+960,374)*2,0</t>
  </si>
  <si>
    <t>2063705942</t>
  </si>
  <si>
    <t>181151253</t>
  </si>
  <si>
    <t>Úprava zrnitosti zemin pláně rozpojením balvanů strojně v rovině nebo ve svahu sklonu do 1 : 5 při souvislé ploše přes 500 m2 v hornině třídy těžitelnosti II, skupiny 5, tl. vrstvy přes 150 do 200 mm</t>
  </si>
  <si>
    <t>1302489850</t>
  </si>
  <si>
    <t>" predpoklad 15% výkopku tr. III, položka na prímý pokyn TDI"</t>
  </si>
  <si>
    <t>8643*0,15/0,2</t>
  </si>
  <si>
    <t>181152302</t>
  </si>
  <si>
    <t>Úprava pláně pro silnice a dálnice v zářezech se zhutněním</t>
  </si>
  <si>
    <t>1078563047</t>
  </si>
  <si>
    <t>Úprava pláně na stavbách silnic a dálnic strojně v zářezech mimo skalních se zhutněním</t>
  </si>
  <si>
    <t>7080,881*1,05</t>
  </si>
  <si>
    <t>182351133</t>
  </si>
  <si>
    <t>Rozprostření ornice pl přes 500 m2 ve svahu nad 1:5 tl vrstvy do 200 mm strojně</t>
  </si>
  <si>
    <t>-1465275474</t>
  </si>
  <si>
    <t>Rozprostření a urovnání ornice ve svahu sklonu přes 1:5 strojně při souvislé ploše přes 500 m2, tl. vrstvy do 200 mm</t>
  </si>
  <si>
    <t>"tl. 100 mm"</t>
  </si>
  <si>
    <t>1333,682/0,1</t>
  </si>
  <si>
    <t>183405211</t>
  </si>
  <si>
    <t>Výsev trávníku hydroosevem na ornici</t>
  </si>
  <si>
    <t>780336385</t>
  </si>
  <si>
    <t>13336,82</t>
  </si>
  <si>
    <t>00572474</t>
  </si>
  <si>
    <t>osivo směs travní krajinná-svahová</t>
  </si>
  <si>
    <t>kg</t>
  </si>
  <si>
    <t>1290373558</t>
  </si>
  <si>
    <t>13336,82*0,025 'Přepočtené koeficientem množství</t>
  </si>
  <si>
    <t>184802211</t>
  </si>
  <si>
    <t>Chemické odplevelení před založením kultury nad 20 m2 postřikem na široko ve svahu do 1:2</t>
  </si>
  <si>
    <t>-134204474</t>
  </si>
  <si>
    <t>Chemické odplevelení půdy před založením kultury, trávníku nebo zpevněných ploch o výměře jednotlivě přes 20 m2 na svahu přes 1:5 do 1:2 postřikem na široko</t>
  </si>
  <si>
    <t>185803112</t>
  </si>
  <si>
    <t>Ošetření trávníku shrabáním ve svahu do 1:2</t>
  </si>
  <si>
    <t>418905727</t>
  </si>
  <si>
    <t>Ošetření trávníku jednorázové na svahu přes 1:5 do 1:2</t>
  </si>
  <si>
    <t>22</t>
  </si>
  <si>
    <t>185851121</t>
  </si>
  <si>
    <t>Dovoz vody pro zálivku rostlin za vzdálenost do 1000 m</t>
  </si>
  <si>
    <t>-1962697884</t>
  </si>
  <si>
    <t>Dovoz vody pro zálivku rostlin na vzdálenost do 1000 m</t>
  </si>
  <si>
    <t>13336,82*5*3"5l/m2, 3 zálivky"/1000</t>
  </si>
  <si>
    <t>23</t>
  </si>
  <si>
    <t>185851129</t>
  </si>
  <si>
    <t>Příplatek k dovozu vody pro zálivku rostlin do 1000 m ZKD 1000 m</t>
  </si>
  <si>
    <t>418765950</t>
  </si>
  <si>
    <t>Dovoz vody pro zálivku rostlin Příplatek k ceně za každých dalších i započatých 1000 m</t>
  </si>
  <si>
    <t>200,052*10</t>
  </si>
  <si>
    <t>Vodorovné konstrukce</t>
  </si>
  <si>
    <t>24</t>
  </si>
  <si>
    <t>451571412</t>
  </si>
  <si>
    <t>Podklad pod dlažbu z kameniva tl přes 100 do 150 mm</t>
  </si>
  <si>
    <t>468072080</t>
  </si>
  <si>
    <t>Podklad pod dlažbu z kameniva tl. přes 100 do 150 mm</t>
  </si>
  <si>
    <t>"ŠD 0/8 tl. 150 mmm"</t>
  </si>
  <si>
    <t>"odláždení lomovým kamenem "64,6</t>
  </si>
  <si>
    <t>Komunikace pozemní</t>
  </si>
  <si>
    <t>25</t>
  </si>
  <si>
    <t>51131101399</t>
  </si>
  <si>
    <t>Práh  z betonu prostého C 16/20</t>
  </si>
  <si>
    <t>253068407</t>
  </si>
  <si>
    <t>Práh z betonu prostého C 16/20</t>
  </si>
  <si>
    <t xml:space="preserve">Poznámka k položce:
R položka k uložení trub propustku
položka včetně bednění a odbednění
</t>
  </si>
  <si>
    <t>"Betonový práh 120x120x800 mm propustku"</t>
  </si>
  <si>
    <t>"Propustek km 0.108 97" 14*0,12*0,12*0,8</t>
  </si>
  <si>
    <t>26</t>
  </si>
  <si>
    <t>561061131</t>
  </si>
  <si>
    <t>Zřízení podkladu ze zeminy upravené vápnem, cementem, směsnými pojivy tl 400 mm plochy přes 5000 m2</t>
  </si>
  <si>
    <t>1892182751</t>
  </si>
  <si>
    <t>Zřízení podkladu ze zeminy upravené hydraulickými pojivy vápnem, cementem nebo směsnými pojivy (materiál ve specifikaci) s rozprostřením, promísením, vlhčením, zhutněním a ošetřením vodou plochy přes 5 000 m2, tloušťka po zhutnění přes 350 do 400 mm</t>
  </si>
  <si>
    <t>"úprava aktivní zóny v tl. 400 mm na požadavek ČSN 736133"</t>
  </si>
  <si>
    <t>7080,881</t>
  </si>
  <si>
    <t>27</t>
  </si>
  <si>
    <t>58530171</t>
  </si>
  <si>
    <t>vápno nehašené  pro úpravu zemin bezprašné</t>
  </si>
  <si>
    <t>-197816229</t>
  </si>
  <si>
    <t>2,0/0,85*0,03*7080,88*0,4</t>
  </si>
  <si>
    <t>28</t>
  </si>
  <si>
    <t>564851111.1</t>
  </si>
  <si>
    <t>Podklad ze štěrkodrtě ŠD tl 150 mm</t>
  </si>
  <si>
    <t>2055264229</t>
  </si>
  <si>
    <t>Podklad ze štěrkodrti ŠD s rozprostřením a zhutněním, po zhutnění tl. 150 mm</t>
  </si>
  <si>
    <t>"štěrkodrť fr. 0/32, třída A"</t>
  </si>
  <si>
    <t>6743,695*1,05</t>
  </si>
  <si>
    <t>"km 0,835 52  -  0,845 05" -61,89*1,05</t>
  </si>
  <si>
    <t>29</t>
  </si>
  <si>
    <t>564851111.2</t>
  </si>
  <si>
    <t>1580871933</t>
  </si>
  <si>
    <t>"štěrkodrť fr. 0/63, třída A"</t>
  </si>
  <si>
    <t>6743,695*1,35</t>
  </si>
  <si>
    <t>"km 0,835 52  -  0,845 05" -61,89*1,35</t>
  </si>
  <si>
    <t>30</t>
  </si>
  <si>
    <t>565135121</t>
  </si>
  <si>
    <t>Asfaltový beton vrstva podkladní ACP 16 (obalované kamenivo OKS) tl 50 mm š přes 3 m</t>
  </si>
  <si>
    <t>1914390485</t>
  </si>
  <si>
    <t>Asfaltový beton vrstva podkladní ACP 16 (obalované kamenivo střednězrnné - OKS) s rozprostřením a zhutněním v pruhu šířky přes 3 m, po zhutnění tl. 50 mm</t>
  </si>
  <si>
    <t>"ACP 16+  50/70   tl. 50 mm"</t>
  </si>
  <si>
    <t>6743,695</t>
  </si>
  <si>
    <t>31</t>
  </si>
  <si>
    <t>569903311</t>
  </si>
  <si>
    <t>Zřízení zemních krajnic se zhutněním</t>
  </si>
  <si>
    <t>-1778687870</t>
  </si>
  <si>
    <t>Zřízení zemních krajnic z hornin jakékoliv třídy se zhutněním</t>
  </si>
  <si>
    <t>"dle výkazu hmot dosyp"</t>
  </si>
  <si>
    <t>180,264</t>
  </si>
  <si>
    <t>"dle výkazu dosyp NK"</t>
  </si>
  <si>
    <t>79,994</t>
  </si>
  <si>
    <t>32</t>
  </si>
  <si>
    <t>569951133</t>
  </si>
  <si>
    <t>Zpevnění krajnic asfaltovým recyklátem tl 150 mm</t>
  </si>
  <si>
    <t>-1848043117</t>
  </si>
  <si>
    <t>Zpevnění krajnic nebo komunikací pro pěší s rozprostřením a zhutněním, po zhutnění asfaltovým recyklátem tl. 150 mm</t>
  </si>
  <si>
    <t>"Rmat 0/22)"</t>
  </si>
  <si>
    <t>1222,122</t>
  </si>
  <si>
    <t>"km 0,835 52  -  0,845 05" -15,12</t>
  </si>
  <si>
    <t>33</t>
  </si>
  <si>
    <t>573191111</t>
  </si>
  <si>
    <t>Postřik infiltrační kationaktivní emulzí v množství 1 kg/m2</t>
  </si>
  <si>
    <t>-1386925759</t>
  </si>
  <si>
    <t>Postřik infiltrační kationaktivní emulzí v množství 1,00 kg/m2</t>
  </si>
  <si>
    <t>"PI-CP 1,0  kg/m2"</t>
  </si>
  <si>
    <t>7080,88</t>
  </si>
  <si>
    <t>34</t>
  </si>
  <si>
    <t>573231106</t>
  </si>
  <si>
    <t>Postřik živičný spojovací ze silniční emulze v množství 0,30 kg/m2</t>
  </si>
  <si>
    <t>-2093886342</t>
  </si>
  <si>
    <t>Postřik spojovací PS bez posypu kamenivem ze silniční emulze, v množství 0,30 kg/m2</t>
  </si>
  <si>
    <t>"PS-C"</t>
  </si>
  <si>
    <t>6116,731*1,05</t>
  </si>
  <si>
    <t>6422,567*1,05</t>
  </si>
  <si>
    <t>"km 0,835 52  -  0,845 05" -61,89*1,05*2</t>
  </si>
  <si>
    <t>35</t>
  </si>
  <si>
    <t>577134111</t>
  </si>
  <si>
    <t>Asfaltový beton vrstva obrusná ACO 11 (ABS) tř. I tl 40 mm š do 3 m z nemodifikovaného asfaltu</t>
  </si>
  <si>
    <t>846227083</t>
  </si>
  <si>
    <t>Asfaltový beton vrstva obrusná ACO 11 (ABS) s rozprostřením a se zhutněním z nemodifikovaného asfaltu v pruhu šířky do 3 m tř. I, po zhutnění tl. 40 mm</t>
  </si>
  <si>
    <t>"ACO 11 50/70, tl. 40 mm"</t>
  </si>
  <si>
    <t>6116,731</t>
  </si>
  <si>
    <t>"km 0,835 52  -  0,845 05" -61,89</t>
  </si>
  <si>
    <t>36</t>
  </si>
  <si>
    <t>577155112</t>
  </si>
  <si>
    <t>Asfaltový beton vrstva ložní ACL 16 (ABH) tl 60 mm š do 3 m z nemodifikovaného asfaltu</t>
  </si>
  <si>
    <t>659710815</t>
  </si>
  <si>
    <t>Asfaltový beton vrstva ložní ACL 16 (ABH) s rozprostřením a zhutněním z nemodifikovaného asfaltu v pruhu šířky do 3 m, po zhutnění tl. 60 mm</t>
  </si>
  <si>
    <t>"ACL 16+  50/70  tl. 60 mm"</t>
  </si>
  <si>
    <t>6422,567</t>
  </si>
  <si>
    <t>37</t>
  </si>
  <si>
    <t>594511111</t>
  </si>
  <si>
    <t>Dlažba z lomového kamene s provedením lože z betonu</t>
  </si>
  <si>
    <t>1774596254</t>
  </si>
  <si>
    <t>Dlažba nebo přídlažba z lomového kamene lomařsky upraveného rigolového v ploše vodorovné nebo ve sklonu tl. do 250 mm, bez vyplnění spár, s provedením lože tl. 50 mm z betonu</t>
  </si>
  <si>
    <t>"Propustek km 0.108 97 "64,6</t>
  </si>
  <si>
    <t>38</t>
  </si>
  <si>
    <t>599632111</t>
  </si>
  <si>
    <t>Vyplnění spár dlažby z lomového kamene MC se zatřením</t>
  </si>
  <si>
    <t>-1664003091</t>
  </si>
  <si>
    <t>Vyplnění spár dlažby (přídlažby) z lomového kamene v jakémkoliv sklonu plochy a jakékoliv tloušťky cementovou maltou se zatřením</t>
  </si>
  <si>
    <t xml:space="preserve"> "cementovou maltou M 25 XF4"</t>
  </si>
  <si>
    <t>64,6</t>
  </si>
  <si>
    <t>39</t>
  </si>
  <si>
    <t>919521140</t>
  </si>
  <si>
    <t>Zřízení silničního propustku z trub betonových nebo ŽB DN 600</t>
  </si>
  <si>
    <t>m</t>
  </si>
  <si>
    <t>-1459983647</t>
  </si>
  <si>
    <t>Zřízení silničního propustku z trub betonových nebo železobetonových DN 600 mm</t>
  </si>
  <si>
    <t>"Propustek km 0.108 97 "15,85</t>
  </si>
  <si>
    <t>40</t>
  </si>
  <si>
    <t>59222001</t>
  </si>
  <si>
    <t>trouba ŽB hrdlová DN 600</t>
  </si>
  <si>
    <t>-1820702692</t>
  </si>
  <si>
    <t>41</t>
  </si>
  <si>
    <t>919535558</t>
  </si>
  <si>
    <t>Obetonování trubního propustku betonem prostým tř. C 20/25</t>
  </si>
  <si>
    <t>833329664</t>
  </si>
  <si>
    <t>Obetonování trubního propustku betonem prostým bez zvýšených nároků na prostředí tř. C 20/25</t>
  </si>
  <si>
    <t>"Propustek km 0.108 97" 15,17</t>
  </si>
  <si>
    <t>42</t>
  </si>
  <si>
    <t>31316008</t>
  </si>
  <si>
    <t>síť výztužná svařovaná 100x100mm drát D 8mm</t>
  </si>
  <si>
    <t>1537248356</t>
  </si>
  <si>
    <t>15,85*3,14*0,6*2/3</t>
  </si>
  <si>
    <t>43</t>
  </si>
  <si>
    <t>-1973039368</t>
  </si>
  <si>
    <t>SO 101.VZ - PŘELOŽKA SILNICE  II/230</t>
  </si>
  <si>
    <t>462511111</t>
  </si>
  <si>
    <t>Zához prostoru z lomového kamene</t>
  </si>
  <si>
    <t>1075926632</t>
  </si>
  <si>
    <t>Zához prostoru z lomového kamene</t>
  </si>
  <si>
    <t>47,784*0,4</t>
  </si>
  <si>
    <t>683672326</t>
  </si>
  <si>
    <t>"hospodárský sjezd km 0.219 73" 8*0,12*0,12*0,6</t>
  </si>
  <si>
    <t>"hospodárský sjezd km 0.646 90" 0,12*0,12*0,8*14</t>
  </si>
  <si>
    <t>-280324905</t>
  </si>
  <si>
    <t>"ŠDB 0/8"</t>
  </si>
  <si>
    <t>"hospodárský sjezd km 0.219 73"   "pod dlažbu" 26,379</t>
  </si>
  <si>
    <t>"hospodárský sjezd km 0.646 90"  "pod dlažbu" 135,116</t>
  </si>
  <si>
    <t>1198976789</t>
  </si>
  <si>
    <t>"ŠDB 0/63"</t>
  </si>
  <si>
    <t>"Sjezd km 0,219 73 "(16,716+56,918)</t>
  </si>
  <si>
    <t>"Sjezd km 0,646 90 vpravo "(23,302+70,438)</t>
  </si>
  <si>
    <t>"Sjezd km 0,646 90 vlevo" 34,728</t>
  </si>
  <si>
    <t>564931512</t>
  </si>
  <si>
    <t>Podklad z R-materiálu tl 100 mm</t>
  </si>
  <si>
    <t>342246392</t>
  </si>
  <si>
    <t>Podklad nebo podsyp z R-materiálu s rozprostřením a zhutněním, po zhutnění tl. 100 mm</t>
  </si>
  <si>
    <t>"R mat 0/22"</t>
  </si>
  <si>
    <t>"Sjezd km 0,219 73 "54,208</t>
  </si>
  <si>
    <t>"Sjezd km 0,646 90 vpravo" 67,084</t>
  </si>
  <si>
    <t>567121114</t>
  </si>
  <si>
    <t>Podklad ze směsi stmelené cementem SC C 3/4 (SC I) tl 150 mm</t>
  </si>
  <si>
    <t>1598292090</t>
  </si>
  <si>
    <t>Podklad ze směsi stmelené cementem SC bez dilatačních spár, s rozprostřením a zhutněním SC C 3/4 (SC I), po zhutnění tl. 150 mm</t>
  </si>
  <si>
    <t>"Sjezd km 0,219 73" 14,44*1,05*1,05</t>
  </si>
  <si>
    <t>"Sjezd km 0,646 90 vpravo" 20,129*1,05*1,05</t>
  </si>
  <si>
    <t>"Sjezd km 0,646 90 vlevo" 29,999*1,05*1,05</t>
  </si>
  <si>
    <t>591241111</t>
  </si>
  <si>
    <t>Kladení dlažby z kostek drobných z kamene na MC tl 50 mm</t>
  </si>
  <si>
    <t>-459276617</t>
  </si>
  <si>
    <t>Kladení dlažby z kostek s provedením lože do tl. 50 mm, s vyplněním spár, s dvojím beraněním a se smetením přebytečného materiálu na krajnici drobných z kamene, do lože z cementové malty</t>
  </si>
  <si>
    <t>" dlažba ze žulových kostek 120 mm vyspárovaná cementovou maltou MC25 XF3"</t>
  </si>
  <si>
    <t>"Sjezd km 0,219 73 "14,44</t>
  </si>
  <si>
    <t>"Sjezd km 0,646 90 vpravo "20,129</t>
  </si>
  <si>
    <t>"Sjezd km 0,646 90 vlevo" 29,999</t>
  </si>
  <si>
    <t>58381007</t>
  </si>
  <si>
    <t>kostka dlažební žula drobná 120</t>
  </si>
  <si>
    <t>1993027822</t>
  </si>
  <si>
    <t>64,568*1,02 'Přepočtené koeficientem množství</t>
  </si>
  <si>
    <t>-371488847</t>
  </si>
  <si>
    <t>"hospodárský sjezd km 0.219 73" 26,379</t>
  </si>
  <si>
    <t>"hospodárský sjezd km 0.646 90"  135,116</t>
  </si>
  <si>
    <t>1244683916</t>
  </si>
  <si>
    <t>"cementovou maltou M 25 XF4"</t>
  </si>
  <si>
    <t>161,495</t>
  </si>
  <si>
    <t>919521120</t>
  </si>
  <si>
    <t>Zřízení silničního propustku z trub betonových nebo ŽB DN 400</t>
  </si>
  <si>
    <t>567329616</t>
  </si>
  <si>
    <t>Zřízení silničního propustku z trub betonových nebo železobetonových DN 400 mm</t>
  </si>
  <si>
    <t>"hospodárský sjezd km 0.219 73" 8,93</t>
  </si>
  <si>
    <t>59223021</t>
  </si>
  <si>
    <t>trouba betonová hrdlová DN 400</t>
  </si>
  <si>
    <t>1634792337</t>
  </si>
  <si>
    <t>1673322966</t>
  </si>
  <si>
    <t>"hospodářský sjezd km 0.646 90"  16,48</t>
  </si>
  <si>
    <t>59223023</t>
  </si>
  <si>
    <t>trouba betonová hrdlová DN 600</t>
  </si>
  <si>
    <t>-730371490</t>
  </si>
  <si>
    <t>1737337259</t>
  </si>
  <si>
    <t>"hospodárský sjezd km 0.646 90"  15,773</t>
  </si>
  <si>
    <t>"hospodárský sjezd km 0.219 73" 4,587</t>
  </si>
  <si>
    <t>-275603330</t>
  </si>
  <si>
    <t>16,48*3,14*0,6*2/3+8,93*3,14*0,4*2/3</t>
  </si>
  <si>
    <t>935112211</t>
  </si>
  <si>
    <t>Osazení příkopového žlabu do betonu tl 100 mm z betonových tvárnic š 800 mm</t>
  </si>
  <si>
    <t>157285309</t>
  </si>
  <si>
    <t>Osazení betonového příkopového žlabu s vyplněním a zatřením spár cementovou maltou s ložem tl. 100 mm z betonu prostého z betonových příkopových tvárnic šířky přes 500 do 800 mm</t>
  </si>
  <si>
    <t>190</t>
  </si>
  <si>
    <t>59227029</t>
  </si>
  <si>
    <t>žlabovka příkopová betonová 500x680x60mm</t>
  </si>
  <si>
    <t>-315255525</t>
  </si>
  <si>
    <t>SO 151.VZ - NAPOJENÍ POLNÍ CESTY HORŠICE</t>
  </si>
  <si>
    <t>111151132</t>
  </si>
  <si>
    <t>Pokosení trávníku lučního plochy do 1000 m2 s odvozem do 20 km ve svahu do 1:2</t>
  </si>
  <si>
    <t>1975431807</t>
  </si>
  <si>
    <t>Pokosení trávníku při souvislé ploše do 1000 m2 lučního na svahu přes 1:5 do 1:2</t>
  </si>
  <si>
    <t>662,85*3</t>
  </si>
  <si>
    <t>122251405</t>
  </si>
  <si>
    <t>Vykopávky v zemníku na suchu v hornině třídy těžitelnosti I, skupiny 3 objem do 1000 m3 strojně</t>
  </si>
  <si>
    <t>1881893127</t>
  </si>
  <si>
    <t>Vykopávky v zemnících na suchu strojně zapažených i nezapažených v hornině třídy těžitelnosti I skupiny 3 přes 500 do 1 000 m3</t>
  </si>
  <si>
    <t>525,015</t>
  </si>
  <si>
    <t>66,285</t>
  </si>
  <si>
    <t>15,166+3,924</t>
  </si>
  <si>
    <t>122252203</t>
  </si>
  <si>
    <t>Odkopávky a prokopávky nezapažené pro silnice a dálnice v hornině třídy těžitelnosti I objem do 100 m3 strojně</t>
  </si>
  <si>
    <t>608554583</t>
  </si>
  <si>
    <t>Odkopávky a prokopávky nezapažené pro silnice a dálnice strojně v hornině třídy těžitelnosti I do 100 m3</t>
  </si>
  <si>
    <t>39,544</t>
  </si>
  <si>
    <t>636824967</t>
  </si>
  <si>
    <t>39,544+525,015</t>
  </si>
  <si>
    <t>24,49</t>
  </si>
  <si>
    <t>2074274433</t>
  </si>
  <si>
    <t>"zemina vhodná dle CSN 736133 dle výkazu hmot"</t>
  </si>
  <si>
    <t>2037332783</t>
  </si>
  <si>
    <t>181252305</t>
  </si>
  <si>
    <t>Úprava pláně pro silnice a dálnice na násypech se zhutněním</t>
  </si>
  <si>
    <t>1521589082</t>
  </si>
  <si>
    <t>Úprava pláně na stavbách silnic a dálnic strojně na násypech se zhutněním</t>
  </si>
  <si>
    <t>330*1,3</t>
  </si>
  <si>
    <t>181548948</t>
  </si>
  <si>
    <t>66,285/0,1</t>
  </si>
  <si>
    <t>-1090399046</t>
  </si>
  <si>
    <t>662,85</t>
  </si>
  <si>
    <t>00572100</t>
  </si>
  <si>
    <t>osivo jetelotráva intenzivní víceletá</t>
  </si>
  <si>
    <t>-763906971</t>
  </si>
  <si>
    <t>662,85*0,025 'Přepočtené koeficientem množství</t>
  </si>
  <si>
    <t>-1698668695</t>
  </si>
  <si>
    <t>279469478</t>
  </si>
  <si>
    <t>1722978401</t>
  </si>
  <si>
    <t>662,85*5*3"5l/m2, 3 zálivky"/1000</t>
  </si>
  <si>
    <t>1846398047</t>
  </si>
  <si>
    <t>9,943*10</t>
  </si>
  <si>
    <t>-708532930</t>
  </si>
  <si>
    <t>"Betonový práh 120x120x600 mm"</t>
  </si>
  <si>
    <t>"Propustek SO 151- hospodárský sjezd km 0,054 94 "8*0,12*0,12*0,6</t>
  </si>
  <si>
    <t>564851111</t>
  </si>
  <si>
    <t>68933889</t>
  </si>
  <si>
    <t>15,51</t>
  </si>
  <si>
    <t>308277632</t>
  </si>
  <si>
    <t>"ŠDB 0/8 pod dlažbu z lomového kamene"</t>
  </si>
  <si>
    <t>41,206</t>
  </si>
  <si>
    <t>564871111</t>
  </si>
  <si>
    <t>Podklad ze štěrkodrtě ŠD tl 250 mm</t>
  </si>
  <si>
    <t>-1057403135</t>
  </si>
  <si>
    <t>Podklad ze štěrkodrti ŠD s rozprostřením a zhutněním, po zhutnění tl. 250 mm</t>
  </si>
  <si>
    <t>69,656</t>
  </si>
  <si>
    <t>564871116</t>
  </si>
  <si>
    <t>Podklad ze štěrkodrtě ŠD tl. 300 mm</t>
  </si>
  <si>
    <t>2085622548</t>
  </si>
  <si>
    <t>Podklad ze štěrkodrti ŠD s rozprostřením a zhutněním, po zhutnění tl. 300 mm</t>
  </si>
  <si>
    <t>"ŠDb 0/63"</t>
  </si>
  <si>
    <t>276,997</t>
  </si>
  <si>
    <t>1341730459</t>
  </si>
  <si>
    <t>66,339+263,8</t>
  </si>
  <si>
    <t>829079186</t>
  </si>
  <si>
    <t>14,772</t>
  </si>
  <si>
    <t>1006262165</t>
  </si>
  <si>
    <t>"dle výkazu hmot dosyp a dosyp NK"</t>
  </si>
  <si>
    <t>1560897315</t>
  </si>
  <si>
    <t>63,256</t>
  </si>
  <si>
    <t>1420935104</t>
  </si>
  <si>
    <t>60,171*1,05</t>
  </si>
  <si>
    <t>577145111</t>
  </si>
  <si>
    <t>Asfaltový beton vrstva obrusná ACO 16 (ABH) tl 50 mm š do 3 m z nemodifikovaného asfaltu</t>
  </si>
  <si>
    <t>-243303049</t>
  </si>
  <si>
    <t>Asfaltový beton vrstva obrusná ACO 16 (ABH) s rozprostřením a zhutněním z nemodifikovaného asfaltu v pruhu šířky do 3 m, po zhutnění tl. 50 mm</t>
  </si>
  <si>
    <t>"ACO 16  50/70"</t>
  </si>
  <si>
    <t>60,171</t>
  </si>
  <si>
    <t>-781380668</t>
  </si>
  <si>
    <t>13,398</t>
  </si>
  <si>
    <t>-141549260</t>
  </si>
  <si>
    <t>201458850</t>
  </si>
  <si>
    <t>"Propustek SO 151- hospodárský sjezd km 0,054 94 " 41,206</t>
  </si>
  <si>
    <t>1905496944</t>
  </si>
  <si>
    <t>919521110</t>
  </si>
  <si>
    <t>Zřízení silničního propustku z trub betonových nebo ŽB DN 300</t>
  </si>
  <si>
    <t>-797278358</t>
  </si>
  <si>
    <t>Zřízení silničního propustku z trub betonových nebo železobetonových DN 300 mm</t>
  </si>
  <si>
    <t>"hospodářský sjezd km 0,054 94" 9,41</t>
  </si>
  <si>
    <t>59222020</t>
  </si>
  <si>
    <t>trouba ŽB hrdlová DN 300</t>
  </si>
  <si>
    <t>-12992867</t>
  </si>
  <si>
    <t>-1225780202</t>
  </si>
  <si>
    <t>"Obetonování propustku C 20/25 n XF4"</t>
  </si>
  <si>
    <t>4,591</t>
  </si>
  <si>
    <t>539907724</t>
  </si>
  <si>
    <t>9,41*3,14*0,3*2/3</t>
  </si>
  <si>
    <t>998223011</t>
  </si>
  <si>
    <t>Přesun hmot pro pozemní komunikace s krytem dlážděným</t>
  </si>
  <si>
    <t>-718381131</t>
  </si>
  <si>
    <t>Přesun hmot pro pozemní komunikace s krytem dlážděným dopravní vzdálenost do 200 m jakékoliv délky objektu</t>
  </si>
  <si>
    <t>SO 152.VZ - NAPOJENÍ POLNÍ CESTY ÚJEZD</t>
  </si>
  <si>
    <t>1472590526</t>
  </si>
  <si>
    <t>901,98*3</t>
  </si>
  <si>
    <t>122251101</t>
  </si>
  <si>
    <t>Odkopávky a prokopávky nezapažené v hornině třídy těžitelnosti I, skupiny 3 objem do 20 m3 strojně</t>
  </si>
  <si>
    <t>-1341261867</t>
  </si>
  <si>
    <t>Odkopávky a prokopávky nezapažené strojně v hornině třídy těžitelnosti I skupiny 3 do 20 m3</t>
  </si>
  <si>
    <t>8,738</t>
  </si>
  <si>
    <t>-802549671</t>
  </si>
  <si>
    <t>1930,53</t>
  </si>
  <si>
    <t>90,198</t>
  </si>
  <si>
    <t>3,371</t>
  </si>
  <si>
    <t>131213102</t>
  </si>
  <si>
    <t>Hloubení jam v nesoudržných horninách třídy těžitelnosti I, skupiny 3 ručně</t>
  </si>
  <si>
    <t>-5271096</t>
  </si>
  <si>
    <t>Hloubení jam ručně zapažených i nezapažených s urovnáním dna do předepsaného profilu a spádu v hornině třídy těžitelnosti I skupiny 3 nesoudržných</t>
  </si>
  <si>
    <t>"základy mech závory"</t>
  </si>
  <si>
    <t>0,6*0,6*0,8*2</t>
  </si>
  <si>
    <t>-984795717</t>
  </si>
  <si>
    <t>8,738+1930,53</t>
  </si>
  <si>
    <t>-1061929077</t>
  </si>
  <si>
    <t>204843823</t>
  </si>
  <si>
    <t>-1842085345</t>
  </si>
  <si>
    <t>414*1,3</t>
  </si>
  <si>
    <t>-575285606</t>
  </si>
  <si>
    <t>90,198/0,1</t>
  </si>
  <si>
    <t>993939182</t>
  </si>
  <si>
    <t>901,98</t>
  </si>
  <si>
    <t>189294682</t>
  </si>
  <si>
    <t>901,98*0,025</t>
  </si>
  <si>
    <t>1749656721</t>
  </si>
  <si>
    <t>-1470532293</t>
  </si>
  <si>
    <t>1749344002</t>
  </si>
  <si>
    <t>901,98*5*3"5l/m2, 3 zálivky"/1000</t>
  </si>
  <si>
    <t>118286933</t>
  </si>
  <si>
    <t>13,53*10</t>
  </si>
  <si>
    <t>744351689</t>
  </si>
  <si>
    <t>15,39</t>
  </si>
  <si>
    <t>621864983</t>
  </si>
  <si>
    <t>77,075</t>
  </si>
  <si>
    <t>-63143757</t>
  </si>
  <si>
    <t>357,725</t>
  </si>
  <si>
    <t>-839488575</t>
  </si>
  <si>
    <t>73,405+340,691</t>
  </si>
  <si>
    <t>-1282885213</t>
  </si>
  <si>
    <t>14,657</t>
  </si>
  <si>
    <t>-660292283</t>
  </si>
  <si>
    <t>0,027+3,344</t>
  </si>
  <si>
    <t>-71872999</t>
  </si>
  <si>
    <t>122,247</t>
  </si>
  <si>
    <t>974000593</t>
  </si>
  <si>
    <t>69,91</t>
  </si>
  <si>
    <t>-124065315</t>
  </si>
  <si>
    <t>66,581</t>
  </si>
  <si>
    <t>1620752460</t>
  </si>
  <si>
    <t>13,294</t>
  </si>
  <si>
    <t>495232528</t>
  </si>
  <si>
    <t>1224162934</t>
  </si>
  <si>
    <t>220860080</t>
  </si>
  <si>
    <t>Montáž mechanické závory včetně usazení základu a přezkoušení</t>
  </si>
  <si>
    <t>-737162205</t>
  </si>
  <si>
    <t>Montáž závory mechanické včetně montáže stojanu mechanické závory, montáže břevna a vyvážení mechanické závory, montáže závorového zámku, montáže výstražného kříže, bezpečnostních nátěrů s usazením základu a přezkoušením</t>
  </si>
  <si>
    <t>"Ocelová závora  s pevnou dosedací podperou, délka ráhna 4 m"</t>
  </si>
  <si>
    <t>"úprava povrchu žárovým pozinkováním"</t>
  </si>
  <si>
    <t>"uzamykatelné ráhno"</t>
  </si>
  <si>
    <t>"základy z betonu C20/25 n XF 4"</t>
  </si>
  <si>
    <t>74910545</t>
  </si>
  <si>
    <t>podpěra nastavitelná pro rameno závory 4m</t>
  </si>
  <si>
    <t>128</t>
  </si>
  <si>
    <t>-149906965</t>
  </si>
  <si>
    <t>74910480</t>
  </si>
  <si>
    <t>závora silniční ráhno dl 4 m</t>
  </si>
  <si>
    <t>1074847519</t>
  </si>
  <si>
    <t>SO 153.VZ - NAPOJENÍ POLNÍ CESTY NEVĚRNÁ</t>
  </si>
  <si>
    <t>550684051</t>
  </si>
  <si>
    <t>147,72*3</t>
  </si>
  <si>
    <t>122251401</t>
  </si>
  <si>
    <t>Vykopávky v zemníku na suchu v hornině třídy těžitelnosti I, skupiny 3 objem do 20 m3 strojně</t>
  </si>
  <si>
    <t>1029638292</t>
  </si>
  <si>
    <t>Vykopávky v zemnících na suchu strojně zapažených i nezapažených v hornině třídy těžitelnosti I skupiny 3 do 20 m3</t>
  </si>
  <si>
    <t>0,411+1,197</t>
  </si>
  <si>
    <t>122252204</t>
  </si>
  <si>
    <t>Odkopávky a prokopávky nezapažené pro silnice a dálnice v hornině třídy těžitelnosti I objem do 500 m3 strojně</t>
  </si>
  <si>
    <t>-620978689</t>
  </si>
  <si>
    <t>Odkopávky a prokopávky nezapažené pro silnice a dálnice strojně v hornině třídy těžitelnosti I přes 100 do 500 m3</t>
  </si>
  <si>
    <t>140,686</t>
  </si>
  <si>
    <t>1625301613</t>
  </si>
  <si>
    <t>1,608</t>
  </si>
  <si>
    <t>162751119</t>
  </si>
  <si>
    <t>Příplatek k vodorovnému přemístění výkopku/sypaniny z horniny třídy těžitelnosti I, skupiny 1 až 3 ZKD 1000 m přes 10000 m</t>
  </si>
  <si>
    <t>1237562462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</si>
  <si>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</si>
  <si>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157,066*2</t>
  </si>
  <si>
    <t>-459587596</t>
  </si>
  <si>
    <t>1007432257</t>
  </si>
  <si>
    <t>80*1,3</t>
  </si>
  <si>
    <t>182351123</t>
  </si>
  <si>
    <t>Rozprostření ornice pl do 500 m2 ve svahu přes 1:5 tl vrstvy do 200 mm strojně</t>
  </si>
  <si>
    <t>-1282327201</t>
  </si>
  <si>
    <t>Rozprostření a urovnání ornice ve svahu sklonu přes 1:5 strojně při souvislé ploše přes 100 do 500 m2, tl. vrstvy do 200 mm</t>
  </si>
  <si>
    <t>14,772/0,1</t>
  </si>
  <si>
    <t>1294606256</t>
  </si>
  <si>
    <t>147,72</t>
  </si>
  <si>
    <t>417752774</t>
  </si>
  <si>
    <t>147,72*0,025</t>
  </si>
  <si>
    <t>-1858796972</t>
  </si>
  <si>
    <t>927345419</t>
  </si>
  <si>
    <t>1668758840</t>
  </si>
  <si>
    <t>147,72*5*3"5l/m2, 3 zálivky"/1000</t>
  </si>
  <si>
    <t>-609143406</t>
  </si>
  <si>
    <t>2,216*10</t>
  </si>
  <si>
    <t>-1980840130</t>
  </si>
  <si>
    <t>"Betonový práh 120x120x800 mm"</t>
  </si>
  <si>
    <t>"Propustek SO 153- napojení na SO 101 "10*0,12*0,12*0,8</t>
  </si>
  <si>
    <t>248797710</t>
  </si>
  <si>
    <t>"odláždění tl. 150 mm "105,479</t>
  </si>
  <si>
    <t>443029237</t>
  </si>
  <si>
    <t>15,21</t>
  </si>
  <si>
    <t>-1068256913</t>
  </si>
  <si>
    <t>84,352</t>
  </si>
  <si>
    <t>727965080</t>
  </si>
  <si>
    <t>80,335</t>
  </si>
  <si>
    <t>-338977791</t>
  </si>
  <si>
    <t>14,483</t>
  </si>
  <si>
    <t>678729996</t>
  </si>
  <si>
    <t>2002456094</t>
  </si>
  <si>
    <t>29,708</t>
  </si>
  <si>
    <t>-855652223</t>
  </si>
  <si>
    <t>13,137</t>
  </si>
  <si>
    <t>-1150693683</t>
  </si>
  <si>
    <t>80725972</t>
  </si>
  <si>
    <t>"Propustek SO 153- napojení na SO 101" 105,479</t>
  </si>
  <si>
    <t>1092451541</t>
  </si>
  <si>
    <t>105,479</t>
  </si>
  <si>
    <t>1249607993</t>
  </si>
  <si>
    <t>"Propustek SO 153- napojení na SO 101 "10,9</t>
  </si>
  <si>
    <t>753129076</t>
  </si>
  <si>
    <t>-1974660614</t>
  </si>
  <si>
    <t>"Propustek SO 153- napojení na SO 101" 10,432</t>
  </si>
  <si>
    <t>2041303681</t>
  </si>
  <si>
    <t>10,9*3,14*0,6*2/3</t>
  </si>
  <si>
    <t>1866090073</t>
  </si>
  <si>
    <t>SO 180.VZ - Dopravně-inženýrské opatření</t>
  </si>
  <si>
    <t>913121111</t>
  </si>
  <si>
    <t>Montáž a demontáž dočasné dopravní značky kompletní základní</t>
  </si>
  <si>
    <t>-99556749</t>
  </si>
  <si>
    <t>Montáž a demontáž dočasných dopravních značek kompletních značek vč. podstavce a sloupku základních</t>
  </si>
  <si>
    <t>"DDZ OBJÍŽĎKA   IS11b - 33+IS11a - 2+B1 - 2+B4 - 2+E7b - 2"</t>
  </si>
  <si>
    <t>33+2+2+2+2</t>
  </si>
  <si>
    <t>913121111.1</t>
  </si>
  <si>
    <t>-698454180</t>
  </si>
  <si>
    <t>"DDZ I.ETAPA  IP22 - 4x+B20a - 3x+A15 - 2x+E3a - 2x+B26 - 1x "</t>
  </si>
  <si>
    <t>4+3+2+2+1</t>
  </si>
  <si>
    <t>913121111.2</t>
  </si>
  <si>
    <t>1689539743</t>
  </si>
  <si>
    <t>"DDZ II .ETAPA  B1 - 2x +E13 - 2x "</t>
  </si>
  <si>
    <t>2+2</t>
  </si>
  <si>
    <t>913121111.3</t>
  </si>
  <si>
    <t>-1594982422</t>
  </si>
  <si>
    <t>"DDZ III ETAPA IP22 - 6x+B20a - 3x+A15 - 2x+E3a - 2x+B26 - 1x "</t>
  </si>
  <si>
    <t>6+3+2+2+1</t>
  </si>
  <si>
    <t>913121211</t>
  </si>
  <si>
    <t>Příplatek k dočasné dopravní značce kompletní základní za první a ZKD den použití</t>
  </si>
  <si>
    <t>-105135611</t>
  </si>
  <si>
    <t>Montáž a demontáž dočasných dopravních značek Příplatek za první a každý další den použití dočasných dopravních značek k ceně 12-1111</t>
  </si>
  <si>
    <t>"DDZ OBJÍŽDKA 6 týdnu  IS11b - 33+IS11a - 2+B1 - 2+B4 - 2+E7b - 2"</t>
  </si>
  <si>
    <t>(33+2+2+2+2)*6*7</t>
  </si>
  <si>
    <t>913121211.1</t>
  </si>
  <si>
    <t>-1348820334</t>
  </si>
  <si>
    <t>"DDZ I.ETAPA 18.týdnu  IP22 - 4x+B20a - 3x+A15 - 2x+E3a - 2x+B26 - 1x "</t>
  </si>
  <si>
    <t>(4+3+2+2+1)*18*7</t>
  </si>
  <si>
    <t>913121211.2</t>
  </si>
  <si>
    <t>1253452089</t>
  </si>
  <si>
    <t>"DDZ II .ETAPA 6 týdnu  B1 - 2x +E13 - 2x "</t>
  </si>
  <si>
    <t>(2+2)*6*7</t>
  </si>
  <si>
    <t>913121211.3</t>
  </si>
  <si>
    <t>-2129804448</t>
  </si>
  <si>
    <t>"DDZ III ETAPA  3 týdny   IP22 - 6x+B20a - 3x+A15 - 2x+E3a - 2x+B26 - 1x "</t>
  </si>
  <si>
    <t>(6+3+2+2+1)*3*7</t>
  </si>
  <si>
    <t>913211113</t>
  </si>
  <si>
    <t>Montáž a demontáž dočasné dopravní zábrany reflexní šířky 3 m</t>
  </si>
  <si>
    <t>1885930885</t>
  </si>
  <si>
    <t>Montáž a demontáž dočasných dopravních zábran reflexních, šířky 3 m</t>
  </si>
  <si>
    <t>"DDZ objíždka 2"</t>
  </si>
  <si>
    <t>"DDZ II .ETAPA  6 TÝDNU 2"</t>
  </si>
  <si>
    <t>913211213</t>
  </si>
  <si>
    <t>Příplatek k dočasné dopravní zábraně reflexní 3 m za první a ZKD den použití</t>
  </si>
  <si>
    <t>155939446</t>
  </si>
  <si>
    <t>Montáž a demontáž dočasných dopravních zábran Příplatek za první a každý další den použití dočasných dopravních zábran k ceně 21-1113</t>
  </si>
  <si>
    <t>"DDZ objíždka 6 týdnu 2"</t>
  </si>
  <si>
    <t>SO 190.HZ - Dopravní značení</t>
  </si>
  <si>
    <t>912211111</t>
  </si>
  <si>
    <t>Montáž směrového sloupku silničního plastového prosté uložení bez betonového základu</t>
  </si>
  <si>
    <t>-1708965513</t>
  </si>
  <si>
    <t>Montáž směrového sloupku plastového s odrazkou prostým uložením bez betonového základu silničního</t>
  </si>
  <si>
    <t>"Z 11 g"</t>
  </si>
  <si>
    <t>"Z 11a,b"</t>
  </si>
  <si>
    <t>68</t>
  </si>
  <si>
    <t>40445158</t>
  </si>
  <si>
    <t>sloupek směrový silniční plastový 1,2m</t>
  </si>
  <si>
    <t>1762052113</t>
  </si>
  <si>
    <t>915111112</t>
  </si>
  <si>
    <t>Vodorovné dopravní značení dělící čáry souvislé š 125 mm retroreflexní bílá barva</t>
  </si>
  <si>
    <t>1539028405</t>
  </si>
  <si>
    <t>Vodorovné dopravní značení stříkané barvou dělící čára šířky 125 mm souvislá bílá retroreflexní</t>
  </si>
  <si>
    <t>"V1a (0.125) " 105.63/0,125</t>
  </si>
  <si>
    <t>915121112</t>
  </si>
  <si>
    <t>Vodorovné dopravní značení vodící čáry souvislé š 250 mm retroreflexní bílá barva</t>
  </si>
  <si>
    <t>-202932121</t>
  </si>
  <si>
    <t>Vodorovné dopravní značení stříkané barvou vodící čára bílá šířky 250 mm souvislá retroreflexní</t>
  </si>
  <si>
    <t>"V4 (0.25) " 422.5/0,25</t>
  </si>
  <si>
    <t>915211112</t>
  </si>
  <si>
    <t>Vodorovné dopravní značení dělící čáry souvislé š 125 mm retroreflexní bílý plast</t>
  </si>
  <si>
    <t>-121712811</t>
  </si>
  <si>
    <t>Vodorovné dopravní značení stříkaným plastem dělící čára šířky 125 mm souvislá bílá retroreflexní</t>
  </si>
  <si>
    <t>915221112</t>
  </si>
  <si>
    <t>Vodorovné dopravní značení vodící čáry souvislé š 250 mm retroreflexní bílý plast</t>
  </si>
  <si>
    <t>-1123821316</t>
  </si>
  <si>
    <t>Vodorovné dopravní značení stříkaným plastem vodící čára bílá šířky 250 mm souvislá retroreflexní</t>
  </si>
  <si>
    <t>915611111</t>
  </si>
  <si>
    <t>Předznačení vodorovného liniového značení</t>
  </si>
  <si>
    <t>-458506961</t>
  </si>
  <si>
    <t>Předznačení pro vodorovné značení stříkané barvou nebo prováděné z nátěrových hmot liniové dělicí čáry, vodicí proužky</t>
  </si>
  <si>
    <t>845,04+1690</t>
  </si>
  <si>
    <t>938908411</t>
  </si>
  <si>
    <t>Čištění vozovek splachováním vodou</t>
  </si>
  <si>
    <t>-557649719</t>
  </si>
  <si>
    <t>Čištění vozovek splachováním vodou povrchu podkladu nebo krytu živičného, betonového nebo dlážděného</t>
  </si>
  <si>
    <t>6116</t>
  </si>
  <si>
    <t>-294411813</t>
  </si>
  <si>
    <t>1222107431</t>
  </si>
  <si>
    <t>61,16*11</t>
  </si>
  <si>
    <t>997221611</t>
  </si>
  <si>
    <t>Nakládání suti na dopravní prostředky pro vodorovnou dopravu</t>
  </si>
  <si>
    <t>-1376735348</t>
  </si>
  <si>
    <t>Nakládání na dopravní prostředky pro vodorovnou dopravu suti</t>
  </si>
  <si>
    <t>997221655</t>
  </si>
  <si>
    <t>-360955172</t>
  </si>
  <si>
    <t>1322638822</t>
  </si>
  <si>
    <t>998225192</t>
  </si>
  <si>
    <t>Příplatek k přesunu hmot pro pozemní komunikace s krytem z kamene, živičným, betonovým do 2000 m</t>
  </si>
  <si>
    <t>-507716691</t>
  </si>
  <si>
    <t>Přesun hmot pro komunikace s krytem z kameniva, monolitickým betonovým nebo živičným Příplatek k ceně za zvětšený přesun přes vymezenou největší dopravní vzdálenost do 2000 m</t>
  </si>
  <si>
    <t>SO 801.VZ - Rekultivace ploch</t>
  </si>
  <si>
    <t>-1123485142</t>
  </si>
  <si>
    <t>6765,205*3</t>
  </si>
  <si>
    <t>122251104</t>
  </si>
  <si>
    <t>Odkopávky a prokopávky nezapažené v hornině třídy těžitelnosti I, skupiny 3 objem do 500 m3 strojně</t>
  </si>
  <si>
    <t>534555537</t>
  </si>
  <si>
    <t>Odkopávky a prokopávky nezapažené strojně v hornině třídy těžitelnosti I skupiny 3 přes 100 do 500 m3</t>
  </si>
  <si>
    <t>269,78</t>
  </si>
  <si>
    <t>1929984135</t>
  </si>
  <si>
    <t>"zásyp"</t>
  </si>
  <si>
    <t>2565,636</t>
  </si>
  <si>
    <t>1353,041</t>
  </si>
  <si>
    <t>-1774189083</t>
  </si>
  <si>
    <t>"zemina"</t>
  </si>
  <si>
    <t>269,78+2565,636</t>
  </si>
  <si>
    <t>171206111</t>
  </si>
  <si>
    <t>Uložení zemin schopných zúrodnění nebo výsypek do násypů</t>
  </si>
  <si>
    <t>221748718</t>
  </si>
  <si>
    <t>Uložení zemin schopných zúrodnění nebo výsypek do násypů předepsaných tvarů s urovnáním</t>
  </si>
  <si>
    <t>"ZÁSYP DLE VÝKAZU HMOT"</t>
  </si>
  <si>
    <t>181951111</t>
  </si>
  <si>
    <t>Úprava pláně v hornině třídy těžitelnosti I, skupiny 1 až 3 bez zhutnění strojně</t>
  </si>
  <si>
    <t>1981913862</t>
  </si>
  <si>
    <t>Úprava pláně vyrovnáním výškových rozdílů strojně v hornině třídy těžitelnosti I, skupiny 1 až 3 bez zhutnění</t>
  </si>
  <si>
    <t>1300/0,4</t>
  </si>
  <si>
    <t>-1810737468</t>
  </si>
  <si>
    <t>"tl. 200 mm"</t>
  </si>
  <si>
    <t>1353,041/0,2</t>
  </si>
  <si>
    <t>594108616</t>
  </si>
  <si>
    <t>6765,205</t>
  </si>
  <si>
    <t>1922380478</t>
  </si>
  <si>
    <t>6765,205*0,025</t>
  </si>
  <si>
    <t>996157770</t>
  </si>
  <si>
    <t>1094760242</t>
  </si>
  <si>
    <t>-370442288</t>
  </si>
  <si>
    <t>6765,205*5*3"5l/m2, 3 zálivky"/1000</t>
  </si>
  <si>
    <t>1994927028</t>
  </si>
  <si>
    <t>101,478*10</t>
  </si>
  <si>
    <t>SO 802.HZ - Kácení zeleně a náhradní výsadba</t>
  </si>
  <si>
    <t>111251202</t>
  </si>
  <si>
    <t>Odstranění křovin a stromů průměru kmene do 100 mm i s kořeny sklonu terénu přes 1:5 z celkové plochy přes 100 do 500 m2 strojně</t>
  </si>
  <si>
    <t>-473850361</t>
  </si>
  <si>
    <t>Odstranění křovin a stromů s odstraněním kořenů strojně průměru kmene do 100 mm v rovině nebo ve svahu sklonu terénu přes 1:5, při celkové ploše přes 100 do 500 m2</t>
  </si>
  <si>
    <t>"vykácení porostů"</t>
  </si>
  <si>
    <t>320</t>
  </si>
  <si>
    <t>112101101</t>
  </si>
  <si>
    <t>Odstranění stromů listnatých průměru kmene do 300 mm</t>
  </si>
  <si>
    <t>-125471519</t>
  </si>
  <si>
    <t>Odstranění stromů s odřezáním kmene a s odvětvením listnatých, průměru kmene přes 100 do 300 mm</t>
  </si>
  <si>
    <t>112101102</t>
  </si>
  <si>
    <t>Odstranění stromů listnatých průměru kmene do 500 mm</t>
  </si>
  <si>
    <t>1914140911</t>
  </si>
  <si>
    <t>Odstranění stromů s odřezáním kmene a s odvětvením listnatých, průměru kmene přes 300 do 500 mm</t>
  </si>
  <si>
    <t>112101104</t>
  </si>
  <si>
    <t>Odstranění stromů listnatých průměru kmene do 900 mm</t>
  </si>
  <si>
    <t>-870960652</t>
  </si>
  <si>
    <t>Odstranění stromů s odřezáním kmene a s odvětvením listnatých, průměru kmene přes 700 do 900 mm</t>
  </si>
  <si>
    <t>112111111</t>
  </si>
  <si>
    <t>Spálení větví všech druhů stromů</t>
  </si>
  <si>
    <t>1198862419</t>
  </si>
  <si>
    <t>Spálení větví stromů všech druhů stromů o průměru kmene přes 0,10 m na hromadách</t>
  </si>
  <si>
    <t>24+8+4</t>
  </si>
  <si>
    <t>112211111</t>
  </si>
  <si>
    <t>Spálení pařezu D do 0,3 m</t>
  </si>
  <si>
    <t>-312644345</t>
  </si>
  <si>
    <t>Spálení pařezů na hromadách průměru přes 0,10 do 0,30 m</t>
  </si>
  <si>
    <t>112211112</t>
  </si>
  <si>
    <t>Spálení pařezu D do 0,5 m</t>
  </si>
  <si>
    <t>-518240356</t>
  </si>
  <si>
    <t>Spálení pařezů na hromadách průměru přes 0,30 do 0,50 m</t>
  </si>
  <si>
    <t>112211113</t>
  </si>
  <si>
    <t>Spálení pařezu D do 1,0 m</t>
  </si>
  <si>
    <t>-90537112</t>
  </si>
  <si>
    <t>Spálení pařezů na hromadách průměru přes 0,50 do 1,00 m</t>
  </si>
  <si>
    <t>112251101</t>
  </si>
  <si>
    <t>Odstranění pařezů D do 300 mm</t>
  </si>
  <si>
    <t>-1361661429</t>
  </si>
  <si>
    <t>Odstranění pařezů strojně s jejich vykopáním, vytrháním nebo odstřelením průměru přes 100 do 300 mm</t>
  </si>
  <si>
    <t>112251102</t>
  </si>
  <si>
    <t>Odstranění pařezů D do 500 mm</t>
  </si>
  <si>
    <t>-1115000955</t>
  </si>
  <si>
    <t>Odstranění pařezů strojně s jejich vykopáním, vytrháním nebo odstřelením průměru přes 300 do 500 mm</t>
  </si>
  <si>
    <t>112251104</t>
  </si>
  <si>
    <t>Odstranění pařezů D do 900 mm</t>
  </si>
  <si>
    <t>-1467846811</t>
  </si>
  <si>
    <t>Odstranění pařezů strojně s jejich vykopáním, vytrháním nebo odstřelením průměru přes 700 do 900 mm</t>
  </si>
  <si>
    <t>SO 802.N - Kácení zeleně a náhradní výsadba</t>
  </si>
  <si>
    <t>183101214</t>
  </si>
  <si>
    <t>Jamky pro výsadbu s výměnou 50 % půdy zeminy tř 1 až 4 objem do 0,125 m3 v rovině a svahu do 1:5</t>
  </si>
  <si>
    <t>1149769738</t>
  </si>
  <si>
    <t>Hloubení jamek pro vysazování rostlin v zemině tř.1 až 4 s výměnou půdy z 50% v rovině nebo na svahu do 1:5, objemu přes 0,05 do 0,125 m3</t>
  </si>
  <si>
    <t>10321100</t>
  </si>
  <si>
    <t>zahradní substrát pro výsadbu VL</t>
  </si>
  <si>
    <t>1594189115</t>
  </si>
  <si>
    <t>36*0,0625 'Přepočtené koeficientem množství</t>
  </si>
  <si>
    <t>184201121</t>
  </si>
  <si>
    <t>Výsadba stromu bez balu do jamky výška kmene do 1,8 m ve svahu do 1:2</t>
  </si>
  <si>
    <t>-324879019</t>
  </si>
  <si>
    <t>Výsadba stromů bez balu do předem vyhloubené jamky se zalitím na svahu přes 1:5 do 1:2, při výšce kmene do 1,8 m</t>
  </si>
  <si>
    <t>0265049991</t>
  </si>
  <si>
    <t>ořešák do 170 cm</t>
  </si>
  <si>
    <t>-2100471592</t>
  </si>
  <si>
    <t>0265049992</t>
  </si>
  <si>
    <t>třešeň  do 170 cm</t>
  </si>
  <si>
    <t>-2053438083</t>
  </si>
  <si>
    <t>0265049993</t>
  </si>
  <si>
    <t>KAŠTAN  do 170 cm</t>
  </si>
  <si>
    <t>-1833718106</t>
  </si>
  <si>
    <t>184215122</t>
  </si>
  <si>
    <t>Ukotvení kmene dřevin dvěma kůly D do 0,1 m délky do 2 m</t>
  </si>
  <si>
    <t>-1437459023</t>
  </si>
  <si>
    <t>Ukotvení dřeviny kůly dvěma kůly, délky přes 1 do 2 m</t>
  </si>
  <si>
    <t>60591253</t>
  </si>
  <si>
    <t>kůl vyvazovací dřevěný impregnovaný D 8cm dl 2m</t>
  </si>
  <si>
    <t>-300912350</t>
  </si>
  <si>
    <t>36*2</t>
  </si>
  <si>
    <t>184806111</t>
  </si>
  <si>
    <t>Řez stromů netrnitých průklestem D koruny do 2 m</t>
  </si>
  <si>
    <t>-1413332465</t>
  </si>
  <si>
    <t>Řez stromů, keřů nebo růží průklestem stromů netrnitých, o průměru koruny do 2 m</t>
  </si>
  <si>
    <t>"výchovný řez bezprostředně před vysazením"</t>
  </si>
  <si>
    <t>184813136</t>
  </si>
  <si>
    <t>Ochrana dřevin přes 70 cm před okusem chemickým postřikem v rovině a svahu do 1:5</t>
  </si>
  <si>
    <t>100 kus</t>
  </si>
  <si>
    <t>-942441793</t>
  </si>
  <si>
    <t>Ochrana dřevin před okusem zvěří chemicky postřikem, výšky přes 70 cm</t>
  </si>
  <si>
    <t>36/100</t>
  </si>
  <si>
    <t>2519115599</t>
  </si>
  <si>
    <t>repelent proti okusu zvěří</t>
  </si>
  <si>
    <t>-1469512297</t>
  </si>
  <si>
    <t>36*0,15</t>
  </si>
  <si>
    <t>184911422</t>
  </si>
  <si>
    <t>Mulčování rostlin kůrou tl. do 0,1 m ve svahu do 1:2</t>
  </si>
  <si>
    <t>-1854560053</t>
  </si>
  <si>
    <t>Mulčování vysazených rostlin mulčovací kůrou, tl. do 100 mm na svahu přes 1:5 do 1:2</t>
  </si>
  <si>
    <t>36*3,14*0,5*0,5</t>
  </si>
  <si>
    <t>10391100</t>
  </si>
  <si>
    <t>kůra mulčovací VL</t>
  </si>
  <si>
    <t>-673808983</t>
  </si>
  <si>
    <t>29*0,1</t>
  </si>
  <si>
    <t>2,9*0,103 'Přepočtené koeficientem množství</t>
  </si>
  <si>
    <t>-668799512</t>
  </si>
  <si>
    <t>36*50*5/1000</t>
  </si>
  <si>
    <t>1021247858</t>
  </si>
  <si>
    <t>9,0*11</t>
  </si>
  <si>
    <t>998231311</t>
  </si>
  <si>
    <t>Přesun hmot pro sadovnické a krajinářské úpravy vodorovně do 5000 m</t>
  </si>
  <si>
    <t>1201354578</t>
  </si>
  <si>
    <t>Přesun hmot pro sadovnické a krajinářské úpravy - strojně dopravní vzdálenost do 5000 m</t>
  </si>
  <si>
    <t>SO 101.N - PŘELOŽKA SILNICE  II/230</t>
  </si>
  <si>
    <t>-1629720835</t>
  </si>
  <si>
    <t>"km 0,835 52  -  0,845 05"  61,89*1,05</t>
  </si>
  <si>
    <t>893083344</t>
  </si>
  <si>
    <t>"km 0,835 52  -  0,845 05"  61,89*1,35</t>
  </si>
  <si>
    <t>-1389717635</t>
  </si>
  <si>
    <t>"km 0,835 52  -  0,845 05" 61,89*1,05</t>
  </si>
  <si>
    <t>1810701832</t>
  </si>
  <si>
    <t>1572475955</t>
  </si>
  <si>
    <t xml:space="preserve">"Rmat 0/22)""km 0,835 52  -  0,845 05" </t>
  </si>
  <si>
    <t>15,12</t>
  </si>
  <si>
    <t>-818698997</t>
  </si>
  <si>
    <t>896802994</t>
  </si>
  <si>
    <t>"ZÚ"  6,67 +  "KÚ" 6,43</t>
  </si>
  <si>
    <t>"ZÚ" 3,33 +  "KÚ"3,22</t>
  </si>
  <si>
    <t>"km 0,835 52  -  0,845 05" 61,89*1,05*2 "ACO-ACL-ACP"</t>
  </si>
  <si>
    <t>1691400404</t>
  </si>
  <si>
    <t>"ZÚ"  6,67  "KÚ" +6,43</t>
  </si>
  <si>
    <t>"km 0,835 52  -  0,845 05" 61,89</t>
  </si>
  <si>
    <t>520380660</t>
  </si>
  <si>
    <t>"ZÚ" 3,33+ "KÚ"3,22</t>
  </si>
  <si>
    <t>1945513680</t>
  </si>
  <si>
    <t>SO 020.N - Příprava území</t>
  </si>
  <si>
    <t>113154321</t>
  </si>
  <si>
    <t>Frézování živičného krytu tl 30 mm pruh š 1 m pl do 10000 m2 bez překážek v trase</t>
  </si>
  <si>
    <t>1699411332</t>
  </si>
  <si>
    <t>Frézování živičného podkladu nebo krytu s naložením na dopravní prostředek plochy přes 1 000 do 10 000 m2 bez překážek v trase pruhu šířky do 1 m, tloušťky vrstvy do 30 mm</t>
  </si>
  <si>
    <t>"ZÚ"(3,33+ "KÚ"3,22)*2   "tl. 60 mm"</t>
  </si>
  <si>
    <t>113154322</t>
  </si>
  <si>
    <t>Frézování živičného krytu tl 40 mm pruh š 1 m pl do 10000 m2 bez překážek v trase</t>
  </si>
  <si>
    <t>-522880000</t>
  </si>
  <si>
    <t>Frézování živičného podkladu nebo krytu s naložením na dopravní prostředek plochy přes 1 000 do 10 000 m2 bez překážek v trase pruhu šířky do 1 m, tloušťky vrstvy 40 mm</t>
  </si>
  <si>
    <t>"ZÚ"(6,67+ "KÚ"6,43)</t>
  </si>
  <si>
    <t>714262797</t>
  </si>
  <si>
    <t>"km 0,835 52 – km 0,845 05" 61,89</t>
  </si>
  <si>
    <t>-54436805</t>
  </si>
  <si>
    <t>890043055</t>
  </si>
  <si>
    <t>-1055192318</t>
  </si>
  <si>
    <t>2,109*14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</si>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</sst>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2020_0194_2A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NEPOMUK_PŘEŠTICE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22. 2. 2021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SPRÁVA A ÚDRŽBA SILNIC PLZEŇSKÉHO KRAJE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AFRY CZ s.r.o.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ROUND(SUM(AG55:AG69),2)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ROUND(SUM(AS55:AS69),2)</f>
        <v>0</v>
      </c>
      <c r="AT54" s="107">
        <f>ROUND(SUM(AV54:AW54),2)</f>
        <v>0</v>
      </c>
      <c r="AU54" s="108">
        <f>ROUND(SUM(AU55:AU69),5)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ROUND(SUM(AZ55:AZ69),2)</f>
        <v>0</v>
      </c>
      <c r="BA54" s="107">
        <f>ROUND(SUM(BA55:BA69),2)</f>
        <v>0</v>
      </c>
      <c r="BB54" s="107">
        <f>ROUND(SUM(BB55:BB69),2)</f>
        <v>0</v>
      </c>
      <c r="BC54" s="107">
        <f>ROUND(SUM(BC55:BC69),2)</f>
        <v>0</v>
      </c>
      <c r="BD54" s="109">
        <f>ROUND(SUM(BD55:BD69),2)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24.7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000.N - Vedlejší rozpo...'!J30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'SO 000.N - Vedlejší rozpo...'!P81</f>
        <v>0</v>
      </c>
      <c r="AV55" s="121">
        <f>'SO 000.N - Vedlejší rozpo...'!J33</f>
        <v>0</v>
      </c>
      <c r="AW55" s="121">
        <f>'SO 000.N - Vedlejší rozpo...'!J34</f>
        <v>0</v>
      </c>
      <c r="AX55" s="121">
        <f>'SO 000.N - Vedlejší rozpo...'!J35</f>
        <v>0</v>
      </c>
      <c r="AY55" s="121">
        <f>'SO 000.N - Vedlejší rozpo...'!J36</f>
        <v>0</v>
      </c>
      <c r="AZ55" s="121">
        <f>'SO 000.N - Vedlejší rozpo...'!F33</f>
        <v>0</v>
      </c>
      <c r="BA55" s="121">
        <f>'SO 000.N - Vedlejší rozpo...'!F34</f>
        <v>0</v>
      </c>
      <c r="BB55" s="121">
        <f>'SO 000.N - Vedlejší rozpo...'!F35</f>
        <v>0</v>
      </c>
      <c r="BC55" s="121">
        <f>'SO 000.N - Vedlejší rozpo...'!F36</f>
        <v>0</v>
      </c>
      <c r="BD55" s="123">
        <f>'SO 000.N - Vedlejší rozpo...'!F37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24.75" customHeight="1">
      <c r="A56" s="112" t="s">
        <v>77</v>
      </c>
      <c r="B56" s="113"/>
      <c r="C56" s="114"/>
      <c r="D56" s="115" t="s">
        <v>84</v>
      </c>
      <c r="E56" s="115"/>
      <c r="F56" s="115"/>
      <c r="G56" s="115"/>
      <c r="H56" s="115"/>
      <c r="I56" s="116"/>
      <c r="J56" s="115" t="s">
        <v>79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000.VZ - Vedlejší rozp...'!J30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0">
        <v>0</v>
      </c>
      <c r="AT56" s="121">
        <f>ROUND(SUM(AV56:AW56),2)</f>
        <v>0</v>
      </c>
      <c r="AU56" s="122">
        <f>'SO 000.VZ - Vedlejší rozp...'!P84</f>
        <v>0</v>
      </c>
      <c r="AV56" s="121">
        <f>'SO 000.VZ - Vedlejší rozp...'!J33</f>
        <v>0</v>
      </c>
      <c r="AW56" s="121">
        <f>'SO 000.VZ - Vedlejší rozp...'!J34</f>
        <v>0</v>
      </c>
      <c r="AX56" s="121">
        <f>'SO 000.VZ - Vedlejší rozp...'!J35</f>
        <v>0</v>
      </c>
      <c r="AY56" s="121">
        <f>'SO 000.VZ - Vedlejší rozp...'!J36</f>
        <v>0</v>
      </c>
      <c r="AZ56" s="121">
        <f>'SO 000.VZ - Vedlejší rozp...'!F33</f>
        <v>0</v>
      </c>
      <c r="BA56" s="121">
        <f>'SO 000.VZ - Vedlejší rozp...'!F34</f>
        <v>0</v>
      </c>
      <c r="BB56" s="121">
        <f>'SO 000.VZ - Vedlejší rozp...'!F35</f>
        <v>0</v>
      </c>
      <c r="BC56" s="121">
        <f>'SO 000.VZ - Vedlejší rozp...'!F36</f>
        <v>0</v>
      </c>
      <c r="BD56" s="123">
        <f>'SO 000.VZ - Vedlejší rozp...'!F37</f>
        <v>0</v>
      </c>
      <c r="BE56" s="7"/>
      <c r="BT56" s="124" t="s">
        <v>81</v>
      </c>
      <c r="BV56" s="124" t="s">
        <v>75</v>
      </c>
      <c r="BW56" s="124" t="s">
        <v>85</v>
      </c>
      <c r="BX56" s="124" t="s">
        <v>5</v>
      </c>
      <c r="CL56" s="124" t="s">
        <v>19</v>
      </c>
      <c r="CM56" s="124" t="s">
        <v>83</v>
      </c>
    </row>
    <row r="57" spans="1:91" s="7" customFormat="1" ht="24.75" customHeight="1">
      <c r="A57" s="112" t="s">
        <v>77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020.VZ - Příprava území'!J30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80</v>
      </c>
      <c r="AR57" s="119"/>
      <c r="AS57" s="120">
        <v>0</v>
      </c>
      <c r="AT57" s="121">
        <f>ROUND(SUM(AV57:AW57),2)</f>
        <v>0</v>
      </c>
      <c r="AU57" s="122">
        <f>'SO 020.VZ - Příprava území'!P88</f>
        <v>0</v>
      </c>
      <c r="AV57" s="121">
        <f>'SO 020.VZ - Příprava území'!J33</f>
        <v>0</v>
      </c>
      <c r="AW57" s="121">
        <f>'SO 020.VZ - Příprava území'!J34</f>
        <v>0</v>
      </c>
      <c r="AX57" s="121">
        <f>'SO 020.VZ - Příprava území'!J35</f>
        <v>0</v>
      </c>
      <c r="AY57" s="121">
        <f>'SO 020.VZ - Příprava území'!J36</f>
        <v>0</v>
      </c>
      <c r="AZ57" s="121">
        <f>'SO 020.VZ - Příprava území'!F33</f>
        <v>0</v>
      </c>
      <c r="BA57" s="121">
        <f>'SO 020.VZ - Příprava území'!F34</f>
        <v>0</v>
      </c>
      <c r="BB57" s="121">
        <f>'SO 020.VZ - Příprava území'!F35</f>
        <v>0</v>
      </c>
      <c r="BC57" s="121">
        <f>'SO 020.VZ - Příprava území'!F36</f>
        <v>0</v>
      </c>
      <c r="BD57" s="123">
        <f>'SO 020.VZ - Příprava území'!F37</f>
        <v>0</v>
      </c>
      <c r="BE57" s="7"/>
      <c r="BT57" s="124" t="s">
        <v>81</v>
      </c>
      <c r="BV57" s="124" t="s">
        <v>75</v>
      </c>
      <c r="BW57" s="124" t="s">
        <v>88</v>
      </c>
      <c r="BX57" s="124" t="s">
        <v>5</v>
      </c>
      <c r="CL57" s="124" t="s">
        <v>19</v>
      </c>
      <c r="CM57" s="124" t="s">
        <v>83</v>
      </c>
    </row>
    <row r="58" spans="1:91" s="7" customFormat="1" ht="24.75" customHeight="1">
      <c r="A58" s="112" t="s">
        <v>77</v>
      </c>
      <c r="B58" s="113"/>
      <c r="C58" s="114"/>
      <c r="D58" s="115" t="s">
        <v>89</v>
      </c>
      <c r="E58" s="115"/>
      <c r="F58" s="115"/>
      <c r="G58" s="115"/>
      <c r="H58" s="115"/>
      <c r="I58" s="116"/>
      <c r="J58" s="115" t="s">
        <v>90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101.HZ - PŘELOŽKA SILN...'!J30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80</v>
      </c>
      <c r="AR58" s="119"/>
      <c r="AS58" s="120">
        <v>0</v>
      </c>
      <c r="AT58" s="121">
        <f>ROUND(SUM(AV58:AW58),2)</f>
        <v>0</v>
      </c>
      <c r="AU58" s="122">
        <f>'SO 101.HZ - PŘELOŽKA SILN...'!P85</f>
        <v>0</v>
      </c>
      <c r="AV58" s="121">
        <f>'SO 101.HZ - PŘELOŽKA SILN...'!J33</f>
        <v>0</v>
      </c>
      <c r="AW58" s="121">
        <f>'SO 101.HZ - PŘELOŽKA SILN...'!J34</f>
        <v>0</v>
      </c>
      <c r="AX58" s="121">
        <f>'SO 101.HZ - PŘELOŽKA SILN...'!J35</f>
        <v>0</v>
      </c>
      <c r="AY58" s="121">
        <f>'SO 101.HZ - PŘELOŽKA SILN...'!J36</f>
        <v>0</v>
      </c>
      <c r="AZ58" s="121">
        <f>'SO 101.HZ - PŘELOŽKA SILN...'!F33</f>
        <v>0</v>
      </c>
      <c r="BA58" s="121">
        <f>'SO 101.HZ - PŘELOŽKA SILN...'!F34</f>
        <v>0</v>
      </c>
      <c r="BB58" s="121">
        <f>'SO 101.HZ - PŘELOŽKA SILN...'!F35</f>
        <v>0</v>
      </c>
      <c r="BC58" s="121">
        <f>'SO 101.HZ - PŘELOŽKA SILN...'!F36</f>
        <v>0</v>
      </c>
      <c r="BD58" s="123">
        <f>'SO 101.HZ - PŘELOŽKA SILN...'!F37</f>
        <v>0</v>
      </c>
      <c r="BE58" s="7"/>
      <c r="BT58" s="124" t="s">
        <v>81</v>
      </c>
      <c r="BV58" s="124" t="s">
        <v>75</v>
      </c>
      <c r="BW58" s="124" t="s">
        <v>91</v>
      </c>
      <c r="BX58" s="124" t="s">
        <v>5</v>
      </c>
      <c r="CL58" s="124" t="s">
        <v>19</v>
      </c>
      <c r="CM58" s="124" t="s">
        <v>83</v>
      </c>
    </row>
    <row r="59" spans="1:91" s="7" customFormat="1" ht="24.75" customHeight="1">
      <c r="A59" s="112" t="s">
        <v>77</v>
      </c>
      <c r="B59" s="113"/>
      <c r="C59" s="114"/>
      <c r="D59" s="115" t="s">
        <v>92</v>
      </c>
      <c r="E59" s="115"/>
      <c r="F59" s="115"/>
      <c r="G59" s="115"/>
      <c r="H59" s="115"/>
      <c r="I59" s="116"/>
      <c r="J59" s="115" t="s">
        <v>90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101.VZ - PŘELOŽKA SILN...'!J30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80</v>
      </c>
      <c r="AR59" s="119"/>
      <c r="AS59" s="120">
        <v>0</v>
      </c>
      <c r="AT59" s="121">
        <f>ROUND(SUM(AV59:AW59),2)</f>
        <v>0</v>
      </c>
      <c r="AU59" s="122">
        <f>'SO 101.VZ - PŘELOŽKA SILN...'!P83</f>
        <v>0</v>
      </c>
      <c r="AV59" s="121">
        <f>'SO 101.VZ - PŘELOŽKA SILN...'!J33</f>
        <v>0</v>
      </c>
      <c r="AW59" s="121">
        <f>'SO 101.VZ - PŘELOŽKA SILN...'!J34</f>
        <v>0</v>
      </c>
      <c r="AX59" s="121">
        <f>'SO 101.VZ - PŘELOŽKA SILN...'!J35</f>
        <v>0</v>
      </c>
      <c r="AY59" s="121">
        <f>'SO 101.VZ - PŘELOŽKA SILN...'!J36</f>
        <v>0</v>
      </c>
      <c r="AZ59" s="121">
        <f>'SO 101.VZ - PŘELOŽKA SILN...'!F33</f>
        <v>0</v>
      </c>
      <c r="BA59" s="121">
        <f>'SO 101.VZ - PŘELOŽKA SILN...'!F34</f>
        <v>0</v>
      </c>
      <c r="BB59" s="121">
        <f>'SO 101.VZ - PŘELOŽKA SILN...'!F35</f>
        <v>0</v>
      </c>
      <c r="BC59" s="121">
        <f>'SO 101.VZ - PŘELOŽKA SILN...'!F36</f>
        <v>0</v>
      </c>
      <c r="BD59" s="123">
        <f>'SO 101.VZ - PŘELOŽKA SILN...'!F37</f>
        <v>0</v>
      </c>
      <c r="BE59" s="7"/>
      <c r="BT59" s="124" t="s">
        <v>81</v>
      </c>
      <c r="BV59" s="124" t="s">
        <v>75</v>
      </c>
      <c r="BW59" s="124" t="s">
        <v>93</v>
      </c>
      <c r="BX59" s="124" t="s">
        <v>5</v>
      </c>
      <c r="CL59" s="124" t="s">
        <v>19</v>
      </c>
      <c r="CM59" s="124" t="s">
        <v>83</v>
      </c>
    </row>
    <row r="60" spans="1:91" s="7" customFormat="1" ht="24.75" customHeight="1">
      <c r="A60" s="112" t="s">
        <v>77</v>
      </c>
      <c r="B60" s="113"/>
      <c r="C60" s="114"/>
      <c r="D60" s="115" t="s">
        <v>94</v>
      </c>
      <c r="E60" s="115"/>
      <c r="F60" s="115"/>
      <c r="G60" s="115"/>
      <c r="H60" s="115"/>
      <c r="I60" s="116"/>
      <c r="J60" s="115" t="s">
        <v>95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 151.VZ - NAPOJENÍ POLN...'!J30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80</v>
      </c>
      <c r="AR60" s="119"/>
      <c r="AS60" s="120">
        <v>0</v>
      </c>
      <c r="AT60" s="121">
        <f>ROUND(SUM(AV60:AW60),2)</f>
        <v>0</v>
      </c>
      <c r="AU60" s="122">
        <f>'SO 151.VZ - NAPOJENÍ POLN...'!P84</f>
        <v>0</v>
      </c>
      <c r="AV60" s="121">
        <f>'SO 151.VZ - NAPOJENÍ POLN...'!J33</f>
        <v>0</v>
      </c>
      <c r="AW60" s="121">
        <f>'SO 151.VZ - NAPOJENÍ POLN...'!J34</f>
        <v>0</v>
      </c>
      <c r="AX60" s="121">
        <f>'SO 151.VZ - NAPOJENÍ POLN...'!J35</f>
        <v>0</v>
      </c>
      <c r="AY60" s="121">
        <f>'SO 151.VZ - NAPOJENÍ POLN...'!J36</f>
        <v>0</v>
      </c>
      <c r="AZ60" s="121">
        <f>'SO 151.VZ - NAPOJENÍ POLN...'!F33</f>
        <v>0</v>
      </c>
      <c r="BA60" s="121">
        <f>'SO 151.VZ - NAPOJENÍ POLN...'!F34</f>
        <v>0</v>
      </c>
      <c r="BB60" s="121">
        <f>'SO 151.VZ - NAPOJENÍ POLN...'!F35</f>
        <v>0</v>
      </c>
      <c r="BC60" s="121">
        <f>'SO 151.VZ - NAPOJENÍ POLN...'!F36</f>
        <v>0</v>
      </c>
      <c r="BD60" s="123">
        <f>'SO 151.VZ - NAPOJENÍ POLN...'!F37</f>
        <v>0</v>
      </c>
      <c r="BE60" s="7"/>
      <c r="BT60" s="124" t="s">
        <v>81</v>
      </c>
      <c r="BV60" s="124" t="s">
        <v>75</v>
      </c>
      <c r="BW60" s="124" t="s">
        <v>96</v>
      </c>
      <c r="BX60" s="124" t="s">
        <v>5</v>
      </c>
      <c r="CL60" s="124" t="s">
        <v>19</v>
      </c>
      <c r="CM60" s="124" t="s">
        <v>83</v>
      </c>
    </row>
    <row r="61" spans="1:91" s="7" customFormat="1" ht="24.75" customHeight="1">
      <c r="A61" s="112" t="s">
        <v>77</v>
      </c>
      <c r="B61" s="113"/>
      <c r="C61" s="114"/>
      <c r="D61" s="115" t="s">
        <v>97</v>
      </c>
      <c r="E61" s="115"/>
      <c r="F61" s="115"/>
      <c r="G61" s="115"/>
      <c r="H61" s="115"/>
      <c r="I61" s="116"/>
      <c r="J61" s="115" t="s">
        <v>98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'SO 152.VZ - NAPOJENÍ POLN...'!J30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80</v>
      </c>
      <c r="AR61" s="119"/>
      <c r="AS61" s="120">
        <v>0</v>
      </c>
      <c r="AT61" s="121">
        <f>ROUND(SUM(AV61:AW61),2)</f>
        <v>0</v>
      </c>
      <c r="AU61" s="122">
        <f>'SO 152.VZ - NAPOJENÍ POLN...'!P85</f>
        <v>0</v>
      </c>
      <c r="AV61" s="121">
        <f>'SO 152.VZ - NAPOJENÍ POLN...'!J33</f>
        <v>0</v>
      </c>
      <c r="AW61" s="121">
        <f>'SO 152.VZ - NAPOJENÍ POLN...'!J34</f>
        <v>0</v>
      </c>
      <c r="AX61" s="121">
        <f>'SO 152.VZ - NAPOJENÍ POLN...'!J35</f>
        <v>0</v>
      </c>
      <c r="AY61" s="121">
        <f>'SO 152.VZ - NAPOJENÍ POLN...'!J36</f>
        <v>0</v>
      </c>
      <c r="AZ61" s="121">
        <f>'SO 152.VZ - NAPOJENÍ POLN...'!F33</f>
        <v>0</v>
      </c>
      <c r="BA61" s="121">
        <f>'SO 152.VZ - NAPOJENÍ POLN...'!F34</f>
        <v>0</v>
      </c>
      <c r="BB61" s="121">
        <f>'SO 152.VZ - NAPOJENÍ POLN...'!F35</f>
        <v>0</v>
      </c>
      <c r="BC61" s="121">
        <f>'SO 152.VZ - NAPOJENÍ POLN...'!F36</f>
        <v>0</v>
      </c>
      <c r="BD61" s="123">
        <f>'SO 152.VZ - NAPOJENÍ POLN...'!F37</f>
        <v>0</v>
      </c>
      <c r="BE61" s="7"/>
      <c r="BT61" s="124" t="s">
        <v>81</v>
      </c>
      <c r="BV61" s="124" t="s">
        <v>75</v>
      </c>
      <c r="BW61" s="124" t="s">
        <v>99</v>
      </c>
      <c r="BX61" s="124" t="s">
        <v>5</v>
      </c>
      <c r="CL61" s="124" t="s">
        <v>19</v>
      </c>
      <c r="CM61" s="124" t="s">
        <v>83</v>
      </c>
    </row>
    <row r="62" spans="1:91" s="7" customFormat="1" ht="24.75" customHeight="1">
      <c r="A62" s="112" t="s">
        <v>77</v>
      </c>
      <c r="B62" s="113"/>
      <c r="C62" s="114"/>
      <c r="D62" s="115" t="s">
        <v>100</v>
      </c>
      <c r="E62" s="115"/>
      <c r="F62" s="115"/>
      <c r="G62" s="115"/>
      <c r="H62" s="115"/>
      <c r="I62" s="116"/>
      <c r="J62" s="115" t="s">
        <v>101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'SO 153.VZ - NAPOJENÍ POLN...'!J30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80</v>
      </c>
      <c r="AR62" s="119"/>
      <c r="AS62" s="120">
        <v>0</v>
      </c>
      <c r="AT62" s="121">
        <f>ROUND(SUM(AV62:AW62),2)</f>
        <v>0</v>
      </c>
      <c r="AU62" s="122">
        <f>'SO 153.VZ - NAPOJENÍ POLN...'!P84</f>
        <v>0</v>
      </c>
      <c r="AV62" s="121">
        <f>'SO 153.VZ - NAPOJENÍ POLN...'!J33</f>
        <v>0</v>
      </c>
      <c r="AW62" s="121">
        <f>'SO 153.VZ - NAPOJENÍ POLN...'!J34</f>
        <v>0</v>
      </c>
      <c r="AX62" s="121">
        <f>'SO 153.VZ - NAPOJENÍ POLN...'!J35</f>
        <v>0</v>
      </c>
      <c r="AY62" s="121">
        <f>'SO 153.VZ - NAPOJENÍ POLN...'!J36</f>
        <v>0</v>
      </c>
      <c r="AZ62" s="121">
        <f>'SO 153.VZ - NAPOJENÍ POLN...'!F33</f>
        <v>0</v>
      </c>
      <c r="BA62" s="121">
        <f>'SO 153.VZ - NAPOJENÍ POLN...'!F34</f>
        <v>0</v>
      </c>
      <c r="BB62" s="121">
        <f>'SO 153.VZ - NAPOJENÍ POLN...'!F35</f>
        <v>0</v>
      </c>
      <c r="BC62" s="121">
        <f>'SO 153.VZ - NAPOJENÍ POLN...'!F36</f>
        <v>0</v>
      </c>
      <c r="BD62" s="123">
        <f>'SO 153.VZ - NAPOJENÍ POLN...'!F37</f>
        <v>0</v>
      </c>
      <c r="BE62" s="7"/>
      <c r="BT62" s="124" t="s">
        <v>81</v>
      </c>
      <c r="BV62" s="124" t="s">
        <v>75</v>
      </c>
      <c r="BW62" s="124" t="s">
        <v>102</v>
      </c>
      <c r="BX62" s="124" t="s">
        <v>5</v>
      </c>
      <c r="CL62" s="124" t="s">
        <v>19</v>
      </c>
      <c r="CM62" s="124" t="s">
        <v>83</v>
      </c>
    </row>
    <row r="63" spans="1:91" s="7" customFormat="1" ht="24.75" customHeight="1">
      <c r="A63" s="112" t="s">
        <v>77</v>
      </c>
      <c r="B63" s="113"/>
      <c r="C63" s="114"/>
      <c r="D63" s="115" t="s">
        <v>103</v>
      </c>
      <c r="E63" s="115"/>
      <c r="F63" s="115"/>
      <c r="G63" s="115"/>
      <c r="H63" s="115"/>
      <c r="I63" s="116"/>
      <c r="J63" s="115" t="s">
        <v>104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'SO 180.VZ - Dopravně-inže...'!J30</f>
        <v>0</v>
      </c>
      <c r="AH63" s="116"/>
      <c r="AI63" s="116"/>
      <c r="AJ63" s="116"/>
      <c r="AK63" s="116"/>
      <c r="AL63" s="116"/>
      <c r="AM63" s="116"/>
      <c r="AN63" s="117">
        <f>SUM(AG63,AT63)</f>
        <v>0</v>
      </c>
      <c r="AO63" s="116"/>
      <c r="AP63" s="116"/>
      <c r="AQ63" s="118" t="s">
        <v>80</v>
      </c>
      <c r="AR63" s="119"/>
      <c r="AS63" s="120">
        <v>0</v>
      </c>
      <c r="AT63" s="121">
        <f>ROUND(SUM(AV63:AW63),2)</f>
        <v>0</v>
      </c>
      <c r="AU63" s="122">
        <f>'SO 180.VZ - Dopravně-inže...'!P81</f>
        <v>0</v>
      </c>
      <c r="AV63" s="121">
        <f>'SO 180.VZ - Dopravně-inže...'!J33</f>
        <v>0</v>
      </c>
      <c r="AW63" s="121">
        <f>'SO 180.VZ - Dopravně-inže...'!J34</f>
        <v>0</v>
      </c>
      <c r="AX63" s="121">
        <f>'SO 180.VZ - Dopravně-inže...'!J35</f>
        <v>0</v>
      </c>
      <c r="AY63" s="121">
        <f>'SO 180.VZ - Dopravně-inže...'!J36</f>
        <v>0</v>
      </c>
      <c r="AZ63" s="121">
        <f>'SO 180.VZ - Dopravně-inže...'!F33</f>
        <v>0</v>
      </c>
      <c r="BA63" s="121">
        <f>'SO 180.VZ - Dopravně-inže...'!F34</f>
        <v>0</v>
      </c>
      <c r="BB63" s="121">
        <f>'SO 180.VZ - Dopravně-inže...'!F35</f>
        <v>0</v>
      </c>
      <c r="BC63" s="121">
        <f>'SO 180.VZ - Dopravně-inže...'!F36</f>
        <v>0</v>
      </c>
      <c r="BD63" s="123">
        <f>'SO 180.VZ - Dopravně-inže...'!F37</f>
        <v>0</v>
      </c>
      <c r="BE63" s="7"/>
      <c r="BT63" s="124" t="s">
        <v>81</v>
      </c>
      <c r="BV63" s="124" t="s">
        <v>75</v>
      </c>
      <c r="BW63" s="124" t="s">
        <v>105</v>
      </c>
      <c r="BX63" s="124" t="s">
        <v>5</v>
      </c>
      <c r="CL63" s="124" t="s">
        <v>19</v>
      </c>
      <c r="CM63" s="124" t="s">
        <v>83</v>
      </c>
    </row>
    <row r="64" spans="1:91" s="7" customFormat="1" ht="24.75" customHeight="1">
      <c r="A64" s="112" t="s">
        <v>77</v>
      </c>
      <c r="B64" s="113"/>
      <c r="C64" s="114"/>
      <c r="D64" s="115" t="s">
        <v>106</v>
      </c>
      <c r="E64" s="115"/>
      <c r="F64" s="115"/>
      <c r="G64" s="115"/>
      <c r="H64" s="115"/>
      <c r="I64" s="116"/>
      <c r="J64" s="115" t="s">
        <v>107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'SO 190.HZ - Dopravní značení'!J30</f>
        <v>0</v>
      </c>
      <c r="AH64" s="116"/>
      <c r="AI64" s="116"/>
      <c r="AJ64" s="116"/>
      <c r="AK64" s="116"/>
      <c r="AL64" s="116"/>
      <c r="AM64" s="116"/>
      <c r="AN64" s="117">
        <f>SUM(AG64,AT64)</f>
        <v>0</v>
      </c>
      <c r="AO64" s="116"/>
      <c r="AP64" s="116"/>
      <c r="AQ64" s="118" t="s">
        <v>80</v>
      </c>
      <c r="AR64" s="119"/>
      <c r="AS64" s="120">
        <v>0</v>
      </c>
      <c r="AT64" s="121">
        <f>ROUND(SUM(AV64:AW64),2)</f>
        <v>0</v>
      </c>
      <c r="AU64" s="122">
        <f>'SO 190.HZ - Dopravní značení'!P83</f>
        <v>0</v>
      </c>
      <c r="AV64" s="121">
        <f>'SO 190.HZ - Dopravní značení'!J33</f>
        <v>0</v>
      </c>
      <c r="AW64" s="121">
        <f>'SO 190.HZ - Dopravní značení'!J34</f>
        <v>0</v>
      </c>
      <c r="AX64" s="121">
        <f>'SO 190.HZ - Dopravní značení'!J35</f>
        <v>0</v>
      </c>
      <c r="AY64" s="121">
        <f>'SO 190.HZ - Dopravní značení'!J36</f>
        <v>0</v>
      </c>
      <c r="AZ64" s="121">
        <f>'SO 190.HZ - Dopravní značení'!F33</f>
        <v>0</v>
      </c>
      <c r="BA64" s="121">
        <f>'SO 190.HZ - Dopravní značení'!F34</f>
        <v>0</v>
      </c>
      <c r="BB64" s="121">
        <f>'SO 190.HZ - Dopravní značení'!F35</f>
        <v>0</v>
      </c>
      <c r="BC64" s="121">
        <f>'SO 190.HZ - Dopravní značení'!F36</f>
        <v>0</v>
      </c>
      <c r="BD64" s="123">
        <f>'SO 190.HZ - Dopravní značení'!F37</f>
        <v>0</v>
      </c>
      <c r="BE64" s="7"/>
      <c r="BT64" s="124" t="s">
        <v>81</v>
      </c>
      <c r="BV64" s="124" t="s">
        <v>75</v>
      </c>
      <c r="BW64" s="124" t="s">
        <v>108</v>
      </c>
      <c r="BX64" s="124" t="s">
        <v>5</v>
      </c>
      <c r="CL64" s="124" t="s">
        <v>19</v>
      </c>
      <c r="CM64" s="124" t="s">
        <v>83</v>
      </c>
    </row>
    <row r="65" spans="1:91" s="7" customFormat="1" ht="24.75" customHeight="1">
      <c r="A65" s="112" t="s">
        <v>77</v>
      </c>
      <c r="B65" s="113"/>
      <c r="C65" s="114"/>
      <c r="D65" s="115" t="s">
        <v>109</v>
      </c>
      <c r="E65" s="115"/>
      <c r="F65" s="115"/>
      <c r="G65" s="115"/>
      <c r="H65" s="115"/>
      <c r="I65" s="116"/>
      <c r="J65" s="115" t="s">
        <v>110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7">
        <f>'SO 801.VZ - Rekultivace p...'!J30</f>
        <v>0</v>
      </c>
      <c r="AH65" s="116"/>
      <c r="AI65" s="116"/>
      <c r="AJ65" s="116"/>
      <c r="AK65" s="116"/>
      <c r="AL65" s="116"/>
      <c r="AM65" s="116"/>
      <c r="AN65" s="117">
        <f>SUM(AG65,AT65)</f>
        <v>0</v>
      </c>
      <c r="AO65" s="116"/>
      <c r="AP65" s="116"/>
      <c r="AQ65" s="118" t="s">
        <v>80</v>
      </c>
      <c r="AR65" s="119"/>
      <c r="AS65" s="120">
        <v>0</v>
      </c>
      <c r="AT65" s="121">
        <f>ROUND(SUM(AV65:AW65),2)</f>
        <v>0</v>
      </c>
      <c r="AU65" s="122">
        <f>'SO 801.VZ - Rekultivace p...'!P81</f>
        <v>0</v>
      </c>
      <c r="AV65" s="121">
        <f>'SO 801.VZ - Rekultivace p...'!J33</f>
        <v>0</v>
      </c>
      <c r="AW65" s="121">
        <f>'SO 801.VZ - Rekultivace p...'!J34</f>
        <v>0</v>
      </c>
      <c r="AX65" s="121">
        <f>'SO 801.VZ - Rekultivace p...'!J35</f>
        <v>0</v>
      </c>
      <c r="AY65" s="121">
        <f>'SO 801.VZ - Rekultivace p...'!J36</f>
        <v>0</v>
      </c>
      <c r="AZ65" s="121">
        <f>'SO 801.VZ - Rekultivace p...'!F33</f>
        <v>0</v>
      </c>
      <c r="BA65" s="121">
        <f>'SO 801.VZ - Rekultivace p...'!F34</f>
        <v>0</v>
      </c>
      <c r="BB65" s="121">
        <f>'SO 801.VZ - Rekultivace p...'!F35</f>
        <v>0</v>
      </c>
      <c r="BC65" s="121">
        <f>'SO 801.VZ - Rekultivace p...'!F36</f>
        <v>0</v>
      </c>
      <c r="BD65" s="123">
        <f>'SO 801.VZ - Rekultivace p...'!F37</f>
        <v>0</v>
      </c>
      <c r="BE65" s="7"/>
      <c r="BT65" s="124" t="s">
        <v>81</v>
      </c>
      <c r="BV65" s="124" t="s">
        <v>75</v>
      </c>
      <c r="BW65" s="124" t="s">
        <v>111</v>
      </c>
      <c r="BX65" s="124" t="s">
        <v>5</v>
      </c>
      <c r="CL65" s="124" t="s">
        <v>19</v>
      </c>
      <c r="CM65" s="124" t="s">
        <v>83</v>
      </c>
    </row>
    <row r="66" spans="1:91" s="7" customFormat="1" ht="24.75" customHeight="1">
      <c r="A66" s="112" t="s">
        <v>77</v>
      </c>
      <c r="B66" s="113"/>
      <c r="C66" s="114"/>
      <c r="D66" s="115" t="s">
        <v>112</v>
      </c>
      <c r="E66" s="115"/>
      <c r="F66" s="115"/>
      <c r="G66" s="115"/>
      <c r="H66" s="115"/>
      <c r="I66" s="116"/>
      <c r="J66" s="115" t="s">
        <v>113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7">
        <f>'SO 802.HZ - Kácení zeleně...'!J30</f>
        <v>0</v>
      </c>
      <c r="AH66" s="116"/>
      <c r="AI66" s="116"/>
      <c r="AJ66" s="116"/>
      <c r="AK66" s="116"/>
      <c r="AL66" s="116"/>
      <c r="AM66" s="116"/>
      <c r="AN66" s="117">
        <f>SUM(AG66,AT66)</f>
        <v>0</v>
      </c>
      <c r="AO66" s="116"/>
      <c r="AP66" s="116"/>
      <c r="AQ66" s="118" t="s">
        <v>80</v>
      </c>
      <c r="AR66" s="119"/>
      <c r="AS66" s="120">
        <v>0</v>
      </c>
      <c r="AT66" s="121">
        <f>ROUND(SUM(AV66:AW66),2)</f>
        <v>0</v>
      </c>
      <c r="AU66" s="122">
        <f>'SO 802.HZ - Kácení zeleně...'!P81</f>
        <v>0</v>
      </c>
      <c r="AV66" s="121">
        <f>'SO 802.HZ - Kácení zeleně...'!J33</f>
        <v>0</v>
      </c>
      <c r="AW66" s="121">
        <f>'SO 802.HZ - Kácení zeleně...'!J34</f>
        <v>0</v>
      </c>
      <c r="AX66" s="121">
        <f>'SO 802.HZ - Kácení zeleně...'!J35</f>
        <v>0</v>
      </c>
      <c r="AY66" s="121">
        <f>'SO 802.HZ - Kácení zeleně...'!J36</f>
        <v>0</v>
      </c>
      <c r="AZ66" s="121">
        <f>'SO 802.HZ - Kácení zeleně...'!F33</f>
        <v>0</v>
      </c>
      <c r="BA66" s="121">
        <f>'SO 802.HZ - Kácení zeleně...'!F34</f>
        <v>0</v>
      </c>
      <c r="BB66" s="121">
        <f>'SO 802.HZ - Kácení zeleně...'!F35</f>
        <v>0</v>
      </c>
      <c r="BC66" s="121">
        <f>'SO 802.HZ - Kácení zeleně...'!F36</f>
        <v>0</v>
      </c>
      <c r="BD66" s="123">
        <f>'SO 802.HZ - Kácení zeleně...'!F37</f>
        <v>0</v>
      </c>
      <c r="BE66" s="7"/>
      <c r="BT66" s="124" t="s">
        <v>81</v>
      </c>
      <c r="BV66" s="124" t="s">
        <v>75</v>
      </c>
      <c r="BW66" s="124" t="s">
        <v>114</v>
      </c>
      <c r="BX66" s="124" t="s">
        <v>5</v>
      </c>
      <c r="CL66" s="124" t="s">
        <v>19</v>
      </c>
      <c r="CM66" s="124" t="s">
        <v>83</v>
      </c>
    </row>
    <row r="67" spans="1:91" s="7" customFormat="1" ht="24.75" customHeight="1">
      <c r="A67" s="112" t="s">
        <v>77</v>
      </c>
      <c r="B67" s="113"/>
      <c r="C67" s="114"/>
      <c r="D67" s="115" t="s">
        <v>115</v>
      </c>
      <c r="E67" s="115"/>
      <c r="F67" s="115"/>
      <c r="G67" s="115"/>
      <c r="H67" s="115"/>
      <c r="I67" s="116"/>
      <c r="J67" s="115" t="s">
        <v>113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7">
        <f>'SO 802.N - Kácení zeleně ...'!J30</f>
        <v>0</v>
      </c>
      <c r="AH67" s="116"/>
      <c r="AI67" s="116"/>
      <c r="AJ67" s="116"/>
      <c r="AK67" s="116"/>
      <c r="AL67" s="116"/>
      <c r="AM67" s="116"/>
      <c r="AN67" s="117">
        <f>SUM(AG67,AT67)</f>
        <v>0</v>
      </c>
      <c r="AO67" s="116"/>
      <c r="AP67" s="116"/>
      <c r="AQ67" s="118" t="s">
        <v>80</v>
      </c>
      <c r="AR67" s="119"/>
      <c r="AS67" s="120">
        <v>0</v>
      </c>
      <c r="AT67" s="121">
        <f>ROUND(SUM(AV67:AW67),2)</f>
        <v>0</v>
      </c>
      <c r="AU67" s="122">
        <f>'SO 802.N - Kácení zeleně ...'!P82</f>
        <v>0</v>
      </c>
      <c r="AV67" s="121">
        <f>'SO 802.N - Kácení zeleně ...'!J33</f>
        <v>0</v>
      </c>
      <c r="AW67" s="121">
        <f>'SO 802.N - Kácení zeleně ...'!J34</f>
        <v>0</v>
      </c>
      <c r="AX67" s="121">
        <f>'SO 802.N - Kácení zeleně ...'!J35</f>
        <v>0</v>
      </c>
      <c r="AY67" s="121">
        <f>'SO 802.N - Kácení zeleně ...'!J36</f>
        <v>0</v>
      </c>
      <c r="AZ67" s="121">
        <f>'SO 802.N - Kácení zeleně ...'!F33</f>
        <v>0</v>
      </c>
      <c r="BA67" s="121">
        <f>'SO 802.N - Kácení zeleně ...'!F34</f>
        <v>0</v>
      </c>
      <c r="BB67" s="121">
        <f>'SO 802.N - Kácení zeleně ...'!F35</f>
        <v>0</v>
      </c>
      <c r="BC67" s="121">
        <f>'SO 802.N - Kácení zeleně ...'!F36</f>
        <v>0</v>
      </c>
      <c r="BD67" s="123">
        <f>'SO 802.N - Kácení zeleně ...'!F37</f>
        <v>0</v>
      </c>
      <c r="BE67" s="7"/>
      <c r="BT67" s="124" t="s">
        <v>81</v>
      </c>
      <c r="BV67" s="124" t="s">
        <v>75</v>
      </c>
      <c r="BW67" s="124" t="s">
        <v>116</v>
      </c>
      <c r="BX67" s="124" t="s">
        <v>5</v>
      </c>
      <c r="CL67" s="124" t="s">
        <v>19</v>
      </c>
      <c r="CM67" s="124" t="s">
        <v>83</v>
      </c>
    </row>
    <row r="68" spans="1:91" s="7" customFormat="1" ht="24.75" customHeight="1">
      <c r="A68" s="112" t="s">
        <v>77</v>
      </c>
      <c r="B68" s="113"/>
      <c r="C68" s="114"/>
      <c r="D68" s="115" t="s">
        <v>117</v>
      </c>
      <c r="E68" s="115"/>
      <c r="F68" s="115"/>
      <c r="G68" s="115"/>
      <c r="H68" s="115"/>
      <c r="I68" s="116"/>
      <c r="J68" s="115" t="s">
        <v>90</v>
      </c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7">
        <f>'SO 101.N - PŘELOŽKA SILNI...'!J30</f>
        <v>0</v>
      </c>
      <c r="AH68" s="116"/>
      <c r="AI68" s="116"/>
      <c r="AJ68" s="116"/>
      <c r="AK68" s="116"/>
      <c r="AL68" s="116"/>
      <c r="AM68" s="116"/>
      <c r="AN68" s="117">
        <f>SUM(AG68,AT68)</f>
        <v>0</v>
      </c>
      <c r="AO68" s="116"/>
      <c r="AP68" s="116"/>
      <c r="AQ68" s="118" t="s">
        <v>80</v>
      </c>
      <c r="AR68" s="119"/>
      <c r="AS68" s="120">
        <v>0</v>
      </c>
      <c r="AT68" s="121">
        <f>ROUND(SUM(AV68:AW68),2)</f>
        <v>0</v>
      </c>
      <c r="AU68" s="122">
        <f>'SO 101.N - PŘELOŽKA SILNI...'!P82</f>
        <v>0</v>
      </c>
      <c r="AV68" s="121">
        <f>'SO 101.N - PŘELOŽKA SILNI...'!J33</f>
        <v>0</v>
      </c>
      <c r="AW68" s="121">
        <f>'SO 101.N - PŘELOŽKA SILNI...'!J34</f>
        <v>0</v>
      </c>
      <c r="AX68" s="121">
        <f>'SO 101.N - PŘELOŽKA SILNI...'!J35</f>
        <v>0</v>
      </c>
      <c r="AY68" s="121">
        <f>'SO 101.N - PŘELOŽKA SILNI...'!J36</f>
        <v>0</v>
      </c>
      <c r="AZ68" s="121">
        <f>'SO 101.N - PŘELOŽKA SILNI...'!F33</f>
        <v>0</v>
      </c>
      <c r="BA68" s="121">
        <f>'SO 101.N - PŘELOŽKA SILNI...'!F34</f>
        <v>0</v>
      </c>
      <c r="BB68" s="121">
        <f>'SO 101.N - PŘELOŽKA SILNI...'!F35</f>
        <v>0</v>
      </c>
      <c r="BC68" s="121">
        <f>'SO 101.N - PŘELOŽKA SILNI...'!F36</f>
        <v>0</v>
      </c>
      <c r="BD68" s="123">
        <f>'SO 101.N - PŘELOŽKA SILNI...'!F37</f>
        <v>0</v>
      </c>
      <c r="BE68" s="7"/>
      <c r="BT68" s="124" t="s">
        <v>81</v>
      </c>
      <c r="BV68" s="124" t="s">
        <v>75</v>
      </c>
      <c r="BW68" s="124" t="s">
        <v>118</v>
      </c>
      <c r="BX68" s="124" t="s">
        <v>5</v>
      </c>
      <c r="CL68" s="124" t="s">
        <v>19</v>
      </c>
      <c r="CM68" s="124" t="s">
        <v>83</v>
      </c>
    </row>
    <row r="69" spans="1:91" s="7" customFormat="1" ht="24.75" customHeight="1">
      <c r="A69" s="112" t="s">
        <v>77</v>
      </c>
      <c r="B69" s="113"/>
      <c r="C69" s="114"/>
      <c r="D69" s="115" t="s">
        <v>119</v>
      </c>
      <c r="E69" s="115"/>
      <c r="F69" s="115"/>
      <c r="G69" s="115"/>
      <c r="H69" s="115"/>
      <c r="I69" s="116"/>
      <c r="J69" s="115" t="s">
        <v>87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7">
        <f>'SO 020.N - Příprava území'!J30</f>
        <v>0</v>
      </c>
      <c r="AH69" s="116"/>
      <c r="AI69" s="116"/>
      <c r="AJ69" s="116"/>
      <c r="AK69" s="116"/>
      <c r="AL69" s="116"/>
      <c r="AM69" s="116"/>
      <c r="AN69" s="117">
        <f>SUM(AG69,AT69)</f>
        <v>0</v>
      </c>
      <c r="AO69" s="116"/>
      <c r="AP69" s="116"/>
      <c r="AQ69" s="118" t="s">
        <v>80</v>
      </c>
      <c r="AR69" s="119"/>
      <c r="AS69" s="125">
        <v>0</v>
      </c>
      <c r="AT69" s="126">
        <f>ROUND(SUM(AV69:AW69),2)</f>
        <v>0</v>
      </c>
      <c r="AU69" s="127">
        <f>'SO 020.N - Příprava území'!P82</f>
        <v>0</v>
      </c>
      <c r="AV69" s="126">
        <f>'SO 020.N - Příprava území'!J33</f>
        <v>0</v>
      </c>
      <c r="AW69" s="126">
        <f>'SO 020.N - Příprava území'!J34</f>
        <v>0</v>
      </c>
      <c r="AX69" s="126">
        <f>'SO 020.N - Příprava území'!J35</f>
        <v>0</v>
      </c>
      <c r="AY69" s="126">
        <f>'SO 020.N - Příprava území'!J36</f>
        <v>0</v>
      </c>
      <c r="AZ69" s="126">
        <f>'SO 020.N - Příprava území'!F33</f>
        <v>0</v>
      </c>
      <c r="BA69" s="126">
        <f>'SO 020.N - Příprava území'!F34</f>
        <v>0</v>
      </c>
      <c r="BB69" s="126">
        <f>'SO 020.N - Příprava území'!F35</f>
        <v>0</v>
      </c>
      <c r="BC69" s="126">
        <f>'SO 020.N - Příprava území'!F36</f>
        <v>0</v>
      </c>
      <c r="BD69" s="128">
        <f>'SO 020.N - Příprava území'!F37</f>
        <v>0</v>
      </c>
      <c r="BE69" s="7"/>
      <c r="BT69" s="124" t="s">
        <v>81</v>
      </c>
      <c r="BV69" s="124" t="s">
        <v>75</v>
      </c>
      <c r="BW69" s="124" t="s">
        <v>120</v>
      </c>
      <c r="BX69" s="124" t="s">
        <v>5</v>
      </c>
      <c r="CL69" s="124" t="s">
        <v>19</v>
      </c>
      <c r="CM69" s="124" t="s">
        <v>83</v>
      </c>
    </row>
    <row r="70" spans="1:57" s="2" customFormat="1" ht="30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5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45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</sheetData>
  <sheetProtection password="CC35" sheet="1" objects="1" scenarios="1" formatColumns="0" formatRows="0"/>
  <mergeCells count="98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D69:H69"/>
    <mergeCell ref="J69:AF69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54:AP54"/>
  </mergeCells>
  <hyperlinks>
    <hyperlink ref="A55" location="'SO 000.N - Vedlejší rozpo...'!C2" display="/"/>
    <hyperlink ref="A56" location="'SO 000.VZ - Vedlejší rozp...'!C2" display="/"/>
    <hyperlink ref="A57" location="'SO 020.VZ - Příprava území'!C2" display="/"/>
    <hyperlink ref="A58" location="'SO 101.HZ - PŘELOŽKA SILN...'!C2" display="/"/>
    <hyperlink ref="A59" location="'SO 101.VZ - PŘELOŽKA SILN...'!C2" display="/"/>
    <hyperlink ref="A60" location="'SO 151.VZ - NAPOJENÍ POLN...'!C2" display="/"/>
    <hyperlink ref="A61" location="'SO 152.VZ - NAPOJENÍ POLN...'!C2" display="/"/>
    <hyperlink ref="A62" location="'SO 153.VZ - NAPOJENÍ POLN...'!C2" display="/"/>
    <hyperlink ref="A63" location="'SO 180.VZ - Dopravně-inže...'!C2" display="/"/>
    <hyperlink ref="A64" location="'SO 190.HZ - Dopravní značení'!C2" display="/"/>
    <hyperlink ref="A65" location="'SO 801.VZ - Rekultivace p...'!C2" display="/"/>
    <hyperlink ref="A66" location="'SO 802.HZ - Kácení zeleně...'!C2" display="/"/>
    <hyperlink ref="A67" location="'SO 802.N - Kácení zeleně ...'!C2" display="/"/>
    <hyperlink ref="A68" location="'SO 101.N - PŘELOŽKA SILNI...'!C2" display="/"/>
    <hyperlink ref="A69" location="'SO 020.N - Příprava územ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121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NEPOMUK_PŘEŠTICE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934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ROUND((SUM(BE81:BE135)),2)</f>
        <v>0</v>
      </c>
      <c r="G33" s="39"/>
      <c r="H33" s="39"/>
      <c r="I33" s="149">
        <v>0.21</v>
      </c>
      <c r="J33" s="148">
        <f>ROUND(((SUM(BE81:BE135))*I33),2)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ROUND((SUM(BF81:BF135)),2)</f>
        <v>0</v>
      </c>
      <c r="G34" s="39"/>
      <c r="H34" s="39"/>
      <c r="I34" s="149">
        <v>0.15</v>
      </c>
      <c r="J34" s="148">
        <f>ROUND(((SUM(BF81:BF135))*I34),2)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ROUND((SUM(BG81:BG135)),2)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ROUND((SUM(BH81:BH135)),2)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ROUND((SUM(BI81:BI135)),2)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NEPOMUK_PŘEŠTICE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180.VZ - Dopravně-inženýrské opatření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A ÚDRŽBA SILNIC PLZEŇSKÉHO KRAJE</v>
      </c>
      <c r="G54" s="41"/>
      <c r="H54" s="41"/>
      <c r="I54" s="33" t="s">
        <v>32</v>
      </c>
      <c r="J54" s="37" t="str">
        <f>E21</f>
        <v>AFRY CZ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125</v>
      </c>
      <c r="D57" s="163"/>
      <c r="E57" s="163"/>
      <c r="F57" s="163"/>
      <c r="G57" s="163"/>
      <c r="H57" s="163"/>
      <c r="I57" s="163"/>
      <c r="J57" s="164" t="s">
        <v>126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66"/>
      <c r="C60" s="167"/>
      <c r="D60" s="168" t="s">
        <v>206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209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130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NEPOMUK_PŘEŠTICE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122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180.VZ - Dopravně-inženýrské opatření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33" t="s">
        <v>23</v>
      </c>
      <c r="J75" s="73" t="str">
        <f>IF(J12="","",J12)</f>
        <v>22. 2. 2021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>SPRÁVA A ÚDRŽBA SILNIC PLZEŇSKÉHO KRAJE</v>
      </c>
      <c r="G77" s="41"/>
      <c r="H77" s="41"/>
      <c r="I77" s="33" t="s">
        <v>32</v>
      </c>
      <c r="J77" s="37" t="str">
        <f>E21</f>
        <v>AFRY CZ s.r.o.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30</v>
      </c>
      <c r="D78" s="41"/>
      <c r="E78" s="41"/>
      <c r="F78" s="28" t="str">
        <f>IF(E18="","",E18)</f>
        <v>Vyplň údaj</v>
      </c>
      <c r="G78" s="41"/>
      <c r="H78" s="41"/>
      <c r="I78" s="33" t="s">
        <v>36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131</v>
      </c>
      <c r="D80" s="181" t="s">
        <v>58</v>
      </c>
      <c r="E80" s="181" t="s">
        <v>54</v>
      </c>
      <c r="F80" s="181" t="s">
        <v>55</v>
      </c>
      <c r="G80" s="181" t="s">
        <v>132</v>
      </c>
      <c r="H80" s="181" t="s">
        <v>133</v>
      </c>
      <c r="I80" s="181" t="s">
        <v>134</v>
      </c>
      <c r="J80" s="181" t="s">
        <v>126</v>
      </c>
      <c r="K80" s="182" t="s">
        <v>135</v>
      </c>
      <c r="L80" s="183"/>
      <c r="M80" s="93" t="s">
        <v>19</v>
      </c>
      <c r="N80" s="94" t="s">
        <v>43</v>
      </c>
      <c r="O80" s="94" t="s">
        <v>136</v>
      </c>
      <c r="P80" s="94" t="s">
        <v>137</v>
      </c>
      <c r="Q80" s="94" t="s">
        <v>138</v>
      </c>
      <c r="R80" s="94" t="s">
        <v>139</v>
      </c>
      <c r="S80" s="94" t="s">
        <v>140</v>
      </c>
      <c r="T80" s="95" t="s">
        <v>141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142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72</v>
      </c>
      <c r="AU81" s="18" t="s">
        <v>127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72</v>
      </c>
      <c r="E82" s="192" t="s">
        <v>215</v>
      </c>
      <c r="F82" s="192" t="s">
        <v>216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81</v>
      </c>
      <c r="AT82" s="201" t="s">
        <v>72</v>
      </c>
      <c r="AU82" s="201" t="s">
        <v>73</v>
      </c>
      <c r="AY82" s="200" t="s">
        <v>145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72</v>
      </c>
      <c r="E83" s="203" t="s">
        <v>264</v>
      </c>
      <c r="F83" s="203" t="s">
        <v>290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SUM(P84:P135)</f>
        <v>0</v>
      </c>
      <c r="Q83" s="197"/>
      <c r="R83" s="198">
        <f>SUM(R84:R135)</f>
        <v>0</v>
      </c>
      <c r="S83" s="197"/>
      <c r="T83" s="199">
        <f>SUM(T84:T135)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81</v>
      </c>
      <c r="AT83" s="201" t="s">
        <v>72</v>
      </c>
      <c r="AU83" s="201" t="s">
        <v>81</v>
      </c>
      <c r="AY83" s="200" t="s">
        <v>145</v>
      </c>
      <c r="BK83" s="202">
        <f>SUM(BK84:BK135)</f>
        <v>0</v>
      </c>
    </row>
    <row r="84" spans="1:65" s="2" customFormat="1" ht="16.5" customHeight="1">
      <c r="A84" s="39"/>
      <c r="B84" s="40"/>
      <c r="C84" s="205" t="s">
        <v>81</v>
      </c>
      <c r="D84" s="205" t="s">
        <v>148</v>
      </c>
      <c r="E84" s="206" t="s">
        <v>935</v>
      </c>
      <c r="F84" s="207" t="s">
        <v>936</v>
      </c>
      <c r="G84" s="208" t="s">
        <v>282</v>
      </c>
      <c r="H84" s="209">
        <v>41</v>
      </c>
      <c r="I84" s="210"/>
      <c r="J84" s="211">
        <f>ROUND(I84*H84,2)</f>
        <v>0</v>
      </c>
      <c r="K84" s="207" t="s">
        <v>151</v>
      </c>
      <c r="L84" s="45"/>
      <c r="M84" s="212" t="s">
        <v>19</v>
      </c>
      <c r="N84" s="213" t="s">
        <v>44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157</v>
      </c>
      <c r="AT84" s="216" t="s">
        <v>148</v>
      </c>
      <c r="AU84" s="216" t="s">
        <v>83</v>
      </c>
      <c r="AY84" s="18" t="s">
        <v>145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81</v>
      </c>
      <c r="BK84" s="217">
        <f>ROUND(I84*H84,2)</f>
        <v>0</v>
      </c>
      <c r="BL84" s="18" t="s">
        <v>157</v>
      </c>
      <c r="BM84" s="216" t="s">
        <v>937</v>
      </c>
    </row>
    <row r="85" spans="1:47" s="2" customFormat="1" ht="12">
      <c r="A85" s="39"/>
      <c r="B85" s="40"/>
      <c r="C85" s="41"/>
      <c r="D85" s="218" t="s">
        <v>154</v>
      </c>
      <c r="E85" s="41"/>
      <c r="F85" s="219" t="s">
        <v>938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154</v>
      </c>
      <c r="AU85" s="18" t="s">
        <v>83</v>
      </c>
    </row>
    <row r="86" spans="1:51" s="15" customFormat="1" ht="12">
      <c r="A86" s="15"/>
      <c r="B86" s="249"/>
      <c r="C86" s="250"/>
      <c r="D86" s="218" t="s">
        <v>155</v>
      </c>
      <c r="E86" s="251" t="s">
        <v>19</v>
      </c>
      <c r="F86" s="252" t="s">
        <v>939</v>
      </c>
      <c r="G86" s="250"/>
      <c r="H86" s="251" t="s">
        <v>19</v>
      </c>
      <c r="I86" s="253"/>
      <c r="J86" s="250"/>
      <c r="K86" s="250"/>
      <c r="L86" s="254"/>
      <c r="M86" s="255"/>
      <c r="N86" s="256"/>
      <c r="O86" s="256"/>
      <c r="P86" s="256"/>
      <c r="Q86" s="256"/>
      <c r="R86" s="256"/>
      <c r="S86" s="256"/>
      <c r="T86" s="257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T86" s="258" t="s">
        <v>155</v>
      </c>
      <c r="AU86" s="258" t="s">
        <v>83</v>
      </c>
      <c r="AV86" s="15" t="s">
        <v>81</v>
      </c>
      <c r="AW86" s="15" t="s">
        <v>35</v>
      </c>
      <c r="AX86" s="15" t="s">
        <v>73</v>
      </c>
      <c r="AY86" s="258" t="s">
        <v>145</v>
      </c>
    </row>
    <row r="87" spans="1:51" s="13" customFormat="1" ht="12">
      <c r="A87" s="13"/>
      <c r="B87" s="223"/>
      <c r="C87" s="224"/>
      <c r="D87" s="218" t="s">
        <v>155</v>
      </c>
      <c r="E87" s="225" t="s">
        <v>19</v>
      </c>
      <c r="F87" s="226" t="s">
        <v>940</v>
      </c>
      <c r="G87" s="224"/>
      <c r="H87" s="227">
        <v>41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155</v>
      </c>
      <c r="AU87" s="233" t="s">
        <v>83</v>
      </c>
      <c r="AV87" s="13" t="s">
        <v>83</v>
      </c>
      <c r="AW87" s="13" t="s">
        <v>35</v>
      </c>
      <c r="AX87" s="13" t="s">
        <v>73</v>
      </c>
      <c r="AY87" s="233" t="s">
        <v>145</v>
      </c>
    </row>
    <row r="88" spans="1:51" s="14" customFormat="1" ht="12">
      <c r="A88" s="14"/>
      <c r="B88" s="234"/>
      <c r="C88" s="235"/>
      <c r="D88" s="218" t="s">
        <v>155</v>
      </c>
      <c r="E88" s="236" t="s">
        <v>19</v>
      </c>
      <c r="F88" s="237" t="s">
        <v>156</v>
      </c>
      <c r="G88" s="235"/>
      <c r="H88" s="238">
        <v>41</v>
      </c>
      <c r="I88" s="239"/>
      <c r="J88" s="235"/>
      <c r="K88" s="235"/>
      <c r="L88" s="240"/>
      <c r="M88" s="245"/>
      <c r="N88" s="246"/>
      <c r="O88" s="246"/>
      <c r="P88" s="246"/>
      <c r="Q88" s="246"/>
      <c r="R88" s="246"/>
      <c r="S88" s="246"/>
      <c r="T88" s="247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4" t="s">
        <v>155</v>
      </c>
      <c r="AU88" s="244" t="s">
        <v>83</v>
      </c>
      <c r="AV88" s="14" t="s">
        <v>157</v>
      </c>
      <c r="AW88" s="14" t="s">
        <v>35</v>
      </c>
      <c r="AX88" s="14" t="s">
        <v>81</v>
      </c>
      <c r="AY88" s="244" t="s">
        <v>145</v>
      </c>
    </row>
    <row r="89" spans="1:65" s="2" customFormat="1" ht="16.5" customHeight="1">
      <c r="A89" s="39"/>
      <c r="B89" s="40"/>
      <c r="C89" s="205" t="s">
        <v>83</v>
      </c>
      <c r="D89" s="205" t="s">
        <v>148</v>
      </c>
      <c r="E89" s="206" t="s">
        <v>941</v>
      </c>
      <c r="F89" s="207" t="s">
        <v>936</v>
      </c>
      <c r="G89" s="208" t="s">
        <v>282</v>
      </c>
      <c r="H89" s="209">
        <v>12</v>
      </c>
      <c r="I89" s="210"/>
      <c r="J89" s="211">
        <f>ROUND(I89*H89,2)</f>
        <v>0</v>
      </c>
      <c r="K89" s="207" t="s">
        <v>151</v>
      </c>
      <c r="L89" s="45"/>
      <c r="M89" s="212" t="s">
        <v>19</v>
      </c>
      <c r="N89" s="213" t="s">
        <v>44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157</v>
      </c>
      <c r="AT89" s="216" t="s">
        <v>148</v>
      </c>
      <c r="AU89" s="216" t="s">
        <v>83</v>
      </c>
      <c r="AY89" s="18" t="s">
        <v>145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81</v>
      </c>
      <c r="BK89" s="217">
        <f>ROUND(I89*H89,2)</f>
        <v>0</v>
      </c>
      <c r="BL89" s="18" t="s">
        <v>157</v>
      </c>
      <c r="BM89" s="216" t="s">
        <v>942</v>
      </c>
    </row>
    <row r="90" spans="1:47" s="2" customFormat="1" ht="12">
      <c r="A90" s="39"/>
      <c r="B90" s="40"/>
      <c r="C90" s="41"/>
      <c r="D90" s="218" t="s">
        <v>154</v>
      </c>
      <c r="E90" s="41"/>
      <c r="F90" s="219" t="s">
        <v>938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154</v>
      </c>
      <c r="AU90" s="18" t="s">
        <v>83</v>
      </c>
    </row>
    <row r="91" spans="1:51" s="15" customFormat="1" ht="12">
      <c r="A91" s="15"/>
      <c r="B91" s="249"/>
      <c r="C91" s="250"/>
      <c r="D91" s="218" t="s">
        <v>155</v>
      </c>
      <c r="E91" s="251" t="s">
        <v>19</v>
      </c>
      <c r="F91" s="252" t="s">
        <v>943</v>
      </c>
      <c r="G91" s="250"/>
      <c r="H91" s="251" t="s">
        <v>19</v>
      </c>
      <c r="I91" s="253"/>
      <c r="J91" s="250"/>
      <c r="K91" s="250"/>
      <c r="L91" s="254"/>
      <c r="M91" s="255"/>
      <c r="N91" s="256"/>
      <c r="O91" s="256"/>
      <c r="P91" s="256"/>
      <c r="Q91" s="256"/>
      <c r="R91" s="256"/>
      <c r="S91" s="256"/>
      <c r="T91" s="257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58" t="s">
        <v>155</v>
      </c>
      <c r="AU91" s="258" t="s">
        <v>83</v>
      </c>
      <c r="AV91" s="15" t="s">
        <v>81</v>
      </c>
      <c r="AW91" s="15" t="s">
        <v>35</v>
      </c>
      <c r="AX91" s="15" t="s">
        <v>73</v>
      </c>
      <c r="AY91" s="258" t="s">
        <v>145</v>
      </c>
    </row>
    <row r="92" spans="1:51" s="13" customFormat="1" ht="12">
      <c r="A92" s="13"/>
      <c r="B92" s="223"/>
      <c r="C92" s="224"/>
      <c r="D92" s="218" t="s">
        <v>155</v>
      </c>
      <c r="E92" s="225" t="s">
        <v>19</v>
      </c>
      <c r="F92" s="226" t="s">
        <v>944</v>
      </c>
      <c r="G92" s="224"/>
      <c r="H92" s="227">
        <v>12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155</v>
      </c>
      <c r="AU92" s="233" t="s">
        <v>83</v>
      </c>
      <c r="AV92" s="13" t="s">
        <v>83</v>
      </c>
      <c r="AW92" s="13" t="s">
        <v>35</v>
      </c>
      <c r="AX92" s="13" t="s">
        <v>73</v>
      </c>
      <c r="AY92" s="233" t="s">
        <v>145</v>
      </c>
    </row>
    <row r="93" spans="1:51" s="14" customFormat="1" ht="12">
      <c r="A93" s="14"/>
      <c r="B93" s="234"/>
      <c r="C93" s="235"/>
      <c r="D93" s="218" t="s">
        <v>155</v>
      </c>
      <c r="E93" s="236" t="s">
        <v>19</v>
      </c>
      <c r="F93" s="237" t="s">
        <v>156</v>
      </c>
      <c r="G93" s="235"/>
      <c r="H93" s="238">
        <v>12</v>
      </c>
      <c r="I93" s="239"/>
      <c r="J93" s="235"/>
      <c r="K93" s="235"/>
      <c r="L93" s="240"/>
      <c r="M93" s="245"/>
      <c r="N93" s="246"/>
      <c r="O93" s="246"/>
      <c r="P93" s="246"/>
      <c r="Q93" s="246"/>
      <c r="R93" s="246"/>
      <c r="S93" s="246"/>
      <c r="T93" s="24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4" t="s">
        <v>155</v>
      </c>
      <c r="AU93" s="244" t="s">
        <v>83</v>
      </c>
      <c r="AV93" s="14" t="s">
        <v>157</v>
      </c>
      <c r="AW93" s="14" t="s">
        <v>35</v>
      </c>
      <c r="AX93" s="14" t="s">
        <v>81</v>
      </c>
      <c r="AY93" s="244" t="s">
        <v>145</v>
      </c>
    </row>
    <row r="94" spans="1:65" s="2" customFormat="1" ht="16.5" customHeight="1">
      <c r="A94" s="39"/>
      <c r="B94" s="40"/>
      <c r="C94" s="205" t="s">
        <v>170</v>
      </c>
      <c r="D94" s="205" t="s">
        <v>148</v>
      </c>
      <c r="E94" s="206" t="s">
        <v>945</v>
      </c>
      <c r="F94" s="207" t="s">
        <v>936</v>
      </c>
      <c r="G94" s="208" t="s">
        <v>282</v>
      </c>
      <c r="H94" s="209">
        <v>4</v>
      </c>
      <c r="I94" s="210"/>
      <c r="J94" s="211">
        <f>ROUND(I94*H94,2)</f>
        <v>0</v>
      </c>
      <c r="K94" s="207" t="s">
        <v>151</v>
      </c>
      <c r="L94" s="45"/>
      <c r="M94" s="212" t="s">
        <v>19</v>
      </c>
      <c r="N94" s="213" t="s">
        <v>44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157</v>
      </c>
      <c r="AT94" s="216" t="s">
        <v>148</v>
      </c>
      <c r="AU94" s="216" t="s">
        <v>83</v>
      </c>
      <c r="AY94" s="18" t="s">
        <v>145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81</v>
      </c>
      <c r="BK94" s="217">
        <f>ROUND(I94*H94,2)</f>
        <v>0</v>
      </c>
      <c r="BL94" s="18" t="s">
        <v>157</v>
      </c>
      <c r="BM94" s="216" t="s">
        <v>946</v>
      </c>
    </row>
    <row r="95" spans="1:47" s="2" customFormat="1" ht="12">
      <c r="A95" s="39"/>
      <c r="B95" s="40"/>
      <c r="C95" s="41"/>
      <c r="D95" s="218" t="s">
        <v>154</v>
      </c>
      <c r="E95" s="41"/>
      <c r="F95" s="219" t="s">
        <v>938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154</v>
      </c>
      <c r="AU95" s="18" t="s">
        <v>83</v>
      </c>
    </row>
    <row r="96" spans="1:51" s="15" customFormat="1" ht="12">
      <c r="A96" s="15"/>
      <c r="B96" s="249"/>
      <c r="C96" s="250"/>
      <c r="D96" s="218" t="s">
        <v>155</v>
      </c>
      <c r="E96" s="251" t="s">
        <v>19</v>
      </c>
      <c r="F96" s="252" t="s">
        <v>947</v>
      </c>
      <c r="G96" s="250"/>
      <c r="H96" s="251" t="s">
        <v>19</v>
      </c>
      <c r="I96" s="253"/>
      <c r="J96" s="250"/>
      <c r="K96" s="250"/>
      <c r="L96" s="254"/>
      <c r="M96" s="255"/>
      <c r="N96" s="256"/>
      <c r="O96" s="256"/>
      <c r="P96" s="256"/>
      <c r="Q96" s="256"/>
      <c r="R96" s="256"/>
      <c r="S96" s="256"/>
      <c r="T96" s="257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58" t="s">
        <v>155</v>
      </c>
      <c r="AU96" s="258" t="s">
        <v>83</v>
      </c>
      <c r="AV96" s="15" t="s">
        <v>81</v>
      </c>
      <c r="AW96" s="15" t="s">
        <v>35</v>
      </c>
      <c r="AX96" s="15" t="s">
        <v>73</v>
      </c>
      <c r="AY96" s="258" t="s">
        <v>145</v>
      </c>
    </row>
    <row r="97" spans="1:51" s="13" customFormat="1" ht="12">
      <c r="A97" s="13"/>
      <c r="B97" s="223"/>
      <c r="C97" s="224"/>
      <c r="D97" s="218" t="s">
        <v>155</v>
      </c>
      <c r="E97" s="225" t="s">
        <v>19</v>
      </c>
      <c r="F97" s="226" t="s">
        <v>948</v>
      </c>
      <c r="G97" s="224"/>
      <c r="H97" s="227">
        <v>4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155</v>
      </c>
      <c r="AU97" s="233" t="s">
        <v>83</v>
      </c>
      <c r="AV97" s="13" t="s">
        <v>83</v>
      </c>
      <c r="AW97" s="13" t="s">
        <v>35</v>
      </c>
      <c r="AX97" s="13" t="s">
        <v>73</v>
      </c>
      <c r="AY97" s="233" t="s">
        <v>145</v>
      </c>
    </row>
    <row r="98" spans="1:51" s="14" customFormat="1" ht="12">
      <c r="A98" s="14"/>
      <c r="B98" s="234"/>
      <c r="C98" s="235"/>
      <c r="D98" s="218" t="s">
        <v>155</v>
      </c>
      <c r="E98" s="236" t="s">
        <v>19</v>
      </c>
      <c r="F98" s="237" t="s">
        <v>156</v>
      </c>
      <c r="G98" s="235"/>
      <c r="H98" s="238">
        <v>4</v>
      </c>
      <c r="I98" s="239"/>
      <c r="J98" s="235"/>
      <c r="K98" s="235"/>
      <c r="L98" s="240"/>
      <c r="M98" s="245"/>
      <c r="N98" s="246"/>
      <c r="O98" s="246"/>
      <c r="P98" s="246"/>
      <c r="Q98" s="246"/>
      <c r="R98" s="246"/>
      <c r="S98" s="246"/>
      <c r="T98" s="24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155</v>
      </c>
      <c r="AU98" s="244" t="s">
        <v>83</v>
      </c>
      <c r="AV98" s="14" t="s">
        <v>157</v>
      </c>
      <c r="AW98" s="14" t="s">
        <v>35</v>
      </c>
      <c r="AX98" s="14" t="s">
        <v>81</v>
      </c>
      <c r="AY98" s="244" t="s">
        <v>145</v>
      </c>
    </row>
    <row r="99" spans="1:65" s="2" customFormat="1" ht="16.5" customHeight="1">
      <c r="A99" s="39"/>
      <c r="B99" s="40"/>
      <c r="C99" s="205" t="s">
        <v>157</v>
      </c>
      <c r="D99" s="205" t="s">
        <v>148</v>
      </c>
      <c r="E99" s="206" t="s">
        <v>949</v>
      </c>
      <c r="F99" s="207" t="s">
        <v>936</v>
      </c>
      <c r="G99" s="208" t="s">
        <v>282</v>
      </c>
      <c r="H99" s="209">
        <v>14</v>
      </c>
      <c r="I99" s="210"/>
      <c r="J99" s="211">
        <f>ROUND(I99*H99,2)</f>
        <v>0</v>
      </c>
      <c r="K99" s="207" t="s">
        <v>151</v>
      </c>
      <c r="L99" s="45"/>
      <c r="M99" s="212" t="s">
        <v>19</v>
      </c>
      <c r="N99" s="213" t="s">
        <v>44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157</v>
      </c>
      <c r="AT99" s="216" t="s">
        <v>148</v>
      </c>
      <c r="AU99" s="216" t="s">
        <v>83</v>
      </c>
      <c r="AY99" s="18" t="s">
        <v>145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81</v>
      </c>
      <c r="BK99" s="217">
        <f>ROUND(I99*H99,2)</f>
        <v>0</v>
      </c>
      <c r="BL99" s="18" t="s">
        <v>157</v>
      </c>
      <c r="BM99" s="216" t="s">
        <v>950</v>
      </c>
    </row>
    <row r="100" spans="1:47" s="2" customFormat="1" ht="12">
      <c r="A100" s="39"/>
      <c r="B100" s="40"/>
      <c r="C100" s="41"/>
      <c r="D100" s="218" t="s">
        <v>154</v>
      </c>
      <c r="E100" s="41"/>
      <c r="F100" s="219" t="s">
        <v>938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154</v>
      </c>
      <c r="AU100" s="18" t="s">
        <v>83</v>
      </c>
    </row>
    <row r="101" spans="1:51" s="15" customFormat="1" ht="12">
      <c r="A101" s="15"/>
      <c r="B101" s="249"/>
      <c r="C101" s="250"/>
      <c r="D101" s="218" t="s">
        <v>155</v>
      </c>
      <c r="E101" s="251" t="s">
        <v>19</v>
      </c>
      <c r="F101" s="252" t="s">
        <v>951</v>
      </c>
      <c r="G101" s="250"/>
      <c r="H101" s="251" t="s">
        <v>19</v>
      </c>
      <c r="I101" s="253"/>
      <c r="J101" s="250"/>
      <c r="K101" s="250"/>
      <c r="L101" s="254"/>
      <c r="M101" s="255"/>
      <c r="N101" s="256"/>
      <c r="O101" s="256"/>
      <c r="P101" s="256"/>
      <c r="Q101" s="256"/>
      <c r="R101" s="256"/>
      <c r="S101" s="256"/>
      <c r="T101" s="257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8" t="s">
        <v>155</v>
      </c>
      <c r="AU101" s="258" t="s">
        <v>83</v>
      </c>
      <c r="AV101" s="15" t="s">
        <v>81</v>
      </c>
      <c r="AW101" s="15" t="s">
        <v>35</v>
      </c>
      <c r="AX101" s="15" t="s">
        <v>73</v>
      </c>
      <c r="AY101" s="258" t="s">
        <v>145</v>
      </c>
    </row>
    <row r="102" spans="1:51" s="13" customFormat="1" ht="12">
      <c r="A102" s="13"/>
      <c r="B102" s="223"/>
      <c r="C102" s="224"/>
      <c r="D102" s="218" t="s">
        <v>155</v>
      </c>
      <c r="E102" s="225" t="s">
        <v>19</v>
      </c>
      <c r="F102" s="226" t="s">
        <v>952</v>
      </c>
      <c r="G102" s="224"/>
      <c r="H102" s="227">
        <v>14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155</v>
      </c>
      <c r="AU102" s="233" t="s">
        <v>83</v>
      </c>
      <c r="AV102" s="13" t="s">
        <v>83</v>
      </c>
      <c r="AW102" s="13" t="s">
        <v>35</v>
      </c>
      <c r="AX102" s="13" t="s">
        <v>73</v>
      </c>
      <c r="AY102" s="233" t="s">
        <v>145</v>
      </c>
    </row>
    <row r="103" spans="1:51" s="14" customFormat="1" ht="12">
      <c r="A103" s="14"/>
      <c r="B103" s="234"/>
      <c r="C103" s="235"/>
      <c r="D103" s="218" t="s">
        <v>155</v>
      </c>
      <c r="E103" s="236" t="s">
        <v>19</v>
      </c>
      <c r="F103" s="237" t="s">
        <v>156</v>
      </c>
      <c r="G103" s="235"/>
      <c r="H103" s="238">
        <v>14</v>
      </c>
      <c r="I103" s="239"/>
      <c r="J103" s="235"/>
      <c r="K103" s="235"/>
      <c r="L103" s="240"/>
      <c r="M103" s="245"/>
      <c r="N103" s="246"/>
      <c r="O103" s="246"/>
      <c r="P103" s="246"/>
      <c r="Q103" s="246"/>
      <c r="R103" s="246"/>
      <c r="S103" s="246"/>
      <c r="T103" s="24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155</v>
      </c>
      <c r="AU103" s="244" t="s">
        <v>83</v>
      </c>
      <c r="AV103" s="14" t="s">
        <v>157</v>
      </c>
      <c r="AW103" s="14" t="s">
        <v>35</v>
      </c>
      <c r="AX103" s="14" t="s">
        <v>81</v>
      </c>
      <c r="AY103" s="244" t="s">
        <v>145</v>
      </c>
    </row>
    <row r="104" spans="1:65" s="2" customFormat="1" ht="16.5" customHeight="1">
      <c r="A104" s="39"/>
      <c r="B104" s="40"/>
      <c r="C104" s="205" t="s">
        <v>144</v>
      </c>
      <c r="D104" s="205" t="s">
        <v>148</v>
      </c>
      <c r="E104" s="206" t="s">
        <v>953</v>
      </c>
      <c r="F104" s="207" t="s">
        <v>954</v>
      </c>
      <c r="G104" s="208" t="s">
        <v>282</v>
      </c>
      <c r="H104" s="209">
        <v>1722</v>
      </c>
      <c r="I104" s="210"/>
      <c r="J104" s="211">
        <f>ROUND(I104*H104,2)</f>
        <v>0</v>
      </c>
      <c r="K104" s="207" t="s">
        <v>151</v>
      </c>
      <c r="L104" s="45"/>
      <c r="M104" s="212" t="s">
        <v>19</v>
      </c>
      <c r="N104" s="213" t="s">
        <v>44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157</v>
      </c>
      <c r="AT104" s="216" t="s">
        <v>148</v>
      </c>
      <c r="AU104" s="216" t="s">
        <v>83</v>
      </c>
      <c r="AY104" s="18" t="s">
        <v>145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81</v>
      </c>
      <c r="BK104" s="217">
        <f>ROUND(I104*H104,2)</f>
        <v>0</v>
      </c>
      <c r="BL104" s="18" t="s">
        <v>157</v>
      </c>
      <c r="BM104" s="216" t="s">
        <v>955</v>
      </c>
    </row>
    <row r="105" spans="1:47" s="2" customFormat="1" ht="12">
      <c r="A105" s="39"/>
      <c r="B105" s="40"/>
      <c r="C105" s="41"/>
      <c r="D105" s="218" t="s">
        <v>154</v>
      </c>
      <c r="E105" s="41"/>
      <c r="F105" s="219" t="s">
        <v>956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154</v>
      </c>
      <c r="AU105" s="18" t="s">
        <v>83</v>
      </c>
    </row>
    <row r="106" spans="1:51" s="15" customFormat="1" ht="12">
      <c r="A106" s="15"/>
      <c r="B106" s="249"/>
      <c r="C106" s="250"/>
      <c r="D106" s="218" t="s">
        <v>155</v>
      </c>
      <c r="E106" s="251" t="s">
        <v>19</v>
      </c>
      <c r="F106" s="252" t="s">
        <v>957</v>
      </c>
      <c r="G106" s="250"/>
      <c r="H106" s="251" t="s">
        <v>19</v>
      </c>
      <c r="I106" s="253"/>
      <c r="J106" s="250"/>
      <c r="K106" s="250"/>
      <c r="L106" s="254"/>
      <c r="M106" s="255"/>
      <c r="N106" s="256"/>
      <c r="O106" s="256"/>
      <c r="P106" s="256"/>
      <c r="Q106" s="256"/>
      <c r="R106" s="256"/>
      <c r="S106" s="256"/>
      <c r="T106" s="257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8" t="s">
        <v>155</v>
      </c>
      <c r="AU106" s="258" t="s">
        <v>83</v>
      </c>
      <c r="AV106" s="15" t="s">
        <v>81</v>
      </c>
      <c r="AW106" s="15" t="s">
        <v>35</v>
      </c>
      <c r="AX106" s="15" t="s">
        <v>73</v>
      </c>
      <c r="AY106" s="258" t="s">
        <v>145</v>
      </c>
    </row>
    <row r="107" spans="1:51" s="13" customFormat="1" ht="12">
      <c r="A107" s="13"/>
      <c r="B107" s="223"/>
      <c r="C107" s="224"/>
      <c r="D107" s="218" t="s">
        <v>155</v>
      </c>
      <c r="E107" s="225" t="s">
        <v>19</v>
      </c>
      <c r="F107" s="226" t="s">
        <v>958</v>
      </c>
      <c r="G107" s="224"/>
      <c r="H107" s="227">
        <v>1722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155</v>
      </c>
      <c r="AU107" s="233" t="s">
        <v>83</v>
      </c>
      <c r="AV107" s="13" t="s">
        <v>83</v>
      </c>
      <c r="AW107" s="13" t="s">
        <v>35</v>
      </c>
      <c r="AX107" s="13" t="s">
        <v>73</v>
      </c>
      <c r="AY107" s="233" t="s">
        <v>145</v>
      </c>
    </row>
    <row r="108" spans="1:51" s="14" customFormat="1" ht="12">
      <c r="A108" s="14"/>
      <c r="B108" s="234"/>
      <c r="C108" s="235"/>
      <c r="D108" s="218" t="s">
        <v>155</v>
      </c>
      <c r="E108" s="236" t="s">
        <v>19</v>
      </c>
      <c r="F108" s="237" t="s">
        <v>156</v>
      </c>
      <c r="G108" s="235"/>
      <c r="H108" s="238">
        <v>1722</v>
      </c>
      <c r="I108" s="239"/>
      <c r="J108" s="235"/>
      <c r="K108" s="235"/>
      <c r="L108" s="240"/>
      <c r="M108" s="245"/>
      <c r="N108" s="246"/>
      <c r="O108" s="246"/>
      <c r="P108" s="246"/>
      <c r="Q108" s="246"/>
      <c r="R108" s="246"/>
      <c r="S108" s="246"/>
      <c r="T108" s="24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155</v>
      </c>
      <c r="AU108" s="244" t="s">
        <v>83</v>
      </c>
      <c r="AV108" s="14" t="s">
        <v>157</v>
      </c>
      <c r="AW108" s="14" t="s">
        <v>35</v>
      </c>
      <c r="AX108" s="14" t="s">
        <v>81</v>
      </c>
      <c r="AY108" s="244" t="s">
        <v>145</v>
      </c>
    </row>
    <row r="109" spans="1:65" s="2" customFormat="1" ht="16.5" customHeight="1">
      <c r="A109" s="39"/>
      <c r="B109" s="40"/>
      <c r="C109" s="205" t="s">
        <v>183</v>
      </c>
      <c r="D109" s="205" t="s">
        <v>148</v>
      </c>
      <c r="E109" s="206" t="s">
        <v>959</v>
      </c>
      <c r="F109" s="207" t="s">
        <v>954</v>
      </c>
      <c r="G109" s="208" t="s">
        <v>282</v>
      </c>
      <c r="H109" s="209">
        <v>1512</v>
      </c>
      <c r="I109" s="210"/>
      <c r="J109" s="211">
        <f>ROUND(I109*H109,2)</f>
        <v>0</v>
      </c>
      <c r="K109" s="207" t="s">
        <v>151</v>
      </c>
      <c r="L109" s="45"/>
      <c r="M109" s="212" t="s">
        <v>19</v>
      </c>
      <c r="N109" s="213" t="s">
        <v>44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157</v>
      </c>
      <c r="AT109" s="216" t="s">
        <v>148</v>
      </c>
      <c r="AU109" s="216" t="s">
        <v>83</v>
      </c>
      <c r="AY109" s="18" t="s">
        <v>145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81</v>
      </c>
      <c r="BK109" s="217">
        <f>ROUND(I109*H109,2)</f>
        <v>0</v>
      </c>
      <c r="BL109" s="18" t="s">
        <v>157</v>
      </c>
      <c r="BM109" s="216" t="s">
        <v>960</v>
      </c>
    </row>
    <row r="110" spans="1:47" s="2" customFormat="1" ht="12">
      <c r="A110" s="39"/>
      <c r="B110" s="40"/>
      <c r="C110" s="41"/>
      <c r="D110" s="218" t="s">
        <v>154</v>
      </c>
      <c r="E110" s="41"/>
      <c r="F110" s="219" t="s">
        <v>956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154</v>
      </c>
      <c r="AU110" s="18" t="s">
        <v>83</v>
      </c>
    </row>
    <row r="111" spans="1:51" s="15" customFormat="1" ht="12">
      <c r="A111" s="15"/>
      <c r="B111" s="249"/>
      <c r="C111" s="250"/>
      <c r="D111" s="218" t="s">
        <v>155</v>
      </c>
      <c r="E111" s="251" t="s">
        <v>19</v>
      </c>
      <c r="F111" s="252" t="s">
        <v>961</v>
      </c>
      <c r="G111" s="250"/>
      <c r="H111" s="251" t="s">
        <v>19</v>
      </c>
      <c r="I111" s="253"/>
      <c r="J111" s="250"/>
      <c r="K111" s="250"/>
      <c r="L111" s="254"/>
      <c r="M111" s="255"/>
      <c r="N111" s="256"/>
      <c r="O111" s="256"/>
      <c r="P111" s="256"/>
      <c r="Q111" s="256"/>
      <c r="R111" s="256"/>
      <c r="S111" s="256"/>
      <c r="T111" s="257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8" t="s">
        <v>155</v>
      </c>
      <c r="AU111" s="258" t="s">
        <v>83</v>
      </c>
      <c r="AV111" s="15" t="s">
        <v>81</v>
      </c>
      <c r="AW111" s="15" t="s">
        <v>35</v>
      </c>
      <c r="AX111" s="15" t="s">
        <v>73</v>
      </c>
      <c r="AY111" s="258" t="s">
        <v>145</v>
      </c>
    </row>
    <row r="112" spans="1:51" s="13" customFormat="1" ht="12">
      <c r="A112" s="13"/>
      <c r="B112" s="223"/>
      <c r="C112" s="224"/>
      <c r="D112" s="218" t="s">
        <v>155</v>
      </c>
      <c r="E112" s="225" t="s">
        <v>19</v>
      </c>
      <c r="F112" s="226" t="s">
        <v>962</v>
      </c>
      <c r="G112" s="224"/>
      <c r="H112" s="227">
        <v>1512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155</v>
      </c>
      <c r="AU112" s="233" t="s">
        <v>83</v>
      </c>
      <c r="AV112" s="13" t="s">
        <v>83</v>
      </c>
      <c r="AW112" s="13" t="s">
        <v>35</v>
      </c>
      <c r="AX112" s="13" t="s">
        <v>73</v>
      </c>
      <c r="AY112" s="233" t="s">
        <v>145</v>
      </c>
    </row>
    <row r="113" spans="1:51" s="14" customFormat="1" ht="12">
      <c r="A113" s="14"/>
      <c r="B113" s="234"/>
      <c r="C113" s="235"/>
      <c r="D113" s="218" t="s">
        <v>155</v>
      </c>
      <c r="E113" s="236" t="s">
        <v>19</v>
      </c>
      <c r="F113" s="237" t="s">
        <v>156</v>
      </c>
      <c r="G113" s="235"/>
      <c r="H113" s="238">
        <v>1512</v>
      </c>
      <c r="I113" s="239"/>
      <c r="J113" s="235"/>
      <c r="K113" s="235"/>
      <c r="L113" s="240"/>
      <c r="M113" s="245"/>
      <c r="N113" s="246"/>
      <c r="O113" s="246"/>
      <c r="P113" s="246"/>
      <c r="Q113" s="246"/>
      <c r="R113" s="246"/>
      <c r="S113" s="246"/>
      <c r="T113" s="247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155</v>
      </c>
      <c r="AU113" s="244" t="s">
        <v>83</v>
      </c>
      <c r="AV113" s="14" t="s">
        <v>157</v>
      </c>
      <c r="AW113" s="14" t="s">
        <v>35</v>
      </c>
      <c r="AX113" s="14" t="s">
        <v>81</v>
      </c>
      <c r="AY113" s="244" t="s">
        <v>145</v>
      </c>
    </row>
    <row r="114" spans="1:65" s="2" customFormat="1" ht="16.5" customHeight="1">
      <c r="A114" s="39"/>
      <c r="B114" s="40"/>
      <c r="C114" s="205" t="s">
        <v>190</v>
      </c>
      <c r="D114" s="205" t="s">
        <v>148</v>
      </c>
      <c r="E114" s="206" t="s">
        <v>963</v>
      </c>
      <c r="F114" s="207" t="s">
        <v>954</v>
      </c>
      <c r="G114" s="208" t="s">
        <v>282</v>
      </c>
      <c r="H114" s="209">
        <v>168</v>
      </c>
      <c r="I114" s="210"/>
      <c r="J114" s="211">
        <f>ROUND(I114*H114,2)</f>
        <v>0</v>
      </c>
      <c r="K114" s="207" t="s">
        <v>151</v>
      </c>
      <c r="L114" s="45"/>
      <c r="M114" s="212" t="s">
        <v>19</v>
      </c>
      <c r="N114" s="213" t="s">
        <v>44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157</v>
      </c>
      <c r="AT114" s="216" t="s">
        <v>148</v>
      </c>
      <c r="AU114" s="216" t="s">
        <v>83</v>
      </c>
      <c r="AY114" s="18" t="s">
        <v>145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81</v>
      </c>
      <c r="BK114" s="217">
        <f>ROUND(I114*H114,2)</f>
        <v>0</v>
      </c>
      <c r="BL114" s="18" t="s">
        <v>157</v>
      </c>
      <c r="BM114" s="216" t="s">
        <v>964</v>
      </c>
    </row>
    <row r="115" spans="1:47" s="2" customFormat="1" ht="12">
      <c r="A115" s="39"/>
      <c r="B115" s="40"/>
      <c r="C115" s="41"/>
      <c r="D115" s="218" t="s">
        <v>154</v>
      </c>
      <c r="E115" s="41"/>
      <c r="F115" s="219" t="s">
        <v>956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154</v>
      </c>
      <c r="AU115" s="18" t="s">
        <v>83</v>
      </c>
    </row>
    <row r="116" spans="1:51" s="15" customFormat="1" ht="12">
      <c r="A116" s="15"/>
      <c r="B116" s="249"/>
      <c r="C116" s="250"/>
      <c r="D116" s="218" t="s">
        <v>155</v>
      </c>
      <c r="E116" s="251" t="s">
        <v>19</v>
      </c>
      <c r="F116" s="252" t="s">
        <v>965</v>
      </c>
      <c r="G116" s="250"/>
      <c r="H116" s="251" t="s">
        <v>19</v>
      </c>
      <c r="I116" s="253"/>
      <c r="J116" s="250"/>
      <c r="K116" s="250"/>
      <c r="L116" s="254"/>
      <c r="M116" s="255"/>
      <c r="N116" s="256"/>
      <c r="O116" s="256"/>
      <c r="P116" s="256"/>
      <c r="Q116" s="256"/>
      <c r="R116" s="256"/>
      <c r="S116" s="256"/>
      <c r="T116" s="257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8" t="s">
        <v>155</v>
      </c>
      <c r="AU116" s="258" t="s">
        <v>83</v>
      </c>
      <c r="AV116" s="15" t="s">
        <v>81</v>
      </c>
      <c r="AW116" s="15" t="s">
        <v>35</v>
      </c>
      <c r="AX116" s="15" t="s">
        <v>73</v>
      </c>
      <c r="AY116" s="258" t="s">
        <v>145</v>
      </c>
    </row>
    <row r="117" spans="1:51" s="13" customFormat="1" ht="12">
      <c r="A117" s="13"/>
      <c r="B117" s="223"/>
      <c r="C117" s="224"/>
      <c r="D117" s="218" t="s">
        <v>155</v>
      </c>
      <c r="E117" s="225" t="s">
        <v>19</v>
      </c>
      <c r="F117" s="226" t="s">
        <v>966</v>
      </c>
      <c r="G117" s="224"/>
      <c r="H117" s="227">
        <v>168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155</v>
      </c>
      <c r="AU117" s="233" t="s">
        <v>83</v>
      </c>
      <c r="AV117" s="13" t="s">
        <v>83</v>
      </c>
      <c r="AW117" s="13" t="s">
        <v>35</v>
      </c>
      <c r="AX117" s="13" t="s">
        <v>73</v>
      </c>
      <c r="AY117" s="233" t="s">
        <v>145</v>
      </c>
    </row>
    <row r="118" spans="1:51" s="14" customFormat="1" ht="12">
      <c r="A118" s="14"/>
      <c r="B118" s="234"/>
      <c r="C118" s="235"/>
      <c r="D118" s="218" t="s">
        <v>155</v>
      </c>
      <c r="E118" s="236" t="s">
        <v>19</v>
      </c>
      <c r="F118" s="237" t="s">
        <v>156</v>
      </c>
      <c r="G118" s="235"/>
      <c r="H118" s="238">
        <v>168</v>
      </c>
      <c r="I118" s="239"/>
      <c r="J118" s="235"/>
      <c r="K118" s="235"/>
      <c r="L118" s="240"/>
      <c r="M118" s="245"/>
      <c r="N118" s="246"/>
      <c r="O118" s="246"/>
      <c r="P118" s="246"/>
      <c r="Q118" s="246"/>
      <c r="R118" s="246"/>
      <c r="S118" s="246"/>
      <c r="T118" s="247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155</v>
      </c>
      <c r="AU118" s="244" t="s">
        <v>83</v>
      </c>
      <c r="AV118" s="14" t="s">
        <v>157</v>
      </c>
      <c r="AW118" s="14" t="s">
        <v>35</v>
      </c>
      <c r="AX118" s="14" t="s">
        <v>81</v>
      </c>
      <c r="AY118" s="244" t="s">
        <v>145</v>
      </c>
    </row>
    <row r="119" spans="1:65" s="2" customFormat="1" ht="16.5" customHeight="1">
      <c r="A119" s="39"/>
      <c r="B119" s="40"/>
      <c r="C119" s="205" t="s">
        <v>197</v>
      </c>
      <c r="D119" s="205" t="s">
        <v>148</v>
      </c>
      <c r="E119" s="206" t="s">
        <v>967</v>
      </c>
      <c r="F119" s="207" t="s">
        <v>954</v>
      </c>
      <c r="G119" s="208" t="s">
        <v>282</v>
      </c>
      <c r="H119" s="209">
        <v>294</v>
      </c>
      <c r="I119" s="210"/>
      <c r="J119" s="211">
        <f>ROUND(I119*H119,2)</f>
        <v>0</v>
      </c>
      <c r="K119" s="207" t="s">
        <v>151</v>
      </c>
      <c r="L119" s="45"/>
      <c r="M119" s="212" t="s">
        <v>19</v>
      </c>
      <c r="N119" s="213" t="s">
        <v>44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157</v>
      </c>
      <c r="AT119" s="216" t="s">
        <v>148</v>
      </c>
      <c r="AU119" s="216" t="s">
        <v>83</v>
      </c>
      <c r="AY119" s="18" t="s">
        <v>145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81</v>
      </c>
      <c r="BK119" s="217">
        <f>ROUND(I119*H119,2)</f>
        <v>0</v>
      </c>
      <c r="BL119" s="18" t="s">
        <v>157</v>
      </c>
      <c r="BM119" s="216" t="s">
        <v>968</v>
      </c>
    </row>
    <row r="120" spans="1:47" s="2" customFormat="1" ht="12">
      <c r="A120" s="39"/>
      <c r="B120" s="40"/>
      <c r="C120" s="41"/>
      <c r="D120" s="218" t="s">
        <v>154</v>
      </c>
      <c r="E120" s="41"/>
      <c r="F120" s="219" t="s">
        <v>956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154</v>
      </c>
      <c r="AU120" s="18" t="s">
        <v>83</v>
      </c>
    </row>
    <row r="121" spans="1:51" s="15" customFormat="1" ht="12">
      <c r="A121" s="15"/>
      <c r="B121" s="249"/>
      <c r="C121" s="250"/>
      <c r="D121" s="218" t="s">
        <v>155</v>
      </c>
      <c r="E121" s="251" t="s">
        <v>19</v>
      </c>
      <c r="F121" s="252" t="s">
        <v>969</v>
      </c>
      <c r="G121" s="250"/>
      <c r="H121" s="251" t="s">
        <v>19</v>
      </c>
      <c r="I121" s="253"/>
      <c r="J121" s="250"/>
      <c r="K121" s="250"/>
      <c r="L121" s="254"/>
      <c r="M121" s="255"/>
      <c r="N121" s="256"/>
      <c r="O121" s="256"/>
      <c r="P121" s="256"/>
      <c r="Q121" s="256"/>
      <c r="R121" s="256"/>
      <c r="S121" s="256"/>
      <c r="T121" s="257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8" t="s">
        <v>155</v>
      </c>
      <c r="AU121" s="258" t="s">
        <v>83</v>
      </c>
      <c r="AV121" s="15" t="s">
        <v>81</v>
      </c>
      <c r="AW121" s="15" t="s">
        <v>35</v>
      </c>
      <c r="AX121" s="15" t="s">
        <v>73</v>
      </c>
      <c r="AY121" s="258" t="s">
        <v>145</v>
      </c>
    </row>
    <row r="122" spans="1:51" s="13" customFormat="1" ht="12">
      <c r="A122" s="13"/>
      <c r="B122" s="223"/>
      <c r="C122" s="224"/>
      <c r="D122" s="218" t="s">
        <v>155</v>
      </c>
      <c r="E122" s="225" t="s">
        <v>19</v>
      </c>
      <c r="F122" s="226" t="s">
        <v>970</v>
      </c>
      <c r="G122" s="224"/>
      <c r="H122" s="227">
        <v>294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155</v>
      </c>
      <c r="AU122" s="233" t="s">
        <v>83</v>
      </c>
      <c r="AV122" s="13" t="s">
        <v>83</v>
      </c>
      <c r="AW122" s="13" t="s">
        <v>35</v>
      </c>
      <c r="AX122" s="13" t="s">
        <v>73</v>
      </c>
      <c r="AY122" s="233" t="s">
        <v>145</v>
      </c>
    </row>
    <row r="123" spans="1:51" s="14" customFormat="1" ht="12">
      <c r="A123" s="14"/>
      <c r="B123" s="234"/>
      <c r="C123" s="235"/>
      <c r="D123" s="218" t="s">
        <v>155</v>
      </c>
      <c r="E123" s="236" t="s">
        <v>19</v>
      </c>
      <c r="F123" s="237" t="s">
        <v>156</v>
      </c>
      <c r="G123" s="235"/>
      <c r="H123" s="238">
        <v>294</v>
      </c>
      <c r="I123" s="239"/>
      <c r="J123" s="235"/>
      <c r="K123" s="235"/>
      <c r="L123" s="240"/>
      <c r="M123" s="245"/>
      <c r="N123" s="246"/>
      <c r="O123" s="246"/>
      <c r="P123" s="246"/>
      <c r="Q123" s="246"/>
      <c r="R123" s="246"/>
      <c r="S123" s="246"/>
      <c r="T123" s="24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155</v>
      </c>
      <c r="AU123" s="244" t="s">
        <v>83</v>
      </c>
      <c r="AV123" s="14" t="s">
        <v>157</v>
      </c>
      <c r="AW123" s="14" t="s">
        <v>35</v>
      </c>
      <c r="AX123" s="14" t="s">
        <v>81</v>
      </c>
      <c r="AY123" s="244" t="s">
        <v>145</v>
      </c>
    </row>
    <row r="124" spans="1:65" s="2" customFormat="1" ht="16.5" customHeight="1">
      <c r="A124" s="39"/>
      <c r="B124" s="40"/>
      <c r="C124" s="205" t="s">
        <v>264</v>
      </c>
      <c r="D124" s="205" t="s">
        <v>148</v>
      </c>
      <c r="E124" s="206" t="s">
        <v>971</v>
      </c>
      <c r="F124" s="207" t="s">
        <v>972</v>
      </c>
      <c r="G124" s="208" t="s">
        <v>282</v>
      </c>
      <c r="H124" s="209">
        <v>4</v>
      </c>
      <c r="I124" s="210"/>
      <c r="J124" s="211">
        <f>ROUND(I124*H124,2)</f>
        <v>0</v>
      </c>
      <c r="K124" s="207" t="s">
        <v>151</v>
      </c>
      <c r="L124" s="45"/>
      <c r="M124" s="212" t="s">
        <v>19</v>
      </c>
      <c r="N124" s="213" t="s">
        <v>44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157</v>
      </c>
      <c r="AT124" s="216" t="s">
        <v>148</v>
      </c>
      <c r="AU124" s="216" t="s">
        <v>83</v>
      </c>
      <c r="AY124" s="18" t="s">
        <v>145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81</v>
      </c>
      <c r="BK124" s="217">
        <f>ROUND(I124*H124,2)</f>
        <v>0</v>
      </c>
      <c r="BL124" s="18" t="s">
        <v>157</v>
      </c>
      <c r="BM124" s="216" t="s">
        <v>973</v>
      </c>
    </row>
    <row r="125" spans="1:47" s="2" customFormat="1" ht="12">
      <c r="A125" s="39"/>
      <c r="B125" s="40"/>
      <c r="C125" s="41"/>
      <c r="D125" s="218" t="s">
        <v>154</v>
      </c>
      <c r="E125" s="41"/>
      <c r="F125" s="219" t="s">
        <v>974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154</v>
      </c>
      <c r="AU125" s="18" t="s">
        <v>83</v>
      </c>
    </row>
    <row r="126" spans="1:51" s="15" customFormat="1" ht="12">
      <c r="A126" s="15"/>
      <c r="B126" s="249"/>
      <c r="C126" s="250"/>
      <c r="D126" s="218" t="s">
        <v>155</v>
      </c>
      <c r="E126" s="251" t="s">
        <v>19</v>
      </c>
      <c r="F126" s="252" t="s">
        <v>975</v>
      </c>
      <c r="G126" s="250"/>
      <c r="H126" s="251" t="s">
        <v>19</v>
      </c>
      <c r="I126" s="253"/>
      <c r="J126" s="250"/>
      <c r="K126" s="250"/>
      <c r="L126" s="254"/>
      <c r="M126" s="255"/>
      <c r="N126" s="256"/>
      <c r="O126" s="256"/>
      <c r="P126" s="256"/>
      <c r="Q126" s="256"/>
      <c r="R126" s="256"/>
      <c r="S126" s="256"/>
      <c r="T126" s="257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8" t="s">
        <v>155</v>
      </c>
      <c r="AU126" s="258" t="s">
        <v>83</v>
      </c>
      <c r="AV126" s="15" t="s">
        <v>81</v>
      </c>
      <c r="AW126" s="15" t="s">
        <v>35</v>
      </c>
      <c r="AX126" s="15" t="s">
        <v>73</v>
      </c>
      <c r="AY126" s="258" t="s">
        <v>145</v>
      </c>
    </row>
    <row r="127" spans="1:51" s="15" customFormat="1" ht="12">
      <c r="A127" s="15"/>
      <c r="B127" s="249"/>
      <c r="C127" s="250"/>
      <c r="D127" s="218" t="s">
        <v>155</v>
      </c>
      <c r="E127" s="251" t="s">
        <v>19</v>
      </c>
      <c r="F127" s="252" t="s">
        <v>976</v>
      </c>
      <c r="G127" s="250"/>
      <c r="H127" s="251" t="s">
        <v>19</v>
      </c>
      <c r="I127" s="253"/>
      <c r="J127" s="250"/>
      <c r="K127" s="250"/>
      <c r="L127" s="254"/>
      <c r="M127" s="255"/>
      <c r="N127" s="256"/>
      <c r="O127" s="256"/>
      <c r="P127" s="256"/>
      <c r="Q127" s="256"/>
      <c r="R127" s="256"/>
      <c r="S127" s="256"/>
      <c r="T127" s="257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8" t="s">
        <v>155</v>
      </c>
      <c r="AU127" s="258" t="s">
        <v>83</v>
      </c>
      <c r="AV127" s="15" t="s">
        <v>81</v>
      </c>
      <c r="AW127" s="15" t="s">
        <v>35</v>
      </c>
      <c r="AX127" s="15" t="s">
        <v>73</v>
      </c>
      <c r="AY127" s="258" t="s">
        <v>145</v>
      </c>
    </row>
    <row r="128" spans="1:51" s="13" customFormat="1" ht="12">
      <c r="A128" s="13"/>
      <c r="B128" s="223"/>
      <c r="C128" s="224"/>
      <c r="D128" s="218" t="s">
        <v>155</v>
      </c>
      <c r="E128" s="225" t="s">
        <v>19</v>
      </c>
      <c r="F128" s="226" t="s">
        <v>948</v>
      </c>
      <c r="G128" s="224"/>
      <c r="H128" s="227">
        <v>4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155</v>
      </c>
      <c r="AU128" s="233" t="s">
        <v>83</v>
      </c>
      <c r="AV128" s="13" t="s">
        <v>83</v>
      </c>
      <c r="AW128" s="13" t="s">
        <v>35</v>
      </c>
      <c r="AX128" s="13" t="s">
        <v>73</v>
      </c>
      <c r="AY128" s="233" t="s">
        <v>145</v>
      </c>
    </row>
    <row r="129" spans="1:51" s="14" customFormat="1" ht="12">
      <c r="A129" s="14"/>
      <c r="B129" s="234"/>
      <c r="C129" s="235"/>
      <c r="D129" s="218" t="s">
        <v>155</v>
      </c>
      <c r="E129" s="236" t="s">
        <v>19</v>
      </c>
      <c r="F129" s="237" t="s">
        <v>156</v>
      </c>
      <c r="G129" s="235"/>
      <c r="H129" s="238">
        <v>4</v>
      </c>
      <c r="I129" s="239"/>
      <c r="J129" s="235"/>
      <c r="K129" s="235"/>
      <c r="L129" s="240"/>
      <c r="M129" s="245"/>
      <c r="N129" s="246"/>
      <c r="O129" s="246"/>
      <c r="P129" s="246"/>
      <c r="Q129" s="246"/>
      <c r="R129" s="246"/>
      <c r="S129" s="246"/>
      <c r="T129" s="24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155</v>
      </c>
      <c r="AU129" s="244" t="s">
        <v>83</v>
      </c>
      <c r="AV129" s="14" t="s">
        <v>157</v>
      </c>
      <c r="AW129" s="14" t="s">
        <v>35</v>
      </c>
      <c r="AX129" s="14" t="s">
        <v>81</v>
      </c>
      <c r="AY129" s="244" t="s">
        <v>145</v>
      </c>
    </row>
    <row r="130" spans="1:65" s="2" customFormat="1" ht="16.5" customHeight="1">
      <c r="A130" s="39"/>
      <c r="B130" s="40"/>
      <c r="C130" s="205" t="s">
        <v>273</v>
      </c>
      <c r="D130" s="205" t="s">
        <v>148</v>
      </c>
      <c r="E130" s="206" t="s">
        <v>977</v>
      </c>
      <c r="F130" s="207" t="s">
        <v>978</v>
      </c>
      <c r="G130" s="208" t="s">
        <v>282</v>
      </c>
      <c r="H130" s="209">
        <v>168</v>
      </c>
      <c r="I130" s="210"/>
      <c r="J130" s="211">
        <f>ROUND(I130*H130,2)</f>
        <v>0</v>
      </c>
      <c r="K130" s="207" t="s">
        <v>151</v>
      </c>
      <c r="L130" s="45"/>
      <c r="M130" s="212" t="s">
        <v>19</v>
      </c>
      <c r="N130" s="213" t="s">
        <v>44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157</v>
      </c>
      <c r="AT130" s="216" t="s">
        <v>148</v>
      </c>
      <c r="AU130" s="216" t="s">
        <v>83</v>
      </c>
      <c r="AY130" s="18" t="s">
        <v>145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81</v>
      </c>
      <c r="BK130" s="217">
        <f>ROUND(I130*H130,2)</f>
        <v>0</v>
      </c>
      <c r="BL130" s="18" t="s">
        <v>157</v>
      </c>
      <c r="BM130" s="216" t="s">
        <v>979</v>
      </c>
    </row>
    <row r="131" spans="1:47" s="2" customFormat="1" ht="12">
      <c r="A131" s="39"/>
      <c r="B131" s="40"/>
      <c r="C131" s="41"/>
      <c r="D131" s="218" t="s">
        <v>154</v>
      </c>
      <c r="E131" s="41"/>
      <c r="F131" s="219" t="s">
        <v>980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154</v>
      </c>
      <c r="AU131" s="18" t="s">
        <v>83</v>
      </c>
    </row>
    <row r="132" spans="1:51" s="15" customFormat="1" ht="12">
      <c r="A132" s="15"/>
      <c r="B132" s="249"/>
      <c r="C132" s="250"/>
      <c r="D132" s="218" t="s">
        <v>155</v>
      </c>
      <c r="E132" s="251" t="s">
        <v>19</v>
      </c>
      <c r="F132" s="252" t="s">
        <v>981</v>
      </c>
      <c r="G132" s="250"/>
      <c r="H132" s="251" t="s">
        <v>19</v>
      </c>
      <c r="I132" s="253"/>
      <c r="J132" s="250"/>
      <c r="K132" s="250"/>
      <c r="L132" s="254"/>
      <c r="M132" s="255"/>
      <c r="N132" s="256"/>
      <c r="O132" s="256"/>
      <c r="P132" s="256"/>
      <c r="Q132" s="256"/>
      <c r="R132" s="256"/>
      <c r="S132" s="256"/>
      <c r="T132" s="257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8" t="s">
        <v>155</v>
      </c>
      <c r="AU132" s="258" t="s">
        <v>83</v>
      </c>
      <c r="AV132" s="15" t="s">
        <v>81</v>
      </c>
      <c r="AW132" s="15" t="s">
        <v>35</v>
      </c>
      <c r="AX132" s="15" t="s">
        <v>73</v>
      </c>
      <c r="AY132" s="258" t="s">
        <v>145</v>
      </c>
    </row>
    <row r="133" spans="1:51" s="15" customFormat="1" ht="12">
      <c r="A133" s="15"/>
      <c r="B133" s="249"/>
      <c r="C133" s="250"/>
      <c r="D133" s="218" t="s">
        <v>155</v>
      </c>
      <c r="E133" s="251" t="s">
        <v>19</v>
      </c>
      <c r="F133" s="252" t="s">
        <v>976</v>
      </c>
      <c r="G133" s="250"/>
      <c r="H133" s="251" t="s">
        <v>19</v>
      </c>
      <c r="I133" s="253"/>
      <c r="J133" s="250"/>
      <c r="K133" s="250"/>
      <c r="L133" s="254"/>
      <c r="M133" s="255"/>
      <c r="N133" s="256"/>
      <c r="O133" s="256"/>
      <c r="P133" s="256"/>
      <c r="Q133" s="256"/>
      <c r="R133" s="256"/>
      <c r="S133" s="256"/>
      <c r="T133" s="257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8" t="s">
        <v>155</v>
      </c>
      <c r="AU133" s="258" t="s">
        <v>83</v>
      </c>
      <c r="AV133" s="15" t="s">
        <v>81</v>
      </c>
      <c r="AW133" s="15" t="s">
        <v>35</v>
      </c>
      <c r="AX133" s="15" t="s">
        <v>73</v>
      </c>
      <c r="AY133" s="258" t="s">
        <v>145</v>
      </c>
    </row>
    <row r="134" spans="1:51" s="13" customFormat="1" ht="12">
      <c r="A134" s="13"/>
      <c r="B134" s="223"/>
      <c r="C134" s="224"/>
      <c r="D134" s="218" t="s">
        <v>155</v>
      </c>
      <c r="E134" s="225" t="s">
        <v>19</v>
      </c>
      <c r="F134" s="226" t="s">
        <v>966</v>
      </c>
      <c r="G134" s="224"/>
      <c r="H134" s="227">
        <v>168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155</v>
      </c>
      <c r="AU134" s="233" t="s">
        <v>83</v>
      </c>
      <c r="AV134" s="13" t="s">
        <v>83</v>
      </c>
      <c r="AW134" s="13" t="s">
        <v>35</v>
      </c>
      <c r="AX134" s="13" t="s">
        <v>73</v>
      </c>
      <c r="AY134" s="233" t="s">
        <v>145</v>
      </c>
    </row>
    <row r="135" spans="1:51" s="14" customFormat="1" ht="12">
      <c r="A135" s="14"/>
      <c r="B135" s="234"/>
      <c r="C135" s="235"/>
      <c r="D135" s="218" t="s">
        <v>155</v>
      </c>
      <c r="E135" s="236" t="s">
        <v>19</v>
      </c>
      <c r="F135" s="237" t="s">
        <v>156</v>
      </c>
      <c r="G135" s="235"/>
      <c r="H135" s="238">
        <v>168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155</v>
      </c>
      <c r="AU135" s="244" t="s">
        <v>83</v>
      </c>
      <c r="AV135" s="14" t="s">
        <v>157</v>
      </c>
      <c r="AW135" s="14" t="s">
        <v>35</v>
      </c>
      <c r="AX135" s="14" t="s">
        <v>81</v>
      </c>
      <c r="AY135" s="244" t="s">
        <v>145</v>
      </c>
    </row>
    <row r="136" spans="1:31" s="2" customFormat="1" ht="6.95" customHeight="1">
      <c r="A136" s="39"/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45"/>
      <c r="M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</sheetData>
  <sheetProtection password="CC35" sheet="1" objects="1" scenarios="1" formatColumns="0" formatRows="0" autoFilter="0"/>
  <autoFilter ref="C80:K13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121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NEPOMUK_PŘEŠTICE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982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ROUND((SUM(BE83:BE134)),2)</f>
        <v>0</v>
      </c>
      <c r="G33" s="39"/>
      <c r="H33" s="39"/>
      <c r="I33" s="149">
        <v>0.21</v>
      </c>
      <c r="J33" s="148">
        <f>ROUND(((SUM(BE83:BE134))*I33),2)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ROUND((SUM(BF83:BF134)),2)</f>
        <v>0</v>
      </c>
      <c r="G34" s="39"/>
      <c r="H34" s="39"/>
      <c r="I34" s="149">
        <v>0.15</v>
      </c>
      <c r="J34" s="148">
        <f>ROUND(((SUM(BF83:BF134))*I34),2)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ROUND((SUM(BG83:BG134)),2)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ROUND((SUM(BH83:BH134)),2)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ROUND((SUM(BI83:BI134)),2)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NEPOMUK_PŘEŠTICE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190.HZ - Dopravní značení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A ÚDRŽBA SILNIC PLZEŇSKÉHO KRAJE</v>
      </c>
      <c r="G54" s="41"/>
      <c r="H54" s="41"/>
      <c r="I54" s="33" t="s">
        <v>32</v>
      </c>
      <c r="J54" s="37" t="str">
        <f>E21</f>
        <v>AFRY CZ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125</v>
      </c>
      <c r="D57" s="163"/>
      <c r="E57" s="163"/>
      <c r="F57" s="163"/>
      <c r="G57" s="163"/>
      <c r="H57" s="163"/>
      <c r="I57" s="163"/>
      <c r="J57" s="164" t="s">
        <v>126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66"/>
      <c r="C60" s="167"/>
      <c r="D60" s="168" t="s">
        <v>206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209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210</v>
      </c>
      <c r="E62" s="175"/>
      <c r="F62" s="175"/>
      <c r="G62" s="175"/>
      <c r="H62" s="175"/>
      <c r="I62" s="175"/>
      <c r="J62" s="176">
        <f>J119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211</v>
      </c>
      <c r="E63" s="175"/>
      <c r="F63" s="175"/>
      <c r="G63" s="175"/>
      <c r="H63" s="175"/>
      <c r="I63" s="175"/>
      <c r="J63" s="176">
        <f>J130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130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NEPOMUK_PŘEŠTICE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122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SO 190.HZ - Dopravní značení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33" t="s">
        <v>23</v>
      </c>
      <c r="J77" s="73" t="str">
        <f>IF(J12="","",J12)</f>
        <v>22. 2. 2021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SPRÁVA A ÚDRŽBA SILNIC PLZEŇSKÉHO KRAJE</v>
      </c>
      <c r="G79" s="41"/>
      <c r="H79" s="41"/>
      <c r="I79" s="33" t="s">
        <v>32</v>
      </c>
      <c r="J79" s="37" t="str">
        <f>E21</f>
        <v>AFRY CZ s.r.o.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33" t="s">
        <v>36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131</v>
      </c>
      <c r="D82" s="181" t="s">
        <v>58</v>
      </c>
      <c r="E82" s="181" t="s">
        <v>54</v>
      </c>
      <c r="F82" s="181" t="s">
        <v>55</v>
      </c>
      <c r="G82" s="181" t="s">
        <v>132</v>
      </c>
      <c r="H82" s="181" t="s">
        <v>133</v>
      </c>
      <c r="I82" s="181" t="s">
        <v>134</v>
      </c>
      <c r="J82" s="181" t="s">
        <v>126</v>
      </c>
      <c r="K82" s="182" t="s">
        <v>135</v>
      </c>
      <c r="L82" s="183"/>
      <c r="M82" s="93" t="s">
        <v>19</v>
      </c>
      <c r="N82" s="94" t="s">
        <v>43</v>
      </c>
      <c r="O82" s="94" t="s">
        <v>136</v>
      </c>
      <c r="P82" s="94" t="s">
        <v>137</v>
      </c>
      <c r="Q82" s="94" t="s">
        <v>138</v>
      </c>
      <c r="R82" s="94" t="s">
        <v>139</v>
      </c>
      <c r="S82" s="94" t="s">
        <v>140</v>
      </c>
      <c r="T82" s="95" t="s">
        <v>141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142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1.9806176</v>
      </c>
      <c r="S83" s="97"/>
      <c r="T83" s="187">
        <f>T84</f>
        <v>61.160000000000004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72</v>
      </c>
      <c r="AU83" s="18" t="s">
        <v>127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72</v>
      </c>
      <c r="E84" s="192" t="s">
        <v>215</v>
      </c>
      <c r="F84" s="192" t="s">
        <v>216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P85+P119+P130</f>
        <v>0</v>
      </c>
      <c r="Q84" s="197"/>
      <c r="R84" s="198">
        <f>R85+R119+R130</f>
        <v>1.9806176</v>
      </c>
      <c r="S84" s="197"/>
      <c r="T84" s="199">
        <f>T85+T119+T130</f>
        <v>61.160000000000004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81</v>
      </c>
      <c r="AT84" s="201" t="s">
        <v>72</v>
      </c>
      <c r="AU84" s="201" t="s">
        <v>73</v>
      </c>
      <c r="AY84" s="200" t="s">
        <v>145</v>
      </c>
      <c r="BK84" s="202">
        <f>BK85+BK119+BK130</f>
        <v>0</v>
      </c>
    </row>
    <row r="85" spans="1:63" s="12" customFormat="1" ht="22.8" customHeight="1">
      <c r="A85" s="12"/>
      <c r="B85" s="189"/>
      <c r="C85" s="190"/>
      <c r="D85" s="191" t="s">
        <v>72</v>
      </c>
      <c r="E85" s="203" t="s">
        <v>264</v>
      </c>
      <c r="F85" s="203" t="s">
        <v>290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SUM(P86:P118)</f>
        <v>0</v>
      </c>
      <c r="Q85" s="197"/>
      <c r="R85" s="198">
        <f>SUM(R86:R118)</f>
        <v>1.9806176</v>
      </c>
      <c r="S85" s="197"/>
      <c r="T85" s="199">
        <f>SUM(T86:T118)</f>
        <v>61.160000000000004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81</v>
      </c>
      <c r="AT85" s="201" t="s">
        <v>72</v>
      </c>
      <c r="AU85" s="201" t="s">
        <v>81</v>
      </c>
      <c r="AY85" s="200" t="s">
        <v>145</v>
      </c>
      <c r="BK85" s="202">
        <f>SUM(BK86:BK118)</f>
        <v>0</v>
      </c>
    </row>
    <row r="86" spans="1:65" s="2" customFormat="1" ht="16.5" customHeight="1">
      <c r="A86" s="39"/>
      <c r="B86" s="40"/>
      <c r="C86" s="205" t="s">
        <v>81</v>
      </c>
      <c r="D86" s="205" t="s">
        <v>148</v>
      </c>
      <c r="E86" s="206" t="s">
        <v>983</v>
      </c>
      <c r="F86" s="207" t="s">
        <v>984</v>
      </c>
      <c r="G86" s="208" t="s">
        <v>282</v>
      </c>
      <c r="H86" s="209">
        <v>74</v>
      </c>
      <c r="I86" s="210"/>
      <c r="J86" s="211">
        <f>ROUND(I86*H86,2)</f>
        <v>0</v>
      </c>
      <c r="K86" s="207" t="s">
        <v>151</v>
      </c>
      <c r="L86" s="45"/>
      <c r="M86" s="212" t="s">
        <v>19</v>
      </c>
      <c r="N86" s="213" t="s">
        <v>44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157</v>
      </c>
      <c r="AT86" s="216" t="s">
        <v>148</v>
      </c>
      <c r="AU86" s="216" t="s">
        <v>83</v>
      </c>
      <c r="AY86" s="18" t="s">
        <v>145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81</v>
      </c>
      <c r="BK86" s="217">
        <f>ROUND(I86*H86,2)</f>
        <v>0</v>
      </c>
      <c r="BL86" s="18" t="s">
        <v>157</v>
      </c>
      <c r="BM86" s="216" t="s">
        <v>985</v>
      </c>
    </row>
    <row r="87" spans="1:47" s="2" customFormat="1" ht="12">
      <c r="A87" s="39"/>
      <c r="B87" s="40"/>
      <c r="C87" s="41"/>
      <c r="D87" s="218" t="s">
        <v>154</v>
      </c>
      <c r="E87" s="41"/>
      <c r="F87" s="219" t="s">
        <v>986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154</v>
      </c>
      <c r="AU87" s="18" t="s">
        <v>83</v>
      </c>
    </row>
    <row r="88" spans="1:51" s="15" customFormat="1" ht="12">
      <c r="A88" s="15"/>
      <c r="B88" s="249"/>
      <c r="C88" s="250"/>
      <c r="D88" s="218" t="s">
        <v>155</v>
      </c>
      <c r="E88" s="251" t="s">
        <v>19</v>
      </c>
      <c r="F88" s="252" t="s">
        <v>987</v>
      </c>
      <c r="G88" s="250"/>
      <c r="H88" s="251" t="s">
        <v>19</v>
      </c>
      <c r="I88" s="253"/>
      <c r="J88" s="250"/>
      <c r="K88" s="250"/>
      <c r="L88" s="254"/>
      <c r="M88" s="255"/>
      <c r="N88" s="256"/>
      <c r="O88" s="256"/>
      <c r="P88" s="256"/>
      <c r="Q88" s="256"/>
      <c r="R88" s="256"/>
      <c r="S88" s="256"/>
      <c r="T88" s="257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T88" s="258" t="s">
        <v>155</v>
      </c>
      <c r="AU88" s="258" t="s">
        <v>83</v>
      </c>
      <c r="AV88" s="15" t="s">
        <v>81</v>
      </c>
      <c r="AW88" s="15" t="s">
        <v>35</v>
      </c>
      <c r="AX88" s="15" t="s">
        <v>73</v>
      </c>
      <c r="AY88" s="258" t="s">
        <v>145</v>
      </c>
    </row>
    <row r="89" spans="1:51" s="13" customFormat="1" ht="12">
      <c r="A89" s="13"/>
      <c r="B89" s="223"/>
      <c r="C89" s="224"/>
      <c r="D89" s="218" t="s">
        <v>155</v>
      </c>
      <c r="E89" s="225" t="s">
        <v>19</v>
      </c>
      <c r="F89" s="226" t="s">
        <v>183</v>
      </c>
      <c r="G89" s="224"/>
      <c r="H89" s="227">
        <v>6</v>
      </c>
      <c r="I89" s="228"/>
      <c r="J89" s="224"/>
      <c r="K89" s="224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155</v>
      </c>
      <c r="AU89" s="233" t="s">
        <v>83</v>
      </c>
      <c r="AV89" s="13" t="s">
        <v>83</v>
      </c>
      <c r="AW89" s="13" t="s">
        <v>35</v>
      </c>
      <c r="AX89" s="13" t="s">
        <v>73</v>
      </c>
      <c r="AY89" s="233" t="s">
        <v>145</v>
      </c>
    </row>
    <row r="90" spans="1:51" s="15" customFormat="1" ht="12">
      <c r="A90" s="15"/>
      <c r="B90" s="249"/>
      <c r="C90" s="250"/>
      <c r="D90" s="218" t="s">
        <v>155</v>
      </c>
      <c r="E90" s="251" t="s">
        <v>19</v>
      </c>
      <c r="F90" s="252" t="s">
        <v>988</v>
      </c>
      <c r="G90" s="250"/>
      <c r="H90" s="251" t="s">
        <v>19</v>
      </c>
      <c r="I90" s="253"/>
      <c r="J90" s="250"/>
      <c r="K90" s="250"/>
      <c r="L90" s="254"/>
      <c r="M90" s="255"/>
      <c r="N90" s="256"/>
      <c r="O90" s="256"/>
      <c r="P90" s="256"/>
      <c r="Q90" s="256"/>
      <c r="R90" s="256"/>
      <c r="S90" s="256"/>
      <c r="T90" s="257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T90" s="258" t="s">
        <v>155</v>
      </c>
      <c r="AU90" s="258" t="s">
        <v>83</v>
      </c>
      <c r="AV90" s="15" t="s">
        <v>81</v>
      </c>
      <c r="AW90" s="15" t="s">
        <v>35</v>
      </c>
      <c r="AX90" s="15" t="s">
        <v>73</v>
      </c>
      <c r="AY90" s="258" t="s">
        <v>145</v>
      </c>
    </row>
    <row r="91" spans="1:51" s="13" customFormat="1" ht="12">
      <c r="A91" s="13"/>
      <c r="B91" s="223"/>
      <c r="C91" s="224"/>
      <c r="D91" s="218" t="s">
        <v>155</v>
      </c>
      <c r="E91" s="225" t="s">
        <v>19</v>
      </c>
      <c r="F91" s="226" t="s">
        <v>989</v>
      </c>
      <c r="G91" s="224"/>
      <c r="H91" s="227">
        <v>68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155</v>
      </c>
      <c r="AU91" s="233" t="s">
        <v>83</v>
      </c>
      <c r="AV91" s="13" t="s">
        <v>83</v>
      </c>
      <c r="AW91" s="13" t="s">
        <v>35</v>
      </c>
      <c r="AX91" s="13" t="s">
        <v>73</v>
      </c>
      <c r="AY91" s="233" t="s">
        <v>145</v>
      </c>
    </row>
    <row r="92" spans="1:51" s="14" customFormat="1" ht="12">
      <c r="A92" s="14"/>
      <c r="B92" s="234"/>
      <c r="C92" s="235"/>
      <c r="D92" s="218" t="s">
        <v>155</v>
      </c>
      <c r="E92" s="236" t="s">
        <v>19</v>
      </c>
      <c r="F92" s="237" t="s">
        <v>156</v>
      </c>
      <c r="G92" s="235"/>
      <c r="H92" s="238">
        <v>74</v>
      </c>
      <c r="I92" s="239"/>
      <c r="J92" s="235"/>
      <c r="K92" s="235"/>
      <c r="L92" s="240"/>
      <c r="M92" s="245"/>
      <c r="N92" s="246"/>
      <c r="O92" s="246"/>
      <c r="P92" s="246"/>
      <c r="Q92" s="246"/>
      <c r="R92" s="246"/>
      <c r="S92" s="246"/>
      <c r="T92" s="24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155</v>
      </c>
      <c r="AU92" s="244" t="s">
        <v>83</v>
      </c>
      <c r="AV92" s="14" t="s">
        <v>157</v>
      </c>
      <c r="AW92" s="14" t="s">
        <v>35</v>
      </c>
      <c r="AX92" s="14" t="s">
        <v>81</v>
      </c>
      <c r="AY92" s="244" t="s">
        <v>145</v>
      </c>
    </row>
    <row r="93" spans="1:65" s="2" customFormat="1" ht="16.5" customHeight="1">
      <c r="A93" s="39"/>
      <c r="B93" s="40"/>
      <c r="C93" s="259" t="s">
        <v>83</v>
      </c>
      <c r="D93" s="259" t="s">
        <v>286</v>
      </c>
      <c r="E93" s="260" t="s">
        <v>990</v>
      </c>
      <c r="F93" s="261" t="s">
        <v>991</v>
      </c>
      <c r="G93" s="262" t="s">
        <v>282</v>
      </c>
      <c r="H93" s="263">
        <v>74</v>
      </c>
      <c r="I93" s="264"/>
      <c r="J93" s="265">
        <f>ROUND(I93*H93,2)</f>
        <v>0</v>
      </c>
      <c r="K93" s="261" t="s">
        <v>151</v>
      </c>
      <c r="L93" s="266"/>
      <c r="M93" s="267" t="s">
        <v>19</v>
      </c>
      <c r="N93" s="268" t="s">
        <v>44</v>
      </c>
      <c r="O93" s="85"/>
      <c r="P93" s="214">
        <f>O93*H93</f>
        <v>0</v>
      </c>
      <c r="Q93" s="214">
        <v>0.0021</v>
      </c>
      <c r="R93" s="214">
        <f>Q93*H93</f>
        <v>0.15539999999999998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197</v>
      </c>
      <c r="AT93" s="216" t="s">
        <v>286</v>
      </c>
      <c r="AU93" s="216" t="s">
        <v>83</v>
      </c>
      <c r="AY93" s="18" t="s">
        <v>145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81</v>
      </c>
      <c r="BK93" s="217">
        <f>ROUND(I93*H93,2)</f>
        <v>0</v>
      </c>
      <c r="BL93" s="18" t="s">
        <v>157</v>
      </c>
      <c r="BM93" s="216" t="s">
        <v>992</v>
      </c>
    </row>
    <row r="94" spans="1:47" s="2" customFormat="1" ht="12">
      <c r="A94" s="39"/>
      <c r="B94" s="40"/>
      <c r="C94" s="41"/>
      <c r="D94" s="218" t="s">
        <v>154</v>
      </c>
      <c r="E94" s="41"/>
      <c r="F94" s="219" t="s">
        <v>991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154</v>
      </c>
      <c r="AU94" s="18" t="s">
        <v>83</v>
      </c>
    </row>
    <row r="95" spans="1:65" s="2" customFormat="1" ht="16.5" customHeight="1">
      <c r="A95" s="39"/>
      <c r="B95" s="40"/>
      <c r="C95" s="205" t="s">
        <v>170</v>
      </c>
      <c r="D95" s="205" t="s">
        <v>148</v>
      </c>
      <c r="E95" s="206" t="s">
        <v>993</v>
      </c>
      <c r="F95" s="207" t="s">
        <v>994</v>
      </c>
      <c r="G95" s="208" t="s">
        <v>593</v>
      </c>
      <c r="H95" s="209">
        <v>845.04</v>
      </c>
      <c r="I95" s="210"/>
      <c r="J95" s="211">
        <f>ROUND(I95*H95,2)</f>
        <v>0</v>
      </c>
      <c r="K95" s="207" t="s">
        <v>151</v>
      </c>
      <c r="L95" s="45"/>
      <c r="M95" s="212" t="s">
        <v>19</v>
      </c>
      <c r="N95" s="213" t="s">
        <v>44</v>
      </c>
      <c r="O95" s="85"/>
      <c r="P95" s="214">
        <f>O95*H95</f>
        <v>0</v>
      </c>
      <c r="Q95" s="214">
        <v>0.00011</v>
      </c>
      <c r="R95" s="214">
        <f>Q95*H95</f>
        <v>0.09295439999999999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157</v>
      </c>
      <c r="AT95" s="216" t="s">
        <v>148</v>
      </c>
      <c r="AU95" s="216" t="s">
        <v>83</v>
      </c>
      <c r="AY95" s="18" t="s">
        <v>145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81</v>
      </c>
      <c r="BK95" s="217">
        <f>ROUND(I95*H95,2)</f>
        <v>0</v>
      </c>
      <c r="BL95" s="18" t="s">
        <v>157</v>
      </c>
      <c r="BM95" s="216" t="s">
        <v>995</v>
      </c>
    </row>
    <row r="96" spans="1:47" s="2" customFormat="1" ht="12">
      <c r="A96" s="39"/>
      <c r="B96" s="40"/>
      <c r="C96" s="41"/>
      <c r="D96" s="218" t="s">
        <v>154</v>
      </c>
      <c r="E96" s="41"/>
      <c r="F96" s="219" t="s">
        <v>996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154</v>
      </c>
      <c r="AU96" s="18" t="s">
        <v>83</v>
      </c>
    </row>
    <row r="97" spans="1:51" s="13" customFormat="1" ht="12">
      <c r="A97" s="13"/>
      <c r="B97" s="223"/>
      <c r="C97" s="224"/>
      <c r="D97" s="218" t="s">
        <v>155</v>
      </c>
      <c r="E97" s="225" t="s">
        <v>19</v>
      </c>
      <c r="F97" s="226" t="s">
        <v>997</v>
      </c>
      <c r="G97" s="224"/>
      <c r="H97" s="227">
        <v>845.04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155</v>
      </c>
      <c r="AU97" s="233" t="s">
        <v>83</v>
      </c>
      <c r="AV97" s="13" t="s">
        <v>83</v>
      </c>
      <c r="AW97" s="13" t="s">
        <v>35</v>
      </c>
      <c r="AX97" s="13" t="s">
        <v>73</v>
      </c>
      <c r="AY97" s="233" t="s">
        <v>145</v>
      </c>
    </row>
    <row r="98" spans="1:51" s="14" customFormat="1" ht="12">
      <c r="A98" s="14"/>
      <c r="B98" s="234"/>
      <c r="C98" s="235"/>
      <c r="D98" s="218" t="s">
        <v>155</v>
      </c>
      <c r="E98" s="236" t="s">
        <v>19</v>
      </c>
      <c r="F98" s="237" t="s">
        <v>156</v>
      </c>
      <c r="G98" s="235"/>
      <c r="H98" s="238">
        <v>845.04</v>
      </c>
      <c r="I98" s="239"/>
      <c r="J98" s="235"/>
      <c r="K98" s="235"/>
      <c r="L98" s="240"/>
      <c r="M98" s="245"/>
      <c r="N98" s="246"/>
      <c r="O98" s="246"/>
      <c r="P98" s="246"/>
      <c r="Q98" s="246"/>
      <c r="R98" s="246"/>
      <c r="S98" s="246"/>
      <c r="T98" s="24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155</v>
      </c>
      <c r="AU98" s="244" t="s">
        <v>83</v>
      </c>
      <c r="AV98" s="14" t="s">
        <v>157</v>
      </c>
      <c r="AW98" s="14" t="s">
        <v>35</v>
      </c>
      <c r="AX98" s="14" t="s">
        <v>81</v>
      </c>
      <c r="AY98" s="244" t="s">
        <v>145</v>
      </c>
    </row>
    <row r="99" spans="1:65" s="2" customFormat="1" ht="16.5" customHeight="1">
      <c r="A99" s="39"/>
      <c r="B99" s="40"/>
      <c r="C99" s="205" t="s">
        <v>157</v>
      </c>
      <c r="D99" s="205" t="s">
        <v>148</v>
      </c>
      <c r="E99" s="206" t="s">
        <v>998</v>
      </c>
      <c r="F99" s="207" t="s">
        <v>999</v>
      </c>
      <c r="G99" s="208" t="s">
        <v>593</v>
      </c>
      <c r="H99" s="209">
        <v>1690</v>
      </c>
      <c r="I99" s="210"/>
      <c r="J99" s="211">
        <f>ROUND(I99*H99,2)</f>
        <v>0</v>
      </c>
      <c r="K99" s="207" t="s">
        <v>151</v>
      </c>
      <c r="L99" s="45"/>
      <c r="M99" s="212" t="s">
        <v>19</v>
      </c>
      <c r="N99" s="213" t="s">
        <v>44</v>
      </c>
      <c r="O99" s="85"/>
      <c r="P99" s="214">
        <f>O99*H99</f>
        <v>0</v>
      </c>
      <c r="Q99" s="214">
        <v>0.00021</v>
      </c>
      <c r="R99" s="214">
        <f>Q99*H99</f>
        <v>0.3549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157</v>
      </c>
      <c r="AT99" s="216" t="s">
        <v>148</v>
      </c>
      <c r="AU99" s="216" t="s">
        <v>83</v>
      </c>
      <c r="AY99" s="18" t="s">
        <v>145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81</v>
      </c>
      <c r="BK99" s="217">
        <f>ROUND(I99*H99,2)</f>
        <v>0</v>
      </c>
      <c r="BL99" s="18" t="s">
        <v>157</v>
      </c>
      <c r="BM99" s="216" t="s">
        <v>1000</v>
      </c>
    </row>
    <row r="100" spans="1:47" s="2" customFormat="1" ht="12">
      <c r="A100" s="39"/>
      <c r="B100" s="40"/>
      <c r="C100" s="41"/>
      <c r="D100" s="218" t="s">
        <v>154</v>
      </c>
      <c r="E100" s="41"/>
      <c r="F100" s="219" t="s">
        <v>1001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154</v>
      </c>
      <c r="AU100" s="18" t="s">
        <v>83</v>
      </c>
    </row>
    <row r="101" spans="1:51" s="13" customFormat="1" ht="12">
      <c r="A101" s="13"/>
      <c r="B101" s="223"/>
      <c r="C101" s="224"/>
      <c r="D101" s="218" t="s">
        <v>155</v>
      </c>
      <c r="E101" s="225" t="s">
        <v>19</v>
      </c>
      <c r="F101" s="226" t="s">
        <v>1002</v>
      </c>
      <c r="G101" s="224"/>
      <c r="H101" s="227">
        <v>1690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155</v>
      </c>
      <c r="AU101" s="233" t="s">
        <v>83</v>
      </c>
      <c r="AV101" s="13" t="s">
        <v>83</v>
      </c>
      <c r="AW101" s="13" t="s">
        <v>35</v>
      </c>
      <c r="AX101" s="13" t="s">
        <v>73</v>
      </c>
      <c r="AY101" s="233" t="s">
        <v>145</v>
      </c>
    </row>
    <row r="102" spans="1:51" s="14" customFormat="1" ht="12">
      <c r="A102" s="14"/>
      <c r="B102" s="234"/>
      <c r="C102" s="235"/>
      <c r="D102" s="218" t="s">
        <v>155</v>
      </c>
      <c r="E102" s="236" t="s">
        <v>19</v>
      </c>
      <c r="F102" s="237" t="s">
        <v>156</v>
      </c>
      <c r="G102" s="235"/>
      <c r="H102" s="238">
        <v>1690</v>
      </c>
      <c r="I102" s="239"/>
      <c r="J102" s="235"/>
      <c r="K102" s="235"/>
      <c r="L102" s="240"/>
      <c r="M102" s="245"/>
      <c r="N102" s="246"/>
      <c r="O102" s="246"/>
      <c r="P102" s="246"/>
      <c r="Q102" s="246"/>
      <c r="R102" s="246"/>
      <c r="S102" s="246"/>
      <c r="T102" s="24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155</v>
      </c>
      <c r="AU102" s="244" t="s">
        <v>83</v>
      </c>
      <c r="AV102" s="14" t="s">
        <v>157</v>
      </c>
      <c r="AW102" s="14" t="s">
        <v>35</v>
      </c>
      <c r="AX102" s="14" t="s">
        <v>81</v>
      </c>
      <c r="AY102" s="244" t="s">
        <v>145</v>
      </c>
    </row>
    <row r="103" spans="1:65" s="2" customFormat="1" ht="16.5" customHeight="1">
      <c r="A103" s="39"/>
      <c r="B103" s="40"/>
      <c r="C103" s="205" t="s">
        <v>144</v>
      </c>
      <c r="D103" s="205" t="s">
        <v>148</v>
      </c>
      <c r="E103" s="206" t="s">
        <v>1003</v>
      </c>
      <c r="F103" s="207" t="s">
        <v>1004</v>
      </c>
      <c r="G103" s="208" t="s">
        <v>593</v>
      </c>
      <c r="H103" s="209">
        <v>845.04</v>
      </c>
      <c r="I103" s="210"/>
      <c r="J103" s="211">
        <f>ROUND(I103*H103,2)</f>
        <v>0</v>
      </c>
      <c r="K103" s="207" t="s">
        <v>151</v>
      </c>
      <c r="L103" s="45"/>
      <c r="M103" s="212" t="s">
        <v>19</v>
      </c>
      <c r="N103" s="213" t="s">
        <v>44</v>
      </c>
      <c r="O103" s="85"/>
      <c r="P103" s="214">
        <f>O103*H103</f>
        <v>0</v>
      </c>
      <c r="Q103" s="214">
        <v>0.00033</v>
      </c>
      <c r="R103" s="214">
        <f>Q103*H103</f>
        <v>0.2788632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157</v>
      </c>
      <c r="AT103" s="216" t="s">
        <v>148</v>
      </c>
      <c r="AU103" s="216" t="s">
        <v>83</v>
      </c>
      <c r="AY103" s="18" t="s">
        <v>145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81</v>
      </c>
      <c r="BK103" s="217">
        <f>ROUND(I103*H103,2)</f>
        <v>0</v>
      </c>
      <c r="BL103" s="18" t="s">
        <v>157</v>
      </c>
      <c r="BM103" s="216" t="s">
        <v>1005</v>
      </c>
    </row>
    <row r="104" spans="1:47" s="2" customFormat="1" ht="12">
      <c r="A104" s="39"/>
      <c r="B104" s="40"/>
      <c r="C104" s="41"/>
      <c r="D104" s="218" t="s">
        <v>154</v>
      </c>
      <c r="E104" s="41"/>
      <c r="F104" s="219" t="s">
        <v>1006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154</v>
      </c>
      <c r="AU104" s="18" t="s">
        <v>83</v>
      </c>
    </row>
    <row r="105" spans="1:51" s="13" customFormat="1" ht="12">
      <c r="A105" s="13"/>
      <c r="B105" s="223"/>
      <c r="C105" s="224"/>
      <c r="D105" s="218" t="s">
        <v>155</v>
      </c>
      <c r="E105" s="225" t="s">
        <v>19</v>
      </c>
      <c r="F105" s="226" t="s">
        <v>997</v>
      </c>
      <c r="G105" s="224"/>
      <c r="H105" s="227">
        <v>845.04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155</v>
      </c>
      <c r="AU105" s="233" t="s">
        <v>83</v>
      </c>
      <c r="AV105" s="13" t="s">
        <v>83</v>
      </c>
      <c r="AW105" s="13" t="s">
        <v>35</v>
      </c>
      <c r="AX105" s="13" t="s">
        <v>73</v>
      </c>
      <c r="AY105" s="233" t="s">
        <v>145</v>
      </c>
    </row>
    <row r="106" spans="1:51" s="14" customFormat="1" ht="12">
      <c r="A106" s="14"/>
      <c r="B106" s="234"/>
      <c r="C106" s="235"/>
      <c r="D106" s="218" t="s">
        <v>155</v>
      </c>
      <c r="E106" s="236" t="s">
        <v>19</v>
      </c>
      <c r="F106" s="237" t="s">
        <v>156</v>
      </c>
      <c r="G106" s="235"/>
      <c r="H106" s="238">
        <v>845.04</v>
      </c>
      <c r="I106" s="239"/>
      <c r="J106" s="235"/>
      <c r="K106" s="235"/>
      <c r="L106" s="240"/>
      <c r="M106" s="245"/>
      <c r="N106" s="246"/>
      <c r="O106" s="246"/>
      <c r="P106" s="246"/>
      <c r="Q106" s="246"/>
      <c r="R106" s="246"/>
      <c r="S106" s="246"/>
      <c r="T106" s="24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155</v>
      </c>
      <c r="AU106" s="244" t="s">
        <v>83</v>
      </c>
      <c r="AV106" s="14" t="s">
        <v>157</v>
      </c>
      <c r="AW106" s="14" t="s">
        <v>35</v>
      </c>
      <c r="AX106" s="14" t="s">
        <v>81</v>
      </c>
      <c r="AY106" s="244" t="s">
        <v>145</v>
      </c>
    </row>
    <row r="107" spans="1:65" s="2" customFormat="1" ht="16.5" customHeight="1">
      <c r="A107" s="39"/>
      <c r="B107" s="40"/>
      <c r="C107" s="205" t="s">
        <v>183</v>
      </c>
      <c r="D107" s="205" t="s">
        <v>148</v>
      </c>
      <c r="E107" s="206" t="s">
        <v>1007</v>
      </c>
      <c r="F107" s="207" t="s">
        <v>1008</v>
      </c>
      <c r="G107" s="208" t="s">
        <v>593</v>
      </c>
      <c r="H107" s="209">
        <v>1690</v>
      </c>
      <c r="I107" s="210"/>
      <c r="J107" s="211">
        <f>ROUND(I107*H107,2)</f>
        <v>0</v>
      </c>
      <c r="K107" s="207" t="s">
        <v>151</v>
      </c>
      <c r="L107" s="45"/>
      <c r="M107" s="212" t="s">
        <v>19</v>
      </c>
      <c r="N107" s="213" t="s">
        <v>44</v>
      </c>
      <c r="O107" s="85"/>
      <c r="P107" s="214">
        <f>O107*H107</f>
        <v>0</v>
      </c>
      <c r="Q107" s="214">
        <v>0.00065</v>
      </c>
      <c r="R107" s="214">
        <f>Q107*H107</f>
        <v>1.0985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157</v>
      </c>
      <c r="AT107" s="216" t="s">
        <v>148</v>
      </c>
      <c r="AU107" s="216" t="s">
        <v>83</v>
      </c>
      <c r="AY107" s="18" t="s">
        <v>145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81</v>
      </c>
      <c r="BK107" s="217">
        <f>ROUND(I107*H107,2)</f>
        <v>0</v>
      </c>
      <c r="BL107" s="18" t="s">
        <v>157</v>
      </c>
      <c r="BM107" s="216" t="s">
        <v>1009</v>
      </c>
    </row>
    <row r="108" spans="1:47" s="2" customFormat="1" ht="12">
      <c r="A108" s="39"/>
      <c r="B108" s="40"/>
      <c r="C108" s="41"/>
      <c r="D108" s="218" t="s">
        <v>154</v>
      </c>
      <c r="E108" s="41"/>
      <c r="F108" s="219" t="s">
        <v>1010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154</v>
      </c>
      <c r="AU108" s="18" t="s">
        <v>83</v>
      </c>
    </row>
    <row r="109" spans="1:51" s="13" customFormat="1" ht="12">
      <c r="A109" s="13"/>
      <c r="B109" s="223"/>
      <c r="C109" s="224"/>
      <c r="D109" s="218" t="s">
        <v>155</v>
      </c>
      <c r="E109" s="225" t="s">
        <v>19</v>
      </c>
      <c r="F109" s="226" t="s">
        <v>1002</v>
      </c>
      <c r="G109" s="224"/>
      <c r="H109" s="227">
        <v>1690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155</v>
      </c>
      <c r="AU109" s="233" t="s">
        <v>83</v>
      </c>
      <c r="AV109" s="13" t="s">
        <v>83</v>
      </c>
      <c r="AW109" s="13" t="s">
        <v>35</v>
      </c>
      <c r="AX109" s="13" t="s">
        <v>73</v>
      </c>
      <c r="AY109" s="233" t="s">
        <v>145</v>
      </c>
    </row>
    <row r="110" spans="1:51" s="14" customFormat="1" ht="12">
      <c r="A110" s="14"/>
      <c r="B110" s="234"/>
      <c r="C110" s="235"/>
      <c r="D110" s="218" t="s">
        <v>155</v>
      </c>
      <c r="E110" s="236" t="s">
        <v>19</v>
      </c>
      <c r="F110" s="237" t="s">
        <v>156</v>
      </c>
      <c r="G110" s="235"/>
      <c r="H110" s="238">
        <v>1690</v>
      </c>
      <c r="I110" s="239"/>
      <c r="J110" s="235"/>
      <c r="K110" s="235"/>
      <c r="L110" s="240"/>
      <c r="M110" s="245"/>
      <c r="N110" s="246"/>
      <c r="O110" s="246"/>
      <c r="P110" s="246"/>
      <c r="Q110" s="246"/>
      <c r="R110" s="246"/>
      <c r="S110" s="246"/>
      <c r="T110" s="24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155</v>
      </c>
      <c r="AU110" s="244" t="s">
        <v>83</v>
      </c>
      <c r="AV110" s="14" t="s">
        <v>157</v>
      </c>
      <c r="AW110" s="14" t="s">
        <v>35</v>
      </c>
      <c r="AX110" s="14" t="s">
        <v>81</v>
      </c>
      <c r="AY110" s="244" t="s">
        <v>145</v>
      </c>
    </row>
    <row r="111" spans="1:65" s="2" customFormat="1" ht="16.5" customHeight="1">
      <c r="A111" s="39"/>
      <c r="B111" s="40"/>
      <c r="C111" s="205" t="s">
        <v>190</v>
      </c>
      <c r="D111" s="205" t="s">
        <v>148</v>
      </c>
      <c r="E111" s="206" t="s">
        <v>1011</v>
      </c>
      <c r="F111" s="207" t="s">
        <v>1012</v>
      </c>
      <c r="G111" s="208" t="s">
        <v>593</v>
      </c>
      <c r="H111" s="209">
        <v>2535.04</v>
      </c>
      <c r="I111" s="210"/>
      <c r="J111" s="211">
        <f>ROUND(I111*H111,2)</f>
        <v>0</v>
      </c>
      <c r="K111" s="207" t="s">
        <v>151</v>
      </c>
      <c r="L111" s="45"/>
      <c r="M111" s="212" t="s">
        <v>19</v>
      </c>
      <c r="N111" s="213" t="s">
        <v>44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157</v>
      </c>
      <c r="AT111" s="216" t="s">
        <v>148</v>
      </c>
      <c r="AU111" s="216" t="s">
        <v>83</v>
      </c>
      <c r="AY111" s="18" t="s">
        <v>145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81</v>
      </c>
      <c r="BK111" s="217">
        <f>ROUND(I111*H111,2)</f>
        <v>0</v>
      </c>
      <c r="BL111" s="18" t="s">
        <v>157</v>
      </c>
      <c r="BM111" s="216" t="s">
        <v>1013</v>
      </c>
    </row>
    <row r="112" spans="1:47" s="2" customFormat="1" ht="12">
      <c r="A112" s="39"/>
      <c r="B112" s="40"/>
      <c r="C112" s="41"/>
      <c r="D112" s="218" t="s">
        <v>154</v>
      </c>
      <c r="E112" s="41"/>
      <c r="F112" s="219" t="s">
        <v>1014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154</v>
      </c>
      <c r="AU112" s="18" t="s">
        <v>83</v>
      </c>
    </row>
    <row r="113" spans="1:51" s="13" customFormat="1" ht="12">
      <c r="A113" s="13"/>
      <c r="B113" s="223"/>
      <c r="C113" s="224"/>
      <c r="D113" s="218" t="s">
        <v>155</v>
      </c>
      <c r="E113" s="225" t="s">
        <v>19</v>
      </c>
      <c r="F113" s="226" t="s">
        <v>1015</v>
      </c>
      <c r="G113" s="224"/>
      <c r="H113" s="227">
        <v>2535.04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155</v>
      </c>
      <c r="AU113" s="233" t="s">
        <v>83</v>
      </c>
      <c r="AV113" s="13" t="s">
        <v>83</v>
      </c>
      <c r="AW113" s="13" t="s">
        <v>35</v>
      </c>
      <c r="AX113" s="13" t="s">
        <v>73</v>
      </c>
      <c r="AY113" s="233" t="s">
        <v>145</v>
      </c>
    </row>
    <row r="114" spans="1:51" s="14" customFormat="1" ht="12">
      <c r="A114" s="14"/>
      <c r="B114" s="234"/>
      <c r="C114" s="235"/>
      <c r="D114" s="218" t="s">
        <v>155</v>
      </c>
      <c r="E114" s="236" t="s">
        <v>19</v>
      </c>
      <c r="F114" s="237" t="s">
        <v>156</v>
      </c>
      <c r="G114" s="235"/>
      <c r="H114" s="238">
        <v>2535.04</v>
      </c>
      <c r="I114" s="239"/>
      <c r="J114" s="235"/>
      <c r="K114" s="235"/>
      <c r="L114" s="240"/>
      <c r="M114" s="245"/>
      <c r="N114" s="246"/>
      <c r="O114" s="246"/>
      <c r="P114" s="246"/>
      <c r="Q114" s="246"/>
      <c r="R114" s="246"/>
      <c r="S114" s="246"/>
      <c r="T114" s="24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155</v>
      </c>
      <c r="AU114" s="244" t="s">
        <v>83</v>
      </c>
      <c r="AV114" s="14" t="s">
        <v>157</v>
      </c>
      <c r="AW114" s="14" t="s">
        <v>35</v>
      </c>
      <c r="AX114" s="14" t="s">
        <v>81</v>
      </c>
      <c r="AY114" s="244" t="s">
        <v>145</v>
      </c>
    </row>
    <row r="115" spans="1:65" s="2" customFormat="1" ht="16.5" customHeight="1">
      <c r="A115" s="39"/>
      <c r="B115" s="40"/>
      <c r="C115" s="205" t="s">
        <v>197</v>
      </c>
      <c r="D115" s="205" t="s">
        <v>148</v>
      </c>
      <c r="E115" s="206" t="s">
        <v>1016</v>
      </c>
      <c r="F115" s="207" t="s">
        <v>1017</v>
      </c>
      <c r="G115" s="208" t="s">
        <v>220</v>
      </c>
      <c r="H115" s="209">
        <v>6116</v>
      </c>
      <c r="I115" s="210"/>
      <c r="J115" s="211">
        <f>ROUND(I115*H115,2)</f>
        <v>0</v>
      </c>
      <c r="K115" s="207" t="s">
        <v>151</v>
      </c>
      <c r="L115" s="45"/>
      <c r="M115" s="212" t="s">
        <v>19</v>
      </c>
      <c r="N115" s="213" t="s">
        <v>44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0.01</v>
      </c>
      <c r="T115" s="215">
        <f>S115*H115</f>
        <v>61.160000000000004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157</v>
      </c>
      <c r="AT115" s="216" t="s">
        <v>148</v>
      </c>
      <c r="AU115" s="216" t="s">
        <v>83</v>
      </c>
      <c r="AY115" s="18" t="s">
        <v>145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81</v>
      </c>
      <c r="BK115" s="217">
        <f>ROUND(I115*H115,2)</f>
        <v>0</v>
      </c>
      <c r="BL115" s="18" t="s">
        <v>157</v>
      </c>
      <c r="BM115" s="216" t="s">
        <v>1018</v>
      </c>
    </row>
    <row r="116" spans="1:47" s="2" customFormat="1" ht="12">
      <c r="A116" s="39"/>
      <c r="B116" s="40"/>
      <c r="C116" s="41"/>
      <c r="D116" s="218" t="s">
        <v>154</v>
      </c>
      <c r="E116" s="41"/>
      <c r="F116" s="219" t="s">
        <v>1019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154</v>
      </c>
      <c r="AU116" s="18" t="s">
        <v>83</v>
      </c>
    </row>
    <row r="117" spans="1:51" s="13" customFormat="1" ht="12">
      <c r="A117" s="13"/>
      <c r="B117" s="223"/>
      <c r="C117" s="224"/>
      <c r="D117" s="218" t="s">
        <v>155</v>
      </c>
      <c r="E117" s="225" t="s">
        <v>19</v>
      </c>
      <c r="F117" s="226" t="s">
        <v>1020</v>
      </c>
      <c r="G117" s="224"/>
      <c r="H117" s="227">
        <v>6116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155</v>
      </c>
      <c r="AU117" s="233" t="s">
        <v>83</v>
      </c>
      <c r="AV117" s="13" t="s">
        <v>83</v>
      </c>
      <c r="AW117" s="13" t="s">
        <v>35</v>
      </c>
      <c r="AX117" s="13" t="s">
        <v>73</v>
      </c>
      <c r="AY117" s="233" t="s">
        <v>145</v>
      </c>
    </row>
    <row r="118" spans="1:51" s="14" customFormat="1" ht="12">
      <c r="A118" s="14"/>
      <c r="B118" s="234"/>
      <c r="C118" s="235"/>
      <c r="D118" s="218" t="s">
        <v>155</v>
      </c>
      <c r="E118" s="236" t="s">
        <v>19</v>
      </c>
      <c r="F118" s="237" t="s">
        <v>156</v>
      </c>
      <c r="G118" s="235"/>
      <c r="H118" s="238">
        <v>6116</v>
      </c>
      <c r="I118" s="239"/>
      <c r="J118" s="235"/>
      <c r="K118" s="235"/>
      <c r="L118" s="240"/>
      <c r="M118" s="245"/>
      <c r="N118" s="246"/>
      <c r="O118" s="246"/>
      <c r="P118" s="246"/>
      <c r="Q118" s="246"/>
      <c r="R118" s="246"/>
      <c r="S118" s="246"/>
      <c r="T118" s="247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155</v>
      </c>
      <c r="AU118" s="244" t="s">
        <v>83</v>
      </c>
      <c r="AV118" s="14" t="s">
        <v>157</v>
      </c>
      <c r="AW118" s="14" t="s">
        <v>35</v>
      </c>
      <c r="AX118" s="14" t="s">
        <v>81</v>
      </c>
      <c r="AY118" s="244" t="s">
        <v>145</v>
      </c>
    </row>
    <row r="119" spans="1:63" s="12" customFormat="1" ht="22.8" customHeight="1">
      <c r="A119" s="12"/>
      <c r="B119" s="189"/>
      <c r="C119" s="190"/>
      <c r="D119" s="191" t="s">
        <v>72</v>
      </c>
      <c r="E119" s="203" t="s">
        <v>296</v>
      </c>
      <c r="F119" s="203" t="s">
        <v>297</v>
      </c>
      <c r="G119" s="190"/>
      <c r="H119" s="190"/>
      <c r="I119" s="193"/>
      <c r="J119" s="204">
        <f>BK119</f>
        <v>0</v>
      </c>
      <c r="K119" s="190"/>
      <c r="L119" s="195"/>
      <c r="M119" s="196"/>
      <c r="N119" s="197"/>
      <c r="O119" s="197"/>
      <c r="P119" s="198">
        <f>SUM(P120:P129)</f>
        <v>0</v>
      </c>
      <c r="Q119" s="197"/>
      <c r="R119" s="198">
        <f>SUM(R120:R129)</f>
        <v>0</v>
      </c>
      <c r="S119" s="197"/>
      <c r="T119" s="199">
        <f>SUM(T120:T129)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81</v>
      </c>
      <c r="AT119" s="201" t="s">
        <v>72</v>
      </c>
      <c r="AU119" s="201" t="s">
        <v>81</v>
      </c>
      <c r="AY119" s="200" t="s">
        <v>145</v>
      </c>
      <c r="BK119" s="202">
        <f>SUM(BK120:BK129)</f>
        <v>0</v>
      </c>
    </row>
    <row r="120" spans="1:65" s="2" customFormat="1" ht="16.5" customHeight="1">
      <c r="A120" s="39"/>
      <c r="B120" s="40"/>
      <c r="C120" s="205" t="s">
        <v>264</v>
      </c>
      <c r="D120" s="205" t="s">
        <v>148</v>
      </c>
      <c r="E120" s="206" t="s">
        <v>299</v>
      </c>
      <c r="F120" s="207" t="s">
        <v>300</v>
      </c>
      <c r="G120" s="208" t="s">
        <v>267</v>
      </c>
      <c r="H120" s="209">
        <v>61.16</v>
      </c>
      <c r="I120" s="210"/>
      <c r="J120" s="211">
        <f>ROUND(I120*H120,2)</f>
        <v>0</v>
      </c>
      <c r="K120" s="207" t="s">
        <v>151</v>
      </c>
      <c r="L120" s="45"/>
      <c r="M120" s="212" t="s">
        <v>19</v>
      </c>
      <c r="N120" s="213" t="s">
        <v>44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157</v>
      </c>
      <c r="AT120" s="216" t="s">
        <v>148</v>
      </c>
      <c r="AU120" s="216" t="s">
        <v>83</v>
      </c>
      <c r="AY120" s="18" t="s">
        <v>145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81</v>
      </c>
      <c r="BK120" s="217">
        <f>ROUND(I120*H120,2)</f>
        <v>0</v>
      </c>
      <c r="BL120" s="18" t="s">
        <v>157</v>
      </c>
      <c r="BM120" s="216" t="s">
        <v>1021</v>
      </c>
    </row>
    <row r="121" spans="1:47" s="2" customFormat="1" ht="12">
      <c r="A121" s="39"/>
      <c r="B121" s="40"/>
      <c r="C121" s="41"/>
      <c r="D121" s="218" t="s">
        <v>154</v>
      </c>
      <c r="E121" s="41"/>
      <c r="F121" s="219" t="s">
        <v>302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154</v>
      </c>
      <c r="AU121" s="18" t="s">
        <v>83</v>
      </c>
    </row>
    <row r="122" spans="1:65" s="2" customFormat="1" ht="16.5" customHeight="1">
      <c r="A122" s="39"/>
      <c r="B122" s="40"/>
      <c r="C122" s="205" t="s">
        <v>273</v>
      </c>
      <c r="D122" s="205" t="s">
        <v>148</v>
      </c>
      <c r="E122" s="206" t="s">
        <v>303</v>
      </c>
      <c r="F122" s="207" t="s">
        <v>304</v>
      </c>
      <c r="G122" s="208" t="s">
        <v>267</v>
      </c>
      <c r="H122" s="209">
        <v>672.76</v>
      </c>
      <c r="I122" s="210"/>
      <c r="J122" s="211">
        <f>ROUND(I122*H122,2)</f>
        <v>0</v>
      </c>
      <c r="K122" s="207" t="s">
        <v>151</v>
      </c>
      <c r="L122" s="45"/>
      <c r="M122" s="212" t="s">
        <v>19</v>
      </c>
      <c r="N122" s="213" t="s">
        <v>44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157</v>
      </c>
      <c r="AT122" s="216" t="s">
        <v>148</v>
      </c>
      <c r="AU122" s="216" t="s">
        <v>83</v>
      </c>
      <c r="AY122" s="18" t="s">
        <v>145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81</v>
      </c>
      <c r="BK122" s="217">
        <f>ROUND(I122*H122,2)</f>
        <v>0</v>
      </c>
      <c r="BL122" s="18" t="s">
        <v>157</v>
      </c>
      <c r="BM122" s="216" t="s">
        <v>1022</v>
      </c>
    </row>
    <row r="123" spans="1:47" s="2" customFormat="1" ht="12">
      <c r="A123" s="39"/>
      <c r="B123" s="40"/>
      <c r="C123" s="41"/>
      <c r="D123" s="218" t="s">
        <v>154</v>
      </c>
      <c r="E123" s="41"/>
      <c r="F123" s="219" t="s">
        <v>306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154</v>
      </c>
      <c r="AU123" s="18" t="s">
        <v>83</v>
      </c>
    </row>
    <row r="124" spans="1:51" s="13" customFormat="1" ht="12">
      <c r="A124" s="13"/>
      <c r="B124" s="223"/>
      <c r="C124" s="224"/>
      <c r="D124" s="218" t="s">
        <v>155</v>
      </c>
      <c r="E124" s="225" t="s">
        <v>19</v>
      </c>
      <c r="F124" s="226" t="s">
        <v>1023</v>
      </c>
      <c r="G124" s="224"/>
      <c r="H124" s="227">
        <v>672.76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155</v>
      </c>
      <c r="AU124" s="233" t="s">
        <v>83</v>
      </c>
      <c r="AV124" s="13" t="s">
        <v>83</v>
      </c>
      <c r="AW124" s="13" t="s">
        <v>35</v>
      </c>
      <c r="AX124" s="13" t="s">
        <v>73</v>
      </c>
      <c r="AY124" s="233" t="s">
        <v>145</v>
      </c>
    </row>
    <row r="125" spans="1:51" s="14" customFormat="1" ht="12">
      <c r="A125" s="14"/>
      <c r="B125" s="234"/>
      <c r="C125" s="235"/>
      <c r="D125" s="218" t="s">
        <v>155</v>
      </c>
      <c r="E125" s="236" t="s">
        <v>19</v>
      </c>
      <c r="F125" s="237" t="s">
        <v>156</v>
      </c>
      <c r="G125" s="235"/>
      <c r="H125" s="238">
        <v>672.76</v>
      </c>
      <c r="I125" s="239"/>
      <c r="J125" s="235"/>
      <c r="K125" s="235"/>
      <c r="L125" s="240"/>
      <c r="M125" s="245"/>
      <c r="N125" s="246"/>
      <c r="O125" s="246"/>
      <c r="P125" s="246"/>
      <c r="Q125" s="246"/>
      <c r="R125" s="246"/>
      <c r="S125" s="246"/>
      <c r="T125" s="24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155</v>
      </c>
      <c r="AU125" s="244" t="s">
        <v>83</v>
      </c>
      <c r="AV125" s="14" t="s">
        <v>157</v>
      </c>
      <c r="AW125" s="14" t="s">
        <v>35</v>
      </c>
      <c r="AX125" s="14" t="s">
        <v>81</v>
      </c>
      <c r="AY125" s="244" t="s">
        <v>145</v>
      </c>
    </row>
    <row r="126" spans="1:65" s="2" customFormat="1" ht="16.5" customHeight="1">
      <c r="A126" s="39"/>
      <c r="B126" s="40"/>
      <c r="C126" s="205" t="s">
        <v>279</v>
      </c>
      <c r="D126" s="205" t="s">
        <v>148</v>
      </c>
      <c r="E126" s="206" t="s">
        <v>1024</v>
      </c>
      <c r="F126" s="207" t="s">
        <v>1025</v>
      </c>
      <c r="G126" s="208" t="s">
        <v>267</v>
      </c>
      <c r="H126" s="209">
        <v>61.16</v>
      </c>
      <c r="I126" s="210"/>
      <c r="J126" s="211">
        <f>ROUND(I126*H126,2)</f>
        <v>0</v>
      </c>
      <c r="K126" s="207" t="s">
        <v>151</v>
      </c>
      <c r="L126" s="45"/>
      <c r="M126" s="212" t="s">
        <v>19</v>
      </c>
      <c r="N126" s="213" t="s">
        <v>44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157</v>
      </c>
      <c r="AT126" s="216" t="s">
        <v>148</v>
      </c>
      <c r="AU126" s="216" t="s">
        <v>83</v>
      </c>
      <c r="AY126" s="18" t="s">
        <v>145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81</v>
      </c>
      <c r="BK126" s="217">
        <f>ROUND(I126*H126,2)</f>
        <v>0</v>
      </c>
      <c r="BL126" s="18" t="s">
        <v>157</v>
      </c>
      <c r="BM126" s="216" t="s">
        <v>1026</v>
      </c>
    </row>
    <row r="127" spans="1:47" s="2" customFormat="1" ht="12">
      <c r="A127" s="39"/>
      <c r="B127" s="40"/>
      <c r="C127" s="41"/>
      <c r="D127" s="218" t="s">
        <v>154</v>
      </c>
      <c r="E127" s="41"/>
      <c r="F127" s="219" t="s">
        <v>1027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154</v>
      </c>
      <c r="AU127" s="18" t="s">
        <v>83</v>
      </c>
    </row>
    <row r="128" spans="1:65" s="2" customFormat="1" ht="16.5" customHeight="1">
      <c r="A128" s="39"/>
      <c r="B128" s="40"/>
      <c r="C128" s="205" t="s">
        <v>285</v>
      </c>
      <c r="D128" s="205" t="s">
        <v>148</v>
      </c>
      <c r="E128" s="206" t="s">
        <v>1028</v>
      </c>
      <c r="F128" s="207" t="s">
        <v>266</v>
      </c>
      <c r="G128" s="208" t="s">
        <v>267</v>
      </c>
      <c r="H128" s="209">
        <v>61.16</v>
      </c>
      <c r="I128" s="210"/>
      <c r="J128" s="211">
        <f>ROUND(I128*H128,2)</f>
        <v>0</v>
      </c>
      <c r="K128" s="207" t="s">
        <v>151</v>
      </c>
      <c r="L128" s="45"/>
      <c r="M128" s="212" t="s">
        <v>19</v>
      </c>
      <c r="N128" s="213" t="s">
        <v>44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157</v>
      </c>
      <c r="AT128" s="216" t="s">
        <v>148</v>
      </c>
      <c r="AU128" s="216" t="s">
        <v>83</v>
      </c>
      <c r="AY128" s="18" t="s">
        <v>145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81</v>
      </c>
      <c r="BK128" s="217">
        <f>ROUND(I128*H128,2)</f>
        <v>0</v>
      </c>
      <c r="BL128" s="18" t="s">
        <v>157</v>
      </c>
      <c r="BM128" s="216" t="s">
        <v>1029</v>
      </c>
    </row>
    <row r="129" spans="1:47" s="2" customFormat="1" ht="12">
      <c r="A129" s="39"/>
      <c r="B129" s="40"/>
      <c r="C129" s="41"/>
      <c r="D129" s="218" t="s">
        <v>154</v>
      </c>
      <c r="E129" s="41"/>
      <c r="F129" s="219" t="s">
        <v>269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154</v>
      </c>
      <c r="AU129" s="18" t="s">
        <v>83</v>
      </c>
    </row>
    <row r="130" spans="1:63" s="12" customFormat="1" ht="22.8" customHeight="1">
      <c r="A130" s="12"/>
      <c r="B130" s="189"/>
      <c r="C130" s="190"/>
      <c r="D130" s="191" t="s">
        <v>72</v>
      </c>
      <c r="E130" s="203" t="s">
        <v>324</v>
      </c>
      <c r="F130" s="203" t="s">
        <v>325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SUM(P131:P134)</f>
        <v>0</v>
      </c>
      <c r="Q130" s="197"/>
      <c r="R130" s="198">
        <f>SUM(R131:R134)</f>
        <v>0</v>
      </c>
      <c r="S130" s="197"/>
      <c r="T130" s="199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0" t="s">
        <v>81</v>
      </c>
      <c r="AT130" s="201" t="s">
        <v>72</v>
      </c>
      <c r="AU130" s="201" t="s">
        <v>81</v>
      </c>
      <c r="AY130" s="200" t="s">
        <v>145</v>
      </c>
      <c r="BK130" s="202">
        <f>SUM(BK131:BK134)</f>
        <v>0</v>
      </c>
    </row>
    <row r="131" spans="1:65" s="2" customFormat="1" ht="21.75" customHeight="1">
      <c r="A131" s="39"/>
      <c r="B131" s="40"/>
      <c r="C131" s="205" t="s">
        <v>291</v>
      </c>
      <c r="D131" s="205" t="s">
        <v>148</v>
      </c>
      <c r="E131" s="206" t="s">
        <v>327</v>
      </c>
      <c r="F131" s="207" t="s">
        <v>328</v>
      </c>
      <c r="G131" s="208" t="s">
        <v>267</v>
      </c>
      <c r="H131" s="209">
        <v>1.981</v>
      </c>
      <c r="I131" s="210"/>
      <c r="J131" s="211">
        <f>ROUND(I131*H131,2)</f>
        <v>0</v>
      </c>
      <c r="K131" s="207" t="s">
        <v>151</v>
      </c>
      <c r="L131" s="45"/>
      <c r="M131" s="212" t="s">
        <v>19</v>
      </c>
      <c r="N131" s="213" t="s">
        <v>44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157</v>
      </c>
      <c r="AT131" s="216" t="s">
        <v>148</v>
      </c>
      <c r="AU131" s="216" t="s">
        <v>83</v>
      </c>
      <c r="AY131" s="18" t="s">
        <v>145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81</v>
      </c>
      <c r="BK131" s="217">
        <f>ROUND(I131*H131,2)</f>
        <v>0</v>
      </c>
      <c r="BL131" s="18" t="s">
        <v>157</v>
      </c>
      <c r="BM131" s="216" t="s">
        <v>1030</v>
      </c>
    </row>
    <row r="132" spans="1:47" s="2" customFormat="1" ht="12">
      <c r="A132" s="39"/>
      <c r="B132" s="40"/>
      <c r="C132" s="41"/>
      <c r="D132" s="218" t="s">
        <v>154</v>
      </c>
      <c r="E132" s="41"/>
      <c r="F132" s="219" t="s">
        <v>330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154</v>
      </c>
      <c r="AU132" s="18" t="s">
        <v>83</v>
      </c>
    </row>
    <row r="133" spans="1:65" s="2" customFormat="1" ht="21.75" customHeight="1">
      <c r="A133" s="39"/>
      <c r="B133" s="40"/>
      <c r="C133" s="205" t="s">
        <v>298</v>
      </c>
      <c r="D133" s="205" t="s">
        <v>148</v>
      </c>
      <c r="E133" s="206" t="s">
        <v>1031</v>
      </c>
      <c r="F133" s="207" t="s">
        <v>1032</v>
      </c>
      <c r="G133" s="208" t="s">
        <v>267</v>
      </c>
      <c r="H133" s="209">
        <v>1.981</v>
      </c>
      <c r="I133" s="210"/>
      <c r="J133" s="211">
        <f>ROUND(I133*H133,2)</f>
        <v>0</v>
      </c>
      <c r="K133" s="207" t="s">
        <v>151</v>
      </c>
      <c r="L133" s="45"/>
      <c r="M133" s="212" t="s">
        <v>19</v>
      </c>
      <c r="N133" s="213" t="s">
        <v>44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157</v>
      </c>
      <c r="AT133" s="216" t="s">
        <v>148</v>
      </c>
      <c r="AU133" s="216" t="s">
        <v>83</v>
      </c>
      <c r="AY133" s="18" t="s">
        <v>145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81</v>
      </c>
      <c r="BK133" s="217">
        <f>ROUND(I133*H133,2)</f>
        <v>0</v>
      </c>
      <c r="BL133" s="18" t="s">
        <v>157</v>
      </c>
      <c r="BM133" s="216" t="s">
        <v>1033</v>
      </c>
    </row>
    <row r="134" spans="1:47" s="2" customFormat="1" ht="12">
      <c r="A134" s="39"/>
      <c r="B134" s="40"/>
      <c r="C134" s="41"/>
      <c r="D134" s="218" t="s">
        <v>154</v>
      </c>
      <c r="E134" s="41"/>
      <c r="F134" s="219" t="s">
        <v>1034</v>
      </c>
      <c r="G134" s="41"/>
      <c r="H134" s="41"/>
      <c r="I134" s="220"/>
      <c r="J134" s="41"/>
      <c r="K134" s="41"/>
      <c r="L134" s="45"/>
      <c r="M134" s="269"/>
      <c r="N134" s="270"/>
      <c r="O134" s="271"/>
      <c r="P134" s="271"/>
      <c r="Q134" s="271"/>
      <c r="R134" s="271"/>
      <c r="S134" s="271"/>
      <c r="T134" s="272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154</v>
      </c>
      <c r="AU134" s="18" t="s">
        <v>83</v>
      </c>
    </row>
    <row r="135" spans="1:31" s="2" customFormat="1" ht="6.95" customHeight="1">
      <c r="A135" s="39"/>
      <c r="B135" s="60"/>
      <c r="C135" s="61"/>
      <c r="D135" s="61"/>
      <c r="E135" s="61"/>
      <c r="F135" s="61"/>
      <c r="G135" s="61"/>
      <c r="H135" s="61"/>
      <c r="I135" s="61"/>
      <c r="J135" s="61"/>
      <c r="K135" s="61"/>
      <c r="L135" s="45"/>
      <c r="M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</sheetData>
  <sheetProtection password="CC35" sheet="1" objects="1" scenarios="1" formatColumns="0" formatRows="0" autoFilter="0"/>
  <autoFilter ref="C82:K13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121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NEPOMUK_PŘEŠTICE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1035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ROUND((SUM(BE81:BE145)),2)</f>
        <v>0</v>
      </c>
      <c r="G33" s="39"/>
      <c r="H33" s="39"/>
      <c r="I33" s="149">
        <v>0.21</v>
      </c>
      <c r="J33" s="148">
        <f>ROUND(((SUM(BE81:BE145))*I33),2)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ROUND((SUM(BF81:BF145)),2)</f>
        <v>0</v>
      </c>
      <c r="G34" s="39"/>
      <c r="H34" s="39"/>
      <c r="I34" s="149">
        <v>0.15</v>
      </c>
      <c r="J34" s="148">
        <f>ROUND(((SUM(BF81:BF145))*I34),2)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ROUND((SUM(BG81:BG145)),2)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ROUND((SUM(BH81:BH145)),2)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ROUND((SUM(BI81:BI145)),2)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NEPOMUK_PŘEŠTICE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801.VZ - Rekultivace ploch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A ÚDRŽBA SILNIC PLZEŇSKÉHO KRAJE</v>
      </c>
      <c r="G54" s="41"/>
      <c r="H54" s="41"/>
      <c r="I54" s="33" t="s">
        <v>32</v>
      </c>
      <c r="J54" s="37" t="str">
        <f>E21</f>
        <v>AFRY CZ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125</v>
      </c>
      <c r="D57" s="163"/>
      <c r="E57" s="163"/>
      <c r="F57" s="163"/>
      <c r="G57" s="163"/>
      <c r="H57" s="163"/>
      <c r="I57" s="163"/>
      <c r="J57" s="164" t="s">
        <v>126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66"/>
      <c r="C60" s="167"/>
      <c r="D60" s="168" t="s">
        <v>206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130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NEPOMUK_PŘEŠTICE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122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801.VZ - Rekultivace ploch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33" t="s">
        <v>23</v>
      </c>
      <c r="J75" s="73" t="str">
        <f>IF(J12="","",J12)</f>
        <v>22. 2. 2021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>SPRÁVA A ÚDRŽBA SILNIC PLZEŇSKÉHO KRAJE</v>
      </c>
      <c r="G77" s="41"/>
      <c r="H77" s="41"/>
      <c r="I77" s="33" t="s">
        <v>32</v>
      </c>
      <c r="J77" s="37" t="str">
        <f>E21</f>
        <v>AFRY CZ s.r.o.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30</v>
      </c>
      <c r="D78" s="41"/>
      <c r="E78" s="41"/>
      <c r="F78" s="28" t="str">
        <f>IF(E18="","",E18)</f>
        <v>Vyplň údaj</v>
      </c>
      <c r="G78" s="41"/>
      <c r="H78" s="41"/>
      <c r="I78" s="33" t="s">
        <v>36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131</v>
      </c>
      <c r="D80" s="181" t="s">
        <v>58</v>
      </c>
      <c r="E80" s="181" t="s">
        <v>54</v>
      </c>
      <c r="F80" s="181" t="s">
        <v>55</v>
      </c>
      <c r="G80" s="181" t="s">
        <v>132</v>
      </c>
      <c r="H80" s="181" t="s">
        <v>133</v>
      </c>
      <c r="I80" s="181" t="s">
        <v>134</v>
      </c>
      <c r="J80" s="181" t="s">
        <v>126</v>
      </c>
      <c r="K80" s="182" t="s">
        <v>135</v>
      </c>
      <c r="L80" s="183"/>
      <c r="M80" s="93" t="s">
        <v>19</v>
      </c>
      <c r="N80" s="94" t="s">
        <v>43</v>
      </c>
      <c r="O80" s="94" t="s">
        <v>136</v>
      </c>
      <c r="P80" s="94" t="s">
        <v>137</v>
      </c>
      <c r="Q80" s="94" t="s">
        <v>138</v>
      </c>
      <c r="R80" s="94" t="s">
        <v>139</v>
      </c>
      <c r="S80" s="94" t="s">
        <v>140</v>
      </c>
      <c r="T80" s="95" t="s">
        <v>141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142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8.760940350000002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72</v>
      </c>
      <c r="AU81" s="18" t="s">
        <v>127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72</v>
      </c>
      <c r="E82" s="192" t="s">
        <v>215</v>
      </c>
      <c r="F82" s="192" t="s">
        <v>216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8.760940350000002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81</v>
      </c>
      <c r="AT82" s="201" t="s">
        <v>72</v>
      </c>
      <c r="AU82" s="201" t="s">
        <v>73</v>
      </c>
      <c r="AY82" s="200" t="s">
        <v>145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72</v>
      </c>
      <c r="E83" s="203" t="s">
        <v>81</v>
      </c>
      <c r="F83" s="203" t="s">
        <v>217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SUM(P84:P145)</f>
        <v>0</v>
      </c>
      <c r="Q83" s="197"/>
      <c r="R83" s="198">
        <f>SUM(R84:R145)</f>
        <v>8.760940350000002</v>
      </c>
      <c r="S83" s="197"/>
      <c r="T83" s="199">
        <f>SUM(T84:T145)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81</v>
      </c>
      <c r="AT83" s="201" t="s">
        <v>72</v>
      </c>
      <c r="AU83" s="201" t="s">
        <v>81</v>
      </c>
      <c r="AY83" s="200" t="s">
        <v>145</v>
      </c>
      <c r="BK83" s="202">
        <f>SUM(BK84:BK145)</f>
        <v>0</v>
      </c>
    </row>
    <row r="84" spans="1:65" s="2" customFormat="1" ht="16.5" customHeight="1">
      <c r="A84" s="39"/>
      <c r="B84" s="40"/>
      <c r="C84" s="205" t="s">
        <v>81</v>
      </c>
      <c r="D84" s="205" t="s">
        <v>148</v>
      </c>
      <c r="E84" s="206" t="s">
        <v>691</v>
      </c>
      <c r="F84" s="207" t="s">
        <v>692</v>
      </c>
      <c r="G84" s="208" t="s">
        <v>220</v>
      </c>
      <c r="H84" s="209">
        <v>20295.615</v>
      </c>
      <c r="I84" s="210"/>
      <c r="J84" s="211">
        <f>ROUND(I84*H84,2)</f>
        <v>0</v>
      </c>
      <c r="K84" s="207" t="s">
        <v>151</v>
      </c>
      <c r="L84" s="45"/>
      <c r="M84" s="212" t="s">
        <v>19</v>
      </c>
      <c r="N84" s="213" t="s">
        <v>44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157</v>
      </c>
      <c r="AT84" s="216" t="s">
        <v>148</v>
      </c>
      <c r="AU84" s="216" t="s">
        <v>83</v>
      </c>
      <c r="AY84" s="18" t="s">
        <v>145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81</v>
      </c>
      <c r="BK84" s="217">
        <f>ROUND(I84*H84,2)</f>
        <v>0</v>
      </c>
      <c r="BL84" s="18" t="s">
        <v>157</v>
      </c>
      <c r="BM84" s="216" t="s">
        <v>1036</v>
      </c>
    </row>
    <row r="85" spans="1:47" s="2" customFormat="1" ht="12">
      <c r="A85" s="39"/>
      <c r="B85" s="40"/>
      <c r="C85" s="41"/>
      <c r="D85" s="218" t="s">
        <v>154</v>
      </c>
      <c r="E85" s="41"/>
      <c r="F85" s="219" t="s">
        <v>694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154</v>
      </c>
      <c r="AU85" s="18" t="s">
        <v>83</v>
      </c>
    </row>
    <row r="86" spans="1:51" s="15" customFormat="1" ht="12">
      <c r="A86" s="15"/>
      <c r="B86" s="249"/>
      <c r="C86" s="250"/>
      <c r="D86" s="218" t="s">
        <v>155</v>
      </c>
      <c r="E86" s="251" t="s">
        <v>19</v>
      </c>
      <c r="F86" s="252" t="s">
        <v>356</v>
      </c>
      <c r="G86" s="250"/>
      <c r="H86" s="251" t="s">
        <v>19</v>
      </c>
      <c r="I86" s="253"/>
      <c r="J86" s="250"/>
      <c r="K86" s="250"/>
      <c r="L86" s="254"/>
      <c r="M86" s="255"/>
      <c r="N86" s="256"/>
      <c r="O86" s="256"/>
      <c r="P86" s="256"/>
      <c r="Q86" s="256"/>
      <c r="R86" s="256"/>
      <c r="S86" s="256"/>
      <c r="T86" s="257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T86" s="258" t="s">
        <v>155</v>
      </c>
      <c r="AU86" s="258" t="s">
        <v>83</v>
      </c>
      <c r="AV86" s="15" t="s">
        <v>81</v>
      </c>
      <c r="AW86" s="15" t="s">
        <v>35</v>
      </c>
      <c r="AX86" s="15" t="s">
        <v>73</v>
      </c>
      <c r="AY86" s="258" t="s">
        <v>145</v>
      </c>
    </row>
    <row r="87" spans="1:51" s="13" customFormat="1" ht="12">
      <c r="A87" s="13"/>
      <c r="B87" s="223"/>
      <c r="C87" s="224"/>
      <c r="D87" s="218" t="s">
        <v>155</v>
      </c>
      <c r="E87" s="225" t="s">
        <v>19</v>
      </c>
      <c r="F87" s="226" t="s">
        <v>1037</v>
      </c>
      <c r="G87" s="224"/>
      <c r="H87" s="227">
        <v>20295.615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155</v>
      </c>
      <c r="AU87" s="233" t="s">
        <v>83</v>
      </c>
      <c r="AV87" s="13" t="s">
        <v>83</v>
      </c>
      <c r="AW87" s="13" t="s">
        <v>35</v>
      </c>
      <c r="AX87" s="13" t="s">
        <v>73</v>
      </c>
      <c r="AY87" s="233" t="s">
        <v>145</v>
      </c>
    </row>
    <row r="88" spans="1:51" s="14" customFormat="1" ht="12">
      <c r="A88" s="14"/>
      <c r="B88" s="234"/>
      <c r="C88" s="235"/>
      <c r="D88" s="218" t="s">
        <v>155</v>
      </c>
      <c r="E88" s="236" t="s">
        <v>19</v>
      </c>
      <c r="F88" s="237" t="s">
        <v>156</v>
      </c>
      <c r="G88" s="235"/>
      <c r="H88" s="238">
        <v>20295.615</v>
      </c>
      <c r="I88" s="239"/>
      <c r="J88" s="235"/>
      <c r="K88" s="235"/>
      <c r="L88" s="240"/>
      <c r="M88" s="245"/>
      <c r="N88" s="246"/>
      <c r="O88" s="246"/>
      <c r="P88" s="246"/>
      <c r="Q88" s="246"/>
      <c r="R88" s="246"/>
      <c r="S88" s="246"/>
      <c r="T88" s="247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4" t="s">
        <v>155</v>
      </c>
      <c r="AU88" s="244" t="s">
        <v>83</v>
      </c>
      <c r="AV88" s="14" t="s">
        <v>157</v>
      </c>
      <c r="AW88" s="14" t="s">
        <v>35</v>
      </c>
      <c r="AX88" s="14" t="s">
        <v>81</v>
      </c>
      <c r="AY88" s="244" t="s">
        <v>145</v>
      </c>
    </row>
    <row r="89" spans="1:65" s="2" customFormat="1" ht="21.75" customHeight="1">
      <c r="A89" s="39"/>
      <c r="B89" s="40"/>
      <c r="C89" s="205" t="s">
        <v>83</v>
      </c>
      <c r="D89" s="205" t="s">
        <v>148</v>
      </c>
      <c r="E89" s="206" t="s">
        <v>1038</v>
      </c>
      <c r="F89" s="207" t="s">
        <v>1039</v>
      </c>
      <c r="G89" s="208" t="s">
        <v>249</v>
      </c>
      <c r="H89" s="209">
        <v>269.78</v>
      </c>
      <c r="I89" s="210"/>
      <c r="J89" s="211">
        <f>ROUND(I89*H89,2)</f>
        <v>0</v>
      </c>
      <c r="K89" s="207" t="s">
        <v>151</v>
      </c>
      <c r="L89" s="45"/>
      <c r="M89" s="212" t="s">
        <v>19</v>
      </c>
      <c r="N89" s="213" t="s">
        <v>44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157</v>
      </c>
      <c r="AT89" s="216" t="s">
        <v>148</v>
      </c>
      <c r="AU89" s="216" t="s">
        <v>83</v>
      </c>
      <c r="AY89" s="18" t="s">
        <v>145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81</v>
      </c>
      <c r="BK89" s="217">
        <f>ROUND(I89*H89,2)</f>
        <v>0</v>
      </c>
      <c r="BL89" s="18" t="s">
        <v>157</v>
      </c>
      <c r="BM89" s="216" t="s">
        <v>1040</v>
      </c>
    </row>
    <row r="90" spans="1:47" s="2" customFormat="1" ht="12">
      <c r="A90" s="39"/>
      <c r="B90" s="40"/>
      <c r="C90" s="41"/>
      <c r="D90" s="218" t="s">
        <v>154</v>
      </c>
      <c r="E90" s="41"/>
      <c r="F90" s="219" t="s">
        <v>1041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154</v>
      </c>
      <c r="AU90" s="18" t="s">
        <v>83</v>
      </c>
    </row>
    <row r="91" spans="1:51" s="15" customFormat="1" ht="12">
      <c r="A91" s="15"/>
      <c r="B91" s="249"/>
      <c r="C91" s="250"/>
      <c r="D91" s="218" t="s">
        <v>155</v>
      </c>
      <c r="E91" s="251" t="s">
        <v>19</v>
      </c>
      <c r="F91" s="252" t="s">
        <v>223</v>
      </c>
      <c r="G91" s="250"/>
      <c r="H91" s="251" t="s">
        <v>19</v>
      </c>
      <c r="I91" s="253"/>
      <c r="J91" s="250"/>
      <c r="K91" s="250"/>
      <c r="L91" s="254"/>
      <c r="M91" s="255"/>
      <c r="N91" s="256"/>
      <c r="O91" s="256"/>
      <c r="P91" s="256"/>
      <c r="Q91" s="256"/>
      <c r="R91" s="256"/>
      <c r="S91" s="256"/>
      <c r="T91" s="257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58" t="s">
        <v>155</v>
      </c>
      <c r="AU91" s="258" t="s">
        <v>83</v>
      </c>
      <c r="AV91" s="15" t="s">
        <v>81</v>
      </c>
      <c r="AW91" s="15" t="s">
        <v>35</v>
      </c>
      <c r="AX91" s="15" t="s">
        <v>73</v>
      </c>
      <c r="AY91" s="258" t="s">
        <v>145</v>
      </c>
    </row>
    <row r="92" spans="1:51" s="13" customFormat="1" ht="12">
      <c r="A92" s="13"/>
      <c r="B92" s="223"/>
      <c r="C92" s="224"/>
      <c r="D92" s="218" t="s">
        <v>155</v>
      </c>
      <c r="E92" s="225" t="s">
        <v>19</v>
      </c>
      <c r="F92" s="226" t="s">
        <v>1042</v>
      </c>
      <c r="G92" s="224"/>
      <c r="H92" s="227">
        <v>269.78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155</v>
      </c>
      <c r="AU92" s="233" t="s">
        <v>83</v>
      </c>
      <c r="AV92" s="13" t="s">
        <v>83</v>
      </c>
      <c r="AW92" s="13" t="s">
        <v>35</v>
      </c>
      <c r="AX92" s="13" t="s">
        <v>73</v>
      </c>
      <c r="AY92" s="233" t="s">
        <v>145</v>
      </c>
    </row>
    <row r="93" spans="1:51" s="14" customFormat="1" ht="12">
      <c r="A93" s="14"/>
      <c r="B93" s="234"/>
      <c r="C93" s="235"/>
      <c r="D93" s="218" t="s">
        <v>155</v>
      </c>
      <c r="E93" s="236" t="s">
        <v>19</v>
      </c>
      <c r="F93" s="237" t="s">
        <v>156</v>
      </c>
      <c r="G93" s="235"/>
      <c r="H93" s="238">
        <v>269.78</v>
      </c>
      <c r="I93" s="239"/>
      <c r="J93" s="235"/>
      <c r="K93" s="235"/>
      <c r="L93" s="240"/>
      <c r="M93" s="245"/>
      <c r="N93" s="246"/>
      <c r="O93" s="246"/>
      <c r="P93" s="246"/>
      <c r="Q93" s="246"/>
      <c r="R93" s="246"/>
      <c r="S93" s="246"/>
      <c r="T93" s="24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4" t="s">
        <v>155</v>
      </c>
      <c r="AU93" s="244" t="s">
        <v>83</v>
      </c>
      <c r="AV93" s="14" t="s">
        <v>157</v>
      </c>
      <c r="AW93" s="14" t="s">
        <v>35</v>
      </c>
      <c r="AX93" s="14" t="s">
        <v>81</v>
      </c>
      <c r="AY93" s="244" t="s">
        <v>145</v>
      </c>
    </row>
    <row r="94" spans="1:65" s="2" customFormat="1" ht="21.75" customHeight="1">
      <c r="A94" s="39"/>
      <c r="B94" s="40"/>
      <c r="C94" s="205" t="s">
        <v>170</v>
      </c>
      <c r="D94" s="205" t="s">
        <v>148</v>
      </c>
      <c r="E94" s="206" t="s">
        <v>358</v>
      </c>
      <c r="F94" s="207" t="s">
        <v>359</v>
      </c>
      <c r="G94" s="208" t="s">
        <v>249</v>
      </c>
      <c r="H94" s="209">
        <v>3918.677</v>
      </c>
      <c r="I94" s="210"/>
      <c r="J94" s="211">
        <f>ROUND(I94*H94,2)</f>
        <v>0</v>
      </c>
      <c r="K94" s="207" t="s">
        <v>151</v>
      </c>
      <c r="L94" s="45"/>
      <c r="M94" s="212" t="s">
        <v>19</v>
      </c>
      <c r="N94" s="213" t="s">
        <v>44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157</v>
      </c>
      <c r="AT94" s="216" t="s">
        <v>148</v>
      </c>
      <c r="AU94" s="216" t="s">
        <v>83</v>
      </c>
      <c r="AY94" s="18" t="s">
        <v>145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81</v>
      </c>
      <c r="BK94" s="217">
        <f>ROUND(I94*H94,2)</f>
        <v>0</v>
      </c>
      <c r="BL94" s="18" t="s">
        <v>157</v>
      </c>
      <c r="BM94" s="216" t="s">
        <v>1043</v>
      </c>
    </row>
    <row r="95" spans="1:47" s="2" customFormat="1" ht="12">
      <c r="A95" s="39"/>
      <c r="B95" s="40"/>
      <c r="C95" s="41"/>
      <c r="D95" s="218" t="s">
        <v>154</v>
      </c>
      <c r="E95" s="41"/>
      <c r="F95" s="219" t="s">
        <v>361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154</v>
      </c>
      <c r="AU95" s="18" t="s">
        <v>83</v>
      </c>
    </row>
    <row r="96" spans="1:51" s="15" customFormat="1" ht="12">
      <c r="A96" s="15"/>
      <c r="B96" s="249"/>
      <c r="C96" s="250"/>
      <c r="D96" s="218" t="s">
        <v>155</v>
      </c>
      <c r="E96" s="251" t="s">
        <v>19</v>
      </c>
      <c r="F96" s="252" t="s">
        <v>1044</v>
      </c>
      <c r="G96" s="250"/>
      <c r="H96" s="251" t="s">
        <v>19</v>
      </c>
      <c r="I96" s="253"/>
      <c r="J96" s="250"/>
      <c r="K96" s="250"/>
      <c r="L96" s="254"/>
      <c r="M96" s="255"/>
      <c r="N96" s="256"/>
      <c r="O96" s="256"/>
      <c r="P96" s="256"/>
      <c r="Q96" s="256"/>
      <c r="R96" s="256"/>
      <c r="S96" s="256"/>
      <c r="T96" s="257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58" t="s">
        <v>155</v>
      </c>
      <c r="AU96" s="258" t="s">
        <v>83</v>
      </c>
      <c r="AV96" s="15" t="s">
        <v>81</v>
      </c>
      <c r="AW96" s="15" t="s">
        <v>35</v>
      </c>
      <c r="AX96" s="15" t="s">
        <v>73</v>
      </c>
      <c r="AY96" s="258" t="s">
        <v>145</v>
      </c>
    </row>
    <row r="97" spans="1:51" s="13" customFormat="1" ht="12">
      <c r="A97" s="13"/>
      <c r="B97" s="223"/>
      <c r="C97" s="224"/>
      <c r="D97" s="218" t="s">
        <v>155</v>
      </c>
      <c r="E97" s="225" t="s">
        <v>19</v>
      </c>
      <c r="F97" s="226" t="s">
        <v>1045</v>
      </c>
      <c r="G97" s="224"/>
      <c r="H97" s="227">
        <v>2565.636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155</v>
      </c>
      <c r="AU97" s="233" t="s">
        <v>83</v>
      </c>
      <c r="AV97" s="13" t="s">
        <v>83</v>
      </c>
      <c r="AW97" s="13" t="s">
        <v>35</v>
      </c>
      <c r="AX97" s="13" t="s">
        <v>73</v>
      </c>
      <c r="AY97" s="233" t="s">
        <v>145</v>
      </c>
    </row>
    <row r="98" spans="1:51" s="15" customFormat="1" ht="12">
      <c r="A98" s="15"/>
      <c r="B98" s="249"/>
      <c r="C98" s="250"/>
      <c r="D98" s="218" t="s">
        <v>155</v>
      </c>
      <c r="E98" s="251" t="s">
        <v>19</v>
      </c>
      <c r="F98" s="252" t="s">
        <v>364</v>
      </c>
      <c r="G98" s="250"/>
      <c r="H98" s="251" t="s">
        <v>19</v>
      </c>
      <c r="I98" s="253"/>
      <c r="J98" s="250"/>
      <c r="K98" s="250"/>
      <c r="L98" s="254"/>
      <c r="M98" s="255"/>
      <c r="N98" s="256"/>
      <c r="O98" s="256"/>
      <c r="P98" s="256"/>
      <c r="Q98" s="256"/>
      <c r="R98" s="256"/>
      <c r="S98" s="256"/>
      <c r="T98" s="257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8" t="s">
        <v>155</v>
      </c>
      <c r="AU98" s="258" t="s">
        <v>83</v>
      </c>
      <c r="AV98" s="15" t="s">
        <v>81</v>
      </c>
      <c r="AW98" s="15" t="s">
        <v>35</v>
      </c>
      <c r="AX98" s="15" t="s">
        <v>73</v>
      </c>
      <c r="AY98" s="258" t="s">
        <v>145</v>
      </c>
    </row>
    <row r="99" spans="1:51" s="13" customFormat="1" ht="12">
      <c r="A99" s="13"/>
      <c r="B99" s="223"/>
      <c r="C99" s="224"/>
      <c r="D99" s="218" t="s">
        <v>155</v>
      </c>
      <c r="E99" s="225" t="s">
        <v>19</v>
      </c>
      <c r="F99" s="226" t="s">
        <v>1046</v>
      </c>
      <c r="G99" s="224"/>
      <c r="H99" s="227">
        <v>1353.041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155</v>
      </c>
      <c r="AU99" s="233" t="s">
        <v>83</v>
      </c>
      <c r="AV99" s="13" t="s">
        <v>83</v>
      </c>
      <c r="AW99" s="13" t="s">
        <v>35</v>
      </c>
      <c r="AX99" s="13" t="s">
        <v>73</v>
      </c>
      <c r="AY99" s="233" t="s">
        <v>145</v>
      </c>
    </row>
    <row r="100" spans="1:51" s="14" customFormat="1" ht="12">
      <c r="A100" s="14"/>
      <c r="B100" s="234"/>
      <c r="C100" s="235"/>
      <c r="D100" s="218" t="s">
        <v>155</v>
      </c>
      <c r="E100" s="236" t="s">
        <v>19</v>
      </c>
      <c r="F100" s="237" t="s">
        <v>156</v>
      </c>
      <c r="G100" s="235"/>
      <c r="H100" s="238">
        <v>3918.6769999999997</v>
      </c>
      <c r="I100" s="239"/>
      <c r="J100" s="235"/>
      <c r="K100" s="235"/>
      <c r="L100" s="240"/>
      <c r="M100" s="245"/>
      <c r="N100" s="246"/>
      <c r="O100" s="246"/>
      <c r="P100" s="246"/>
      <c r="Q100" s="246"/>
      <c r="R100" s="246"/>
      <c r="S100" s="246"/>
      <c r="T100" s="24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155</v>
      </c>
      <c r="AU100" s="244" t="s">
        <v>83</v>
      </c>
      <c r="AV100" s="14" t="s">
        <v>157</v>
      </c>
      <c r="AW100" s="14" t="s">
        <v>35</v>
      </c>
      <c r="AX100" s="14" t="s">
        <v>81</v>
      </c>
      <c r="AY100" s="244" t="s">
        <v>145</v>
      </c>
    </row>
    <row r="101" spans="1:65" s="2" customFormat="1" ht="16.5" customHeight="1">
      <c r="A101" s="39"/>
      <c r="B101" s="40"/>
      <c r="C101" s="205" t="s">
        <v>157</v>
      </c>
      <c r="D101" s="205" t="s">
        <v>148</v>
      </c>
      <c r="E101" s="206" t="s">
        <v>247</v>
      </c>
      <c r="F101" s="207" t="s">
        <v>248</v>
      </c>
      <c r="G101" s="208" t="s">
        <v>249</v>
      </c>
      <c r="H101" s="209">
        <v>4188.457</v>
      </c>
      <c r="I101" s="210"/>
      <c r="J101" s="211">
        <f>ROUND(I101*H101,2)</f>
        <v>0</v>
      </c>
      <c r="K101" s="207" t="s">
        <v>151</v>
      </c>
      <c r="L101" s="45"/>
      <c r="M101" s="212" t="s">
        <v>19</v>
      </c>
      <c r="N101" s="213" t="s">
        <v>44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157</v>
      </c>
      <c r="AT101" s="216" t="s">
        <v>148</v>
      </c>
      <c r="AU101" s="216" t="s">
        <v>83</v>
      </c>
      <c r="AY101" s="18" t="s">
        <v>145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81</v>
      </c>
      <c r="BK101" s="217">
        <f>ROUND(I101*H101,2)</f>
        <v>0</v>
      </c>
      <c r="BL101" s="18" t="s">
        <v>157</v>
      </c>
      <c r="BM101" s="216" t="s">
        <v>1047</v>
      </c>
    </row>
    <row r="102" spans="1:47" s="2" customFormat="1" ht="12">
      <c r="A102" s="39"/>
      <c r="B102" s="40"/>
      <c r="C102" s="41"/>
      <c r="D102" s="218" t="s">
        <v>154</v>
      </c>
      <c r="E102" s="41"/>
      <c r="F102" s="219" t="s">
        <v>251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154</v>
      </c>
      <c r="AU102" s="18" t="s">
        <v>83</v>
      </c>
    </row>
    <row r="103" spans="1:51" s="15" customFormat="1" ht="12">
      <c r="A103" s="15"/>
      <c r="B103" s="249"/>
      <c r="C103" s="250"/>
      <c r="D103" s="218" t="s">
        <v>155</v>
      </c>
      <c r="E103" s="251" t="s">
        <v>19</v>
      </c>
      <c r="F103" s="252" t="s">
        <v>1048</v>
      </c>
      <c r="G103" s="250"/>
      <c r="H103" s="251" t="s">
        <v>19</v>
      </c>
      <c r="I103" s="253"/>
      <c r="J103" s="250"/>
      <c r="K103" s="250"/>
      <c r="L103" s="254"/>
      <c r="M103" s="255"/>
      <c r="N103" s="256"/>
      <c r="O103" s="256"/>
      <c r="P103" s="256"/>
      <c r="Q103" s="256"/>
      <c r="R103" s="256"/>
      <c r="S103" s="256"/>
      <c r="T103" s="257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8" t="s">
        <v>155</v>
      </c>
      <c r="AU103" s="258" t="s">
        <v>83</v>
      </c>
      <c r="AV103" s="15" t="s">
        <v>81</v>
      </c>
      <c r="AW103" s="15" t="s">
        <v>35</v>
      </c>
      <c r="AX103" s="15" t="s">
        <v>73</v>
      </c>
      <c r="AY103" s="258" t="s">
        <v>145</v>
      </c>
    </row>
    <row r="104" spans="1:51" s="13" customFormat="1" ht="12">
      <c r="A104" s="13"/>
      <c r="B104" s="223"/>
      <c r="C104" s="224"/>
      <c r="D104" s="218" t="s">
        <v>155</v>
      </c>
      <c r="E104" s="225" t="s">
        <v>19</v>
      </c>
      <c r="F104" s="226" t="s">
        <v>1049</v>
      </c>
      <c r="G104" s="224"/>
      <c r="H104" s="227">
        <v>2835.416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155</v>
      </c>
      <c r="AU104" s="233" t="s">
        <v>83</v>
      </c>
      <c r="AV104" s="13" t="s">
        <v>83</v>
      </c>
      <c r="AW104" s="13" t="s">
        <v>35</v>
      </c>
      <c r="AX104" s="13" t="s">
        <v>73</v>
      </c>
      <c r="AY104" s="233" t="s">
        <v>145</v>
      </c>
    </row>
    <row r="105" spans="1:51" s="15" customFormat="1" ht="12">
      <c r="A105" s="15"/>
      <c r="B105" s="249"/>
      <c r="C105" s="250"/>
      <c r="D105" s="218" t="s">
        <v>155</v>
      </c>
      <c r="E105" s="251" t="s">
        <v>19</v>
      </c>
      <c r="F105" s="252" t="s">
        <v>364</v>
      </c>
      <c r="G105" s="250"/>
      <c r="H105" s="251" t="s">
        <v>19</v>
      </c>
      <c r="I105" s="253"/>
      <c r="J105" s="250"/>
      <c r="K105" s="250"/>
      <c r="L105" s="254"/>
      <c r="M105" s="255"/>
      <c r="N105" s="256"/>
      <c r="O105" s="256"/>
      <c r="P105" s="256"/>
      <c r="Q105" s="256"/>
      <c r="R105" s="256"/>
      <c r="S105" s="256"/>
      <c r="T105" s="257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8" t="s">
        <v>155</v>
      </c>
      <c r="AU105" s="258" t="s">
        <v>83</v>
      </c>
      <c r="AV105" s="15" t="s">
        <v>81</v>
      </c>
      <c r="AW105" s="15" t="s">
        <v>35</v>
      </c>
      <c r="AX105" s="15" t="s">
        <v>73</v>
      </c>
      <c r="AY105" s="258" t="s">
        <v>145</v>
      </c>
    </row>
    <row r="106" spans="1:51" s="13" customFormat="1" ht="12">
      <c r="A106" s="13"/>
      <c r="B106" s="223"/>
      <c r="C106" s="224"/>
      <c r="D106" s="218" t="s">
        <v>155</v>
      </c>
      <c r="E106" s="225" t="s">
        <v>19</v>
      </c>
      <c r="F106" s="226" t="s">
        <v>1046</v>
      </c>
      <c r="G106" s="224"/>
      <c r="H106" s="227">
        <v>1353.041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155</v>
      </c>
      <c r="AU106" s="233" t="s">
        <v>83</v>
      </c>
      <c r="AV106" s="13" t="s">
        <v>83</v>
      </c>
      <c r="AW106" s="13" t="s">
        <v>35</v>
      </c>
      <c r="AX106" s="13" t="s">
        <v>73</v>
      </c>
      <c r="AY106" s="233" t="s">
        <v>145</v>
      </c>
    </row>
    <row r="107" spans="1:51" s="14" customFormat="1" ht="12">
      <c r="A107" s="14"/>
      <c r="B107" s="234"/>
      <c r="C107" s="235"/>
      <c r="D107" s="218" t="s">
        <v>155</v>
      </c>
      <c r="E107" s="236" t="s">
        <v>19</v>
      </c>
      <c r="F107" s="237" t="s">
        <v>156</v>
      </c>
      <c r="G107" s="235"/>
      <c r="H107" s="238">
        <v>4188.457</v>
      </c>
      <c r="I107" s="239"/>
      <c r="J107" s="235"/>
      <c r="K107" s="235"/>
      <c r="L107" s="240"/>
      <c r="M107" s="245"/>
      <c r="N107" s="246"/>
      <c r="O107" s="246"/>
      <c r="P107" s="246"/>
      <c r="Q107" s="246"/>
      <c r="R107" s="246"/>
      <c r="S107" s="246"/>
      <c r="T107" s="24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155</v>
      </c>
      <c r="AU107" s="244" t="s">
        <v>83</v>
      </c>
      <c r="AV107" s="14" t="s">
        <v>157</v>
      </c>
      <c r="AW107" s="14" t="s">
        <v>35</v>
      </c>
      <c r="AX107" s="14" t="s">
        <v>81</v>
      </c>
      <c r="AY107" s="244" t="s">
        <v>145</v>
      </c>
    </row>
    <row r="108" spans="1:65" s="2" customFormat="1" ht="16.5" customHeight="1">
      <c r="A108" s="39"/>
      <c r="B108" s="40"/>
      <c r="C108" s="205" t="s">
        <v>144</v>
      </c>
      <c r="D108" s="205" t="s">
        <v>148</v>
      </c>
      <c r="E108" s="206" t="s">
        <v>1050</v>
      </c>
      <c r="F108" s="207" t="s">
        <v>1051</v>
      </c>
      <c r="G108" s="208" t="s">
        <v>249</v>
      </c>
      <c r="H108" s="209">
        <v>2565.636</v>
      </c>
      <c r="I108" s="210"/>
      <c r="J108" s="211">
        <f>ROUND(I108*H108,2)</f>
        <v>0</v>
      </c>
      <c r="K108" s="207" t="s">
        <v>151</v>
      </c>
      <c r="L108" s="45"/>
      <c r="M108" s="212" t="s">
        <v>19</v>
      </c>
      <c r="N108" s="213" t="s">
        <v>44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157</v>
      </c>
      <c r="AT108" s="216" t="s">
        <v>148</v>
      </c>
      <c r="AU108" s="216" t="s">
        <v>83</v>
      </c>
      <c r="AY108" s="18" t="s">
        <v>145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81</v>
      </c>
      <c r="BK108" s="217">
        <f>ROUND(I108*H108,2)</f>
        <v>0</v>
      </c>
      <c r="BL108" s="18" t="s">
        <v>157</v>
      </c>
      <c r="BM108" s="216" t="s">
        <v>1052</v>
      </c>
    </row>
    <row r="109" spans="1:47" s="2" customFormat="1" ht="12">
      <c r="A109" s="39"/>
      <c r="B109" s="40"/>
      <c r="C109" s="41"/>
      <c r="D109" s="218" t="s">
        <v>154</v>
      </c>
      <c r="E109" s="41"/>
      <c r="F109" s="219" t="s">
        <v>1053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154</v>
      </c>
      <c r="AU109" s="18" t="s">
        <v>83</v>
      </c>
    </row>
    <row r="110" spans="1:51" s="15" customFormat="1" ht="12">
      <c r="A110" s="15"/>
      <c r="B110" s="249"/>
      <c r="C110" s="250"/>
      <c r="D110" s="218" t="s">
        <v>155</v>
      </c>
      <c r="E110" s="251" t="s">
        <v>19</v>
      </c>
      <c r="F110" s="252" t="s">
        <v>1054</v>
      </c>
      <c r="G110" s="250"/>
      <c r="H110" s="251" t="s">
        <v>19</v>
      </c>
      <c r="I110" s="253"/>
      <c r="J110" s="250"/>
      <c r="K110" s="250"/>
      <c r="L110" s="254"/>
      <c r="M110" s="255"/>
      <c r="N110" s="256"/>
      <c r="O110" s="256"/>
      <c r="P110" s="256"/>
      <c r="Q110" s="256"/>
      <c r="R110" s="256"/>
      <c r="S110" s="256"/>
      <c r="T110" s="257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8" t="s">
        <v>155</v>
      </c>
      <c r="AU110" s="258" t="s">
        <v>83</v>
      </c>
      <c r="AV110" s="15" t="s">
        <v>81</v>
      </c>
      <c r="AW110" s="15" t="s">
        <v>35</v>
      </c>
      <c r="AX110" s="15" t="s">
        <v>73</v>
      </c>
      <c r="AY110" s="258" t="s">
        <v>145</v>
      </c>
    </row>
    <row r="111" spans="1:51" s="13" customFormat="1" ht="12">
      <c r="A111" s="13"/>
      <c r="B111" s="223"/>
      <c r="C111" s="224"/>
      <c r="D111" s="218" t="s">
        <v>155</v>
      </c>
      <c r="E111" s="225" t="s">
        <v>19</v>
      </c>
      <c r="F111" s="226" t="s">
        <v>1045</v>
      </c>
      <c r="G111" s="224"/>
      <c r="H111" s="227">
        <v>2565.636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155</v>
      </c>
      <c r="AU111" s="233" t="s">
        <v>83</v>
      </c>
      <c r="AV111" s="13" t="s">
        <v>83</v>
      </c>
      <c r="AW111" s="13" t="s">
        <v>35</v>
      </c>
      <c r="AX111" s="13" t="s">
        <v>73</v>
      </c>
      <c r="AY111" s="233" t="s">
        <v>145</v>
      </c>
    </row>
    <row r="112" spans="1:51" s="14" customFormat="1" ht="12">
      <c r="A112" s="14"/>
      <c r="B112" s="234"/>
      <c r="C112" s="235"/>
      <c r="D112" s="218" t="s">
        <v>155</v>
      </c>
      <c r="E112" s="236" t="s">
        <v>19</v>
      </c>
      <c r="F112" s="237" t="s">
        <v>156</v>
      </c>
      <c r="G112" s="235"/>
      <c r="H112" s="238">
        <v>2565.636</v>
      </c>
      <c r="I112" s="239"/>
      <c r="J112" s="235"/>
      <c r="K112" s="235"/>
      <c r="L112" s="240"/>
      <c r="M112" s="245"/>
      <c r="N112" s="246"/>
      <c r="O112" s="246"/>
      <c r="P112" s="246"/>
      <c r="Q112" s="246"/>
      <c r="R112" s="246"/>
      <c r="S112" s="246"/>
      <c r="T112" s="24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155</v>
      </c>
      <c r="AU112" s="244" t="s">
        <v>83</v>
      </c>
      <c r="AV112" s="14" t="s">
        <v>157</v>
      </c>
      <c r="AW112" s="14" t="s">
        <v>35</v>
      </c>
      <c r="AX112" s="14" t="s">
        <v>81</v>
      </c>
      <c r="AY112" s="244" t="s">
        <v>145</v>
      </c>
    </row>
    <row r="113" spans="1:65" s="2" customFormat="1" ht="16.5" customHeight="1">
      <c r="A113" s="39"/>
      <c r="B113" s="40"/>
      <c r="C113" s="205" t="s">
        <v>183</v>
      </c>
      <c r="D113" s="205" t="s">
        <v>148</v>
      </c>
      <c r="E113" s="206" t="s">
        <v>1055</v>
      </c>
      <c r="F113" s="207" t="s">
        <v>1056</v>
      </c>
      <c r="G113" s="208" t="s">
        <v>220</v>
      </c>
      <c r="H113" s="209">
        <v>3250</v>
      </c>
      <c r="I113" s="210"/>
      <c r="J113" s="211">
        <f>ROUND(I113*H113,2)</f>
        <v>0</v>
      </c>
      <c r="K113" s="207" t="s">
        <v>151</v>
      </c>
      <c r="L113" s="45"/>
      <c r="M113" s="212" t="s">
        <v>19</v>
      </c>
      <c r="N113" s="213" t="s">
        <v>44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157</v>
      </c>
      <c r="AT113" s="216" t="s">
        <v>148</v>
      </c>
      <c r="AU113" s="216" t="s">
        <v>83</v>
      </c>
      <c r="AY113" s="18" t="s">
        <v>145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81</v>
      </c>
      <c r="BK113" s="217">
        <f>ROUND(I113*H113,2)</f>
        <v>0</v>
      </c>
      <c r="BL113" s="18" t="s">
        <v>157</v>
      </c>
      <c r="BM113" s="216" t="s">
        <v>1057</v>
      </c>
    </row>
    <row r="114" spans="1:47" s="2" customFormat="1" ht="12">
      <c r="A114" s="39"/>
      <c r="B114" s="40"/>
      <c r="C114" s="41"/>
      <c r="D114" s="218" t="s">
        <v>154</v>
      </c>
      <c r="E114" s="41"/>
      <c r="F114" s="219" t="s">
        <v>1058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154</v>
      </c>
      <c r="AU114" s="18" t="s">
        <v>83</v>
      </c>
    </row>
    <row r="115" spans="1:51" s="13" customFormat="1" ht="12">
      <c r="A115" s="13"/>
      <c r="B115" s="223"/>
      <c r="C115" s="224"/>
      <c r="D115" s="218" t="s">
        <v>155</v>
      </c>
      <c r="E115" s="225" t="s">
        <v>19</v>
      </c>
      <c r="F115" s="226" t="s">
        <v>1059</v>
      </c>
      <c r="G115" s="224"/>
      <c r="H115" s="227">
        <v>3250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155</v>
      </c>
      <c r="AU115" s="233" t="s">
        <v>83</v>
      </c>
      <c r="AV115" s="13" t="s">
        <v>83</v>
      </c>
      <c r="AW115" s="13" t="s">
        <v>35</v>
      </c>
      <c r="AX115" s="13" t="s">
        <v>73</v>
      </c>
      <c r="AY115" s="233" t="s">
        <v>145</v>
      </c>
    </row>
    <row r="116" spans="1:51" s="14" customFormat="1" ht="12">
      <c r="A116" s="14"/>
      <c r="B116" s="234"/>
      <c r="C116" s="235"/>
      <c r="D116" s="218" t="s">
        <v>155</v>
      </c>
      <c r="E116" s="236" t="s">
        <v>19</v>
      </c>
      <c r="F116" s="237" t="s">
        <v>156</v>
      </c>
      <c r="G116" s="235"/>
      <c r="H116" s="238">
        <v>3250</v>
      </c>
      <c r="I116" s="239"/>
      <c r="J116" s="235"/>
      <c r="K116" s="235"/>
      <c r="L116" s="240"/>
      <c r="M116" s="245"/>
      <c r="N116" s="246"/>
      <c r="O116" s="246"/>
      <c r="P116" s="246"/>
      <c r="Q116" s="246"/>
      <c r="R116" s="246"/>
      <c r="S116" s="246"/>
      <c r="T116" s="24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155</v>
      </c>
      <c r="AU116" s="244" t="s">
        <v>83</v>
      </c>
      <c r="AV116" s="14" t="s">
        <v>157</v>
      </c>
      <c r="AW116" s="14" t="s">
        <v>35</v>
      </c>
      <c r="AX116" s="14" t="s">
        <v>81</v>
      </c>
      <c r="AY116" s="244" t="s">
        <v>145</v>
      </c>
    </row>
    <row r="117" spans="1:65" s="2" customFormat="1" ht="16.5" customHeight="1">
      <c r="A117" s="39"/>
      <c r="B117" s="40"/>
      <c r="C117" s="205" t="s">
        <v>190</v>
      </c>
      <c r="D117" s="205" t="s">
        <v>148</v>
      </c>
      <c r="E117" s="206" t="s">
        <v>444</v>
      </c>
      <c r="F117" s="207" t="s">
        <v>445</v>
      </c>
      <c r="G117" s="208" t="s">
        <v>220</v>
      </c>
      <c r="H117" s="209">
        <v>6765.205</v>
      </c>
      <c r="I117" s="210"/>
      <c r="J117" s="211">
        <f>ROUND(I117*H117,2)</f>
        <v>0</v>
      </c>
      <c r="K117" s="207" t="s">
        <v>151</v>
      </c>
      <c r="L117" s="45"/>
      <c r="M117" s="212" t="s">
        <v>19</v>
      </c>
      <c r="N117" s="213" t="s">
        <v>44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157</v>
      </c>
      <c r="AT117" s="216" t="s">
        <v>148</v>
      </c>
      <c r="AU117" s="216" t="s">
        <v>83</v>
      </c>
      <c r="AY117" s="18" t="s">
        <v>145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81</v>
      </c>
      <c r="BK117" s="217">
        <f>ROUND(I117*H117,2)</f>
        <v>0</v>
      </c>
      <c r="BL117" s="18" t="s">
        <v>157</v>
      </c>
      <c r="BM117" s="216" t="s">
        <v>1060</v>
      </c>
    </row>
    <row r="118" spans="1:47" s="2" customFormat="1" ht="12">
      <c r="A118" s="39"/>
      <c r="B118" s="40"/>
      <c r="C118" s="41"/>
      <c r="D118" s="218" t="s">
        <v>154</v>
      </c>
      <c r="E118" s="41"/>
      <c r="F118" s="219" t="s">
        <v>447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154</v>
      </c>
      <c r="AU118" s="18" t="s">
        <v>83</v>
      </c>
    </row>
    <row r="119" spans="1:51" s="15" customFormat="1" ht="12">
      <c r="A119" s="15"/>
      <c r="B119" s="249"/>
      <c r="C119" s="250"/>
      <c r="D119" s="218" t="s">
        <v>155</v>
      </c>
      <c r="E119" s="251" t="s">
        <v>19</v>
      </c>
      <c r="F119" s="252" t="s">
        <v>1061</v>
      </c>
      <c r="G119" s="250"/>
      <c r="H119" s="251" t="s">
        <v>19</v>
      </c>
      <c r="I119" s="253"/>
      <c r="J119" s="250"/>
      <c r="K119" s="250"/>
      <c r="L119" s="254"/>
      <c r="M119" s="255"/>
      <c r="N119" s="256"/>
      <c r="O119" s="256"/>
      <c r="P119" s="256"/>
      <c r="Q119" s="256"/>
      <c r="R119" s="256"/>
      <c r="S119" s="256"/>
      <c r="T119" s="257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8" t="s">
        <v>155</v>
      </c>
      <c r="AU119" s="258" t="s">
        <v>83</v>
      </c>
      <c r="AV119" s="15" t="s">
        <v>81</v>
      </c>
      <c r="AW119" s="15" t="s">
        <v>35</v>
      </c>
      <c r="AX119" s="15" t="s">
        <v>73</v>
      </c>
      <c r="AY119" s="258" t="s">
        <v>145</v>
      </c>
    </row>
    <row r="120" spans="1:51" s="13" customFormat="1" ht="12">
      <c r="A120" s="13"/>
      <c r="B120" s="223"/>
      <c r="C120" s="224"/>
      <c r="D120" s="218" t="s">
        <v>155</v>
      </c>
      <c r="E120" s="225" t="s">
        <v>19</v>
      </c>
      <c r="F120" s="226" t="s">
        <v>1062</v>
      </c>
      <c r="G120" s="224"/>
      <c r="H120" s="227">
        <v>6765.205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155</v>
      </c>
      <c r="AU120" s="233" t="s">
        <v>83</v>
      </c>
      <c r="AV120" s="13" t="s">
        <v>83</v>
      </c>
      <c r="AW120" s="13" t="s">
        <v>35</v>
      </c>
      <c r="AX120" s="13" t="s">
        <v>73</v>
      </c>
      <c r="AY120" s="233" t="s">
        <v>145</v>
      </c>
    </row>
    <row r="121" spans="1:51" s="14" customFormat="1" ht="12">
      <c r="A121" s="14"/>
      <c r="B121" s="234"/>
      <c r="C121" s="235"/>
      <c r="D121" s="218" t="s">
        <v>155</v>
      </c>
      <c r="E121" s="236" t="s">
        <v>19</v>
      </c>
      <c r="F121" s="237" t="s">
        <v>156</v>
      </c>
      <c r="G121" s="235"/>
      <c r="H121" s="238">
        <v>6765.205</v>
      </c>
      <c r="I121" s="239"/>
      <c r="J121" s="235"/>
      <c r="K121" s="235"/>
      <c r="L121" s="240"/>
      <c r="M121" s="245"/>
      <c r="N121" s="246"/>
      <c r="O121" s="246"/>
      <c r="P121" s="246"/>
      <c r="Q121" s="246"/>
      <c r="R121" s="246"/>
      <c r="S121" s="246"/>
      <c r="T121" s="24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155</v>
      </c>
      <c r="AU121" s="244" t="s">
        <v>83</v>
      </c>
      <c r="AV121" s="14" t="s">
        <v>157</v>
      </c>
      <c r="AW121" s="14" t="s">
        <v>35</v>
      </c>
      <c r="AX121" s="14" t="s">
        <v>81</v>
      </c>
      <c r="AY121" s="244" t="s">
        <v>145</v>
      </c>
    </row>
    <row r="122" spans="1:65" s="2" customFormat="1" ht="16.5" customHeight="1">
      <c r="A122" s="39"/>
      <c r="B122" s="40"/>
      <c r="C122" s="205" t="s">
        <v>197</v>
      </c>
      <c r="D122" s="205" t="s">
        <v>148</v>
      </c>
      <c r="E122" s="206" t="s">
        <v>450</v>
      </c>
      <c r="F122" s="207" t="s">
        <v>451</v>
      </c>
      <c r="G122" s="208" t="s">
        <v>220</v>
      </c>
      <c r="H122" s="209">
        <v>6765.205</v>
      </c>
      <c r="I122" s="210"/>
      <c r="J122" s="211">
        <f>ROUND(I122*H122,2)</f>
        <v>0</v>
      </c>
      <c r="K122" s="207" t="s">
        <v>151</v>
      </c>
      <c r="L122" s="45"/>
      <c r="M122" s="212" t="s">
        <v>19</v>
      </c>
      <c r="N122" s="213" t="s">
        <v>44</v>
      </c>
      <c r="O122" s="85"/>
      <c r="P122" s="214">
        <f>O122*H122</f>
        <v>0</v>
      </c>
      <c r="Q122" s="214">
        <v>0.00127</v>
      </c>
      <c r="R122" s="214">
        <f>Q122*H122</f>
        <v>8.591810350000001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157</v>
      </c>
      <c r="AT122" s="216" t="s">
        <v>148</v>
      </c>
      <c r="AU122" s="216" t="s">
        <v>83</v>
      </c>
      <c r="AY122" s="18" t="s">
        <v>145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81</v>
      </c>
      <c r="BK122" s="217">
        <f>ROUND(I122*H122,2)</f>
        <v>0</v>
      </c>
      <c r="BL122" s="18" t="s">
        <v>157</v>
      </c>
      <c r="BM122" s="216" t="s">
        <v>1063</v>
      </c>
    </row>
    <row r="123" spans="1:47" s="2" customFormat="1" ht="12">
      <c r="A123" s="39"/>
      <c r="B123" s="40"/>
      <c r="C123" s="41"/>
      <c r="D123" s="218" t="s">
        <v>154</v>
      </c>
      <c r="E123" s="41"/>
      <c r="F123" s="219" t="s">
        <v>451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154</v>
      </c>
      <c r="AU123" s="18" t="s">
        <v>83</v>
      </c>
    </row>
    <row r="124" spans="1:51" s="13" customFormat="1" ht="12">
      <c r="A124" s="13"/>
      <c r="B124" s="223"/>
      <c r="C124" s="224"/>
      <c r="D124" s="218" t="s">
        <v>155</v>
      </c>
      <c r="E124" s="225" t="s">
        <v>19</v>
      </c>
      <c r="F124" s="226" t="s">
        <v>1064</v>
      </c>
      <c r="G124" s="224"/>
      <c r="H124" s="227">
        <v>6765.205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155</v>
      </c>
      <c r="AU124" s="233" t="s">
        <v>83</v>
      </c>
      <c r="AV124" s="13" t="s">
        <v>83</v>
      </c>
      <c r="AW124" s="13" t="s">
        <v>35</v>
      </c>
      <c r="AX124" s="13" t="s">
        <v>73</v>
      </c>
      <c r="AY124" s="233" t="s">
        <v>145</v>
      </c>
    </row>
    <row r="125" spans="1:51" s="14" customFormat="1" ht="12">
      <c r="A125" s="14"/>
      <c r="B125" s="234"/>
      <c r="C125" s="235"/>
      <c r="D125" s="218" t="s">
        <v>155</v>
      </c>
      <c r="E125" s="236" t="s">
        <v>19</v>
      </c>
      <c r="F125" s="237" t="s">
        <v>156</v>
      </c>
      <c r="G125" s="235"/>
      <c r="H125" s="238">
        <v>6765.205</v>
      </c>
      <c r="I125" s="239"/>
      <c r="J125" s="235"/>
      <c r="K125" s="235"/>
      <c r="L125" s="240"/>
      <c r="M125" s="245"/>
      <c r="N125" s="246"/>
      <c r="O125" s="246"/>
      <c r="P125" s="246"/>
      <c r="Q125" s="246"/>
      <c r="R125" s="246"/>
      <c r="S125" s="246"/>
      <c r="T125" s="24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155</v>
      </c>
      <c r="AU125" s="244" t="s">
        <v>83</v>
      </c>
      <c r="AV125" s="14" t="s">
        <v>157</v>
      </c>
      <c r="AW125" s="14" t="s">
        <v>35</v>
      </c>
      <c r="AX125" s="14" t="s">
        <v>81</v>
      </c>
      <c r="AY125" s="244" t="s">
        <v>145</v>
      </c>
    </row>
    <row r="126" spans="1:65" s="2" customFormat="1" ht="16.5" customHeight="1">
      <c r="A126" s="39"/>
      <c r="B126" s="40"/>
      <c r="C126" s="259" t="s">
        <v>264</v>
      </c>
      <c r="D126" s="259" t="s">
        <v>286</v>
      </c>
      <c r="E126" s="260" t="s">
        <v>723</v>
      </c>
      <c r="F126" s="261" t="s">
        <v>724</v>
      </c>
      <c r="G126" s="262" t="s">
        <v>456</v>
      </c>
      <c r="H126" s="263">
        <v>169.13</v>
      </c>
      <c r="I126" s="264"/>
      <c r="J126" s="265">
        <f>ROUND(I126*H126,2)</f>
        <v>0</v>
      </c>
      <c r="K126" s="261" t="s">
        <v>151</v>
      </c>
      <c r="L126" s="266"/>
      <c r="M126" s="267" t="s">
        <v>19</v>
      </c>
      <c r="N126" s="268" t="s">
        <v>44</v>
      </c>
      <c r="O126" s="85"/>
      <c r="P126" s="214">
        <f>O126*H126</f>
        <v>0</v>
      </c>
      <c r="Q126" s="214">
        <v>0.001</v>
      </c>
      <c r="R126" s="214">
        <f>Q126*H126</f>
        <v>0.16913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197</v>
      </c>
      <c r="AT126" s="216" t="s">
        <v>286</v>
      </c>
      <c r="AU126" s="216" t="s">
        <v>83</v>
      </c>
      <c r="AY126" s="18" t="s">
        <v>145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81</v>
      </c>
      <c r="BK126" s="217">
        <f>ROUND(I126*H126,2)</f>
        <v>0</v>
      </c>
      <c r="BL126" s="18" t="s">
        <v>157</v>
      </c>
      <c r="BM126" s="216" t="s">
        <v>1065</v>
      </c>
    </row>
    <row r="127" spans="1:47" s="2" customFormat="1" ht="12">
      <c r="A127" s="39"/>
      <c r="B127" s="40"/>
      <c r="C127" s="41"/>
      <c r="D127" s="218" t="s">
        <v>154</v>
      </c>
      <c r="E127" s="41"/>
      <c r="F127" s="219" t="s">
        <v>724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154</v>
      </c>
      <c r="AU127" s="18" t="s">
        <v>83</v>
      </c>
    </row>
    <row r="128" spans="1:51" s="13" customFormat="1" ht="12">
      <c r="A128" s="13"/>
      <c r="B128" s="223"/>
      <c r="C128" s="224"/>
      <c r="D128" s="218" t="s">
        <v>155</v>
      </c>
      <c r="E128" s="225" t="s">
        <v>19</v>
      </c>
      <c r="F128" s="226" t="s">
        <v>1066</v>
      </c>
      <c r="G128" s="224"/>
      <c r="H128" s="227">
        <v>169.13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155</v>
      </c>
      <c r="AU128" s="233" t="s">
        <v>83</v>
      </c>
      <c r="AV128" s="13" t="s">
        <v>83</v>
      </c>
      <c r="AW128" s="13" t="s">
        <v>35</v>
      </c>
      <c r="AX128" s="13" t="s">
        <v>73</v>
      </c>
      <c r="AY128" s="233" t="s">
        <v>145</v>
      </c>
    </row>
    <row r="129" spans="1:51" s="14" customFormat="1" ht="12">
      <c r="A129" s="14"/>
      <c r="B129" s="234"/>
      <c r="C129" s="235"/>
      <c r="D129" s="218" t="s">
        <v>155</v>
      </c>
      <c r="E129" s="236" t="s">
        <v>19</v>
      </c>
      <c r="F129" s="237" t="s">
        <v>156</v>
      </c>
      <c r="G129" s="235"/>
      <c r="H129" s="238">
        <v>169.13</v>
      </c>
      <c r="I129" s="239"/>
      <c r="J129" s="235"/>
      <c r="K129" s="235"/>
      <c r="L129" s="240"/>
      <c r="M129" s="245"/>
      <c r="N129" s="246"/>
      <c r="O129" s="246"/>
      <c r="P129" s="246"/>
      <c r="Q129" s="246"/>
      <c r="R129" s="246"/>
      <c r="S129" s="246"/>
      <c r="T129" s="24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155</v>
      </c>
      <c r="AU129" s="244" t="s">
        <v>83</v>
      </c>
      <c r="AV129" s="14" t="s">
        <v>157</v>
      </c>
      <c r="AW129" s="14" t="s">
        <v>35</v>
      </c>
      <c r="AX129" s="14" t="s">
        <v>81</v>
      </c>
      <c r="AY129" s="244" t="s">
        <v>145</v>
      </c>
    </row>
    <row r="130" spans="1:65" s="2" customFormat="1" ht="16.5" customHeight="1">
      <c r="A130" s="39"/>
      <c r="B130" s="40"/>
      <c r="C130" s="205" t="s">
        <v>273</v>
      </c>
      <c r="D130" s="205" t="s">
        <v>148</v>
      </c>
      <c r="E130" s="206" t="s">
        <v>459</v>
      </c>
      <c r="F130" s="207" t="s">
        <v>460</v>
      </c>
      <c r="G130" s="208" t="s">
        <v>220</v>
      </c>
      <c r="H130" s="209">
        <v>6765.205</v>
      </c>
      <c r="I130" s="210"/>
      <c r="J130" s="211">
        <f>ROUND(I130*H130,2)</f>
        <v>0</v>
      </c>
      <c r="K130" s="207" t="s">
        <v>151</v>
      </c>
      <c r="L130" s="45"/>
      <c r="M130" s="212" t="s">
        <v>19</v>
      </c>
      <c r="N130" s="213" t="s">
        <v>44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157</v>
      </c>
      <c r="AT130" s="216" t="s">
        <v>148</v>
      </c>
      <c r="AU130" s="216" t="s">
        <v>83</v>
      </c>
      <c r="AY130" s="18" t="s">
        <v>145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81</v>
      </c>
      <c r="BK130" s="217">
        <f>ROUND(I130*H130,2)</f>
        <v>0</v>
      </c>
      <c r="BL130" s="18" t="s">
        <v>157</v>
      </c>
      <c r="BM130" s="216" t="s">
        <v>1067</v>
      </c>
    </row>
    <row r="131" spans="1:47" s="2" customFormat="1" ht="12">
      <c r="A131" s="39"/>
      <c r="B131" s="40"/>
      <c r="C131" s="41"/>
      <c r="D131" s="218" t="s">
        <v>154</v>
      </c>
      <c r="E131" s="41"/>
      <c r="F131" s="219" t="s">
        <v>462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154</v>
      </c>
      <c r="AU131" s="18" t="s">
        <v>83</v>
      </c>
    </row>
    <row r="132" spans="1:51" s="13" customFormat="1" ht="12">
      <c r="A132" s="13"/>
      <c r="B132" s="223"/>
      <c r="C132" s="224"/>
      <c r="D132" s="218" t="s">
        <v>155</v>
      </c>
      <c r="E132" s="225" t="s">
        <v>19</v>
      </c>
      <c r="F132" s="226" t="s">
        <v>1064</v>
      </c>
      <c r="G132" s="224"/>
      <c r="H132" s="227">
        <v>6765.205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155</v>
      </c>
      <c r="AU132" s="233" t="s">
        <v>83</v>
      </c>
      <c r="AV132" s="13" t="s">
        <v>83</v>
      </c>
      <c r="AW132" s="13" t="s">
        <v>35</v>
      </c>
      <c r="AX132" s="13" t="s">
        <v>73</v>
      </c>
      <c r="AY132" s="233" t="s">
        <v>145</v>
      </c>
    </row>
    <row r="133" spans="1:51" s="14" customFormat="1" ht="12">
      <c r="A133" s="14"/>
      <c r="B133" s="234"/>
      <c r="C133" s="235"/>
      <c r="D133" s="218" t="s">
        <v>155</v>
      </c>
      <c r="E133" s="236" t="s">
        <v>19</v>
      </c>
      <c r="F133" s="237" t="s">
        <v>156</v>
      </c>
      <c r="G133" s="235"/>
      <c r="H133" s="238">
        <v>6765.205</v>
      </c>
      <c r="I133" s="239"/>
      <c r="J133" s="235"/>
      <c r="K133" s="235"/>
      <c r="L133" s="240"/>
      <c r="M133" s="245"/>
      <c r="N133" s="246"/>
      <c r="O133" s="246"/>
      <c r="P133" s="246"/>
      <c r="Q133" s="246"/>
      <c r="R133" s="246"/>
      <c r="S133" s="246"/>
      <c r="T133" s="24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155</v>
      </c>
      <c r="AU133" s="244" t="s">
        <v>83</v>
      </c>
      <c r="AV133" s="14" t="s">
        <v>157</v>
      </c>
      <c r="AW133" s="14" t="s">
        <v>35</v>
      </c>
      <c r="AX133" s="14" t="s">
        <v>81</v>
      </c>
      <c r="AY133" s="244" t="s">
        <v>145</v>
      </c>
    </row>
    <row r="134" spans="1:65" s="2" customFormat="1" ht="16.5" customHeight="1">
      <c r="A134" s="39"/>
      <c r="B134" s="40"/>
      <c r="C134" s="205" t="s">
        <v>279</v>
      </c>
      <c r="D134" s="205" t="s">
        <v>148</v>
      </c>
      <c r="E134" s="206" t="s">
        <v>463</v>
      </c>
      <c r="F134" s="207" t="s">
        <v>464</v>
      </c>
      <c r="G134" s="208" t="s">
        <v>220</v>
      </c>
      <c r="H134" s="209">
        <v>6765.205</v>
      </c>
      <c r="I134" s="210"/>
      <c r="J134" s="211">
        <f>ROUND(I134*H134,2)</f>
        <v>0</v>
      </c>
      <c r="K134" s="207" t="s">
        <v>151</v>
      </c>
      <c r="L134" s="45"/>
      <c r="M134" s="212" t="s">
        <v>19</v>
      </c>
      <c r="N134" s="213" t="s">
        <v>44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157</v>
      </c>
      <c r="AT134" s="216" t="s">
        <v>148</v>
      </c>
      <c r="AU134" s="216" t="s">
        <v>83</v>
      </c>
      <c r="AY134" s="18" t="s">
        <v>145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81</v>
      </c>
      <c r="BK134" s="217">
        <f>ROUND(I134*H134,2)</f>
        <v>0</v>
      </c>
      <c r="BL134" s="18" t="s">
        <v>157</v>
      </c>
      <c r="BM134" s="216" t="s">
        <v>1068</v>
      </c>
    </row>
    <row r="135" spans="1:47" s="2" customFormat="1" ht="12">
      <c r="A135" s="39"/>
      <c r="B135" s="40"/>
      <c r="C135" s="41"/>
      <c r="D135" s="218" t="s">
        <v>154</v>
      </c>
      <c r="E135" s="41"/>
      <c r="F135" s="219" t="s">
        <v>466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154</v>
      </c>
      <c r="AU135" s="18" t="s">
        <v>83</v>
      </c>
    </row>
    <row r="136" spans="1:51" s="13" customFormat="1" ht="12">
      <c r="A136" s="13"/>
      <c r="B136" s="223"/>
      <c r="C136" s="224"/>
      <c r="D136" s="218" t="s">
        <v>155</v>
      </c>
      <c r="E136" s="225" t="s">
        <v>19</v>
      </c>
      <c r="F136" s="226" t="s">
        <v>1064</v>
      </c>
      <c r="G136" s="224"/>
      <c r="H136" s="227">
        <v>6765.205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155</v>
      </c>
      <c r="AU136" s="233" t="s">
        <v>83</v>
      </c>
      <c r="AV136" s="13" t="s">
        <v>83</v>
      </c>
      <c r="AW136" s="13" t="s">
        <v>35</v>
      </c>
      <c r="AX136" s="13" t="s">
        <v>73</v>
      </c>
      <c r="AY136" s="233" t="s">
        <v>145</v>
      </c>
    </row>
    <row r="137" spans="1:51" s="14" customFormat="1" ht="12">
      <c r="A137" s="14"/>
      <c r="B137" s="234"/>
      <c r="C137" s="235"/>
      <c r="D137" s="218" t="s">
        <v>155</v>
      </c>
      <c r="E137" s="236" t="s">
        <v>19</v>
      </c>
      <c r="F137" s="237" t="s">
        <v>156</v>
      </c>
      <c r="G137" s="235"/>
      <c r="H137" s="238">
        <v>6765.205</v>
      </c>
      <c r="I137" s="239"/>
      <c r="J137" s="235"/>
      <c r="K137" s="235"/>
      <c r="L137" s="240"/>
      <c r="M137" s="245"/>
      <c r="N137" s="246"/>
      <c r="O137" s="246"/>
      <c r="P137" s="246"/>
      <c r="Q137" s="246"/>
      <c r="R137" s="246"/>
      <c r="S137" s="246"/>
      <c r="T137" s="24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155</v>
      </c>
      <c r="AU137" s="244" t="s">
        <v>83</v>
      </c>
      <c r="AV137" s="14" t="s">
        <v>157</v>
      </c>
      <c r="AW137" s="14" t="s">
        <v>35</v>
      </c>
      <c r="AX137" s="14" t="s">
        <v>81</v>
      </c>
      <c r="AY137" s="244" t="s">
        <v>145</v>
      </c>
    </row>
    <row r="138" spans="1:65" s="2" customFormat="1" ht="16.5" customHeight="1">
      <c r="A138" s="39"/>
      <c r="B138" s="40"/>
      <c r="C138" s="205" t="s">
        <v>285</v>
      </c>
      <c r="D138" s="205" t="s">
        <v>148</v>
      </c>
      <c r="E138" s="206" t="s">
        <v>468</v>
      </c>
      <c r="F138" s="207" t="s">
        <v>469</v>
      </c>
      <c r="G138" s="208" t="s">
        <v>249</v>
      </c>
      <c r="H138" s="209">
        <v>101.478</v>
      </c>
      <c r="I138" s="210"/>
      <c r="J138" s="211">
        <f>ROUND(I138*H138,2)</f>
        <v>0</v>
      </c>
      <c r="K138" s="207" t="s">
        <v>151</v>
      </c>
      <c r="L138" s="45"/>
      <c r="M138" s="212" t="s">
        <v>19</v>
      </c>
      <c r="N138" s="213" t="s">
        <v>44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157</v>
      </c>
      <c r="AT138" s="216" t="s">
        <v>148</v>
      </c>
      <c r="AU138" s="216" t="s">
        <v>83</v>
      </c>
      <c r="AY138" s="18" t="s">
        <v>145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81</v>
      </c>
      <c r="BK138" s="217">
        <f>ROUND(I138*H138,2)</f>
        <v>0</v>
      </c>
      <c r="BL138" s="18" t="s">
        <v>157</v>
      </c>
      <c r="BM138" s="216" t="s">
        <v>1069</v>
      </c>
    </row>
    <row r="139" spans="1:47" s="2" customFormat="1" ht="12">
      <c r="A139" s="39"/>
      <c r="B139" s="40"/>
      <c r="C139" s="41"/>
      <c r="D139" s="218" t="s">
        <v>154</v>
      </c>
      <c r="E139" s="41"/>
      <c r="F139" s="219" t="s">
        <v>471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154</v>
      </c>
      <c r="AU139" s="18" t="s">
        <v>83</v>
      </c>
    </row>
    <row r="140" spans="1:51" s="13" customFormat="1" ht="12">
      <c r="A140" s="13"/>
      <c r="B140" s="223"/>
      <c r="C140" s="224"/>
      <c r="D140" s="218" t="s">
        <v>155</v>
      </c>
      <c r="E140" s="225" t="s">
        <v>19</v>
      </c>
      <c r="F140" s="226" t="s">
        <v>1070</v>
      </c>
      <c r="G140" s="224"/>
      <c r="H140" s="227">
        <v>101.478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155</v>
      </c>
      <c r="AU140" s="233" t="s">
        <v>83</v>
      </c>
      <c r="AV140" s="13" t="s">
        <v>83</v>
      </c>
      <c r="AW140" s="13" t="s">
        <v>35</v>
      </c>
      <c r="AX140" s="13" t="s">
        <v>73</v>
      </c>
      <c r="AY140" s="233" t="s">
        <v>145</v>
      </c>
    </row>
    <row r="141" spans="1:51" s="14" customFormat="1" ht="12">
      <c r="A141" s="14"/>
      <c r="B141" s="234"/>
      <c r="C141" s="235"/>
      <c r="D141" s="218" t="s">
        <v>155</v>
      </c>
      <c r="E141" s="236" t="s">
        <v>19</v>
      </c>
      <c r="F141" s="237" t="s">
        <v>156</v>
      </c>
      <c r="G141" s="235"/>
      <c r="H141" s="238">
        <v>101.478</v>
      </c>
      <c r="I141" s="239"/>
      <c r="J141" s="235"/>
      <c r="K141" s="235"/>
      <c r="L141" s="240"/>
      <c r="M141" s="245"/>
      <c r="N141" s="246"/>
      <c r="O141" s="246"/>
      <c r="P141" s="246"/>
      <c r="Q141" s="246"/>
      <c r="R141" s="246"/>
      <c r="S141" s="246"/>
      <c r="T141" s="24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155</v>
      </c>
      <c r="AU141" s="244" t="s">
        <v>83</v>
      </c>
      <c r="AV141" s="14" t="s">
        <v>157</v>
      </c>
      <c r="AW141" s="14" t="s">
        <v>35</v>
      </c>
      <c r="AX141" s="14" t="s">
        <v>81</v>
      </c>
      <c r="AY141" s="244" t="s">
        <v>145</v>
      </c>
    </row>
    <row r="142" spans="1:65" s="2" customFormat="1" ht="16.5" customHeight="1">
      <c r="A142" s="39"/>
      <c r="B142" s="40"/>
      <c r="C142" s="205" t="s">
        <v>291</v>
      </c>
      <c r="D142" s="205" t="s">
        <v>148</v>
      </c>
      <c r="E142" s="206" t="s">
        <v>474</v>
      </c>
      <c r="F142" s="207" t="s">
        <v>475</v>
      </c>
      <c r="G142" s="208" t="s">
        <v>249</v>
      </c>
      <c r="H142" s="209">
        <v>1014.78</v>
      </c>
      <c r="I142" s="210"/>
      <c r="J142" s="211">
        <f>ROUND(I142*H142,2)</f>
        <v>0</v>
      </c>
      <c r="K142" s="207" t="s">
        <v>151</v>
      </c>
      <c r="L142" s="45"/>
      <c r="M142" s="212" t="s">
        <v>19</v>
      </c>
      <c r="N142" s="213" t="s">
        <v>44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157</v>
      </c>
      <c r="AT142" s="216" t="s">
        <v>148</v>
      </c>
      <c r="AU142" s="216" t="s">
        <v>83</v>
      </c>
      <c r="AY142" s="18" t="s">
        <v>145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81</v>
      </c>
      <c r="BK142" s="217">
        <f>ROUND(I142*H142,2)</f>
        <v>0</v>
      </c>
      <c r="BL142" s="18" t="s">
        <v>157</v>
      </c>
      <c r="BM142" s="216" t="s">
        <v>1071</v>
      </c>
    </row>
    <row r="143" spans="1:47" s="2" customFormat="1" ht="12">
      <c r="A143" s="39"/>
      <c r="B143" s="40"/>
      <c r="C143" s="41"/>
      <c r="D143" s="218" t="s">
        <v>154</v>
      </c>
      <c r="E143" s="41"/>
      <c r="F143" s="219" t="s">
        <v>477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154</v>
      </c>
      <c r="AU143" s="18" t="s">
        <v>83</v>
      </c>
    </row>
    <row r="144" spans="1:51" s="13" customFormat="1" ht="12">
      <c r="A144" s="13"/>
      <c r="B144" s="223"/>
      <c r="C144" s="224"/>
      <c r="D144" s="218" t="s">
        <v>155</v>
      </c>
      <c r="E144" s="225" t="s">
        <v>19</v>
      </c>
      <c r="F144" s="226" t="s">
        <v>1072</v>
      </c>
      <c r="G144" s="224"/>
      <c r="H144" s="227">
        <v>1014.78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155</v>
      </c>
      <c r="AU144" s="233" t="s">
        <v>83</v>
      </c>
      <c r="AV144" s="13" t="s">
        <v>83</v>
      </c>
      <c r="AW144" s="13" t="s">
        <v>35</v>
      </c>
      <c r="AX144" s="13" t="s">
        <v>73</v>
      </c>
      <c r="AY144" s="233" t="s">
        <v>145</v>
      </c>
    </row>
    <row r="145" spans="1:51" s="14" customFormat="1" ht="12">
      <c r="A145" s="14"/>
      <c r="B145" s="234"/>
      <c r="C145" s="235"/>
      <c r="D145" s="218" t="s">
        <v>155</v>
      </c>
      <c r="E145" s="236" t="s">
        <v>19</v>
      </c>
      <c r="F145" s="237" t="s">
        <v>156</v>
      </c>
      <c r="G145" s="235"/>
      <c r="H145" s="238">
        <v>1014.78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155</v>
      </c>
      <c r="AU145" s="244" t="s">
        <v>83</v>
      </c>
      <c r="AV145" s="14" t="s">
        <v>157</v>
      </c>
      <c r="AW145" s="14" t="s">
        <v>35</v>
      </c>
      <c r="AX145" s="14" t="s">
        <v>81</v>
      </c>
      <c r="AY145" s="244" t="s">
        <v>145</v>
      </c>
    </row>
    <row r="146" spans="1:31" s="2" customFormat="1" ht="6.95" customHeight="1">
      <c r="A146" s="39"/>
      <c r="B146" s="60"/>
      <c r="C146" s="61"/>
      <c r="D146" s="61"/>
      <c r="E146" s="61"/>
      <c r="F146" s="61"/>
      <c r="G146" s="61"/>
      <c r="H146" s="61"/>
      <c r="I146" s="61"/>
      <c r="J146" s="61"/>
      <c r="K146" s="61"/>
      <c r="L146" s="45"/>
      <c r="M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</sheetData>
  <sheetProtection password="CC35" sheet="1" objects="1" scenarios="1" formatColumns="0" formatRows="0" autoFilter="0"/>
  <autoFilter ref="C80:K14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121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NEPOMUK_PŘEŠTICE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1073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ROUND((SUM(BE81:BE128)),2)</f>
        <v>0</v>
      </c>
      <c r="G33" s="39"/>
      <c r="H33" s="39"/>
      <c r="I33" s="149">
        <v>0.21</v>
      </c>
      <c r="J33" s="148">
        <f>ROUND(((SUM(BE81:BE128))*I33),2)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ROUND((SUM(BF81:BF128)),2)</f>
        <v>0</v>
      </c>
      <c r="G34" s="39"/>
      <c r="H34" s="39"/>
      <c r="I34" s="149">
        <v>0.15</v>
      </c>
      <c r="J34" s="148">
        <f>ROUND(((SUM(BF81:BF128))*I34),2)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ROUND((SUM(BG81:BG128)),2)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ROUND((SUM(BH81:BH128)),2)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ROUND((SUM(BI81:BI128)),2)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NEPOMUK_PŘEŠTICE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802.HZ - Kácení zeleně a náhradní výsadba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A ÚDRŽBA SILNIC PLZEŇSKÉHO KRAJE</v>
      </c>
      <c r="G54" s="41"/>
      <c r="H54" s="41"/>
      <c r="I54" s="33" t="s">
        <v>32</v>
      </c>
      <c r="J54" s="37" t="str">
        <f>E21</f>
        <v>AFRY CZ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125</v>
      </c>
      <c r="D57" s="163"/>
      <c r="E57" s="163"/>
      <c r="F57" s="163"/>
      <c r="G57" s="163"/>
      <c r="H57" s="163"/>
      <c r="I57" s="163"/>
      <c r="J57" s="164" t="s">
        <v>126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66"/>
      <c r="C60" s="167"/>
      <c r="D60" s="168" t="s">
        <v>206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130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NEPOMUK_PŘEŠTICE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122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802.HZ - Kácení zeleně a náhradní výsadba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33" t="s">
        <v>23</v>
      </c>
      <c r="J75" s="73" t="str">
        <f>IF(J12="","",J12)</f>
        <v>22. 2. 2021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>SPRÁVA A ÚDRŽBA SILNIC PLZEŇSKÉHO KRAJE</v>
      </c>
      <c r="G77" s="41"/>
      <c r="H77" s="41"/>
      <c r="I77" s="33" t="s">
        <v>32</v>
      </c>
      <c r="J77" s="37" t="str">
        <f>E21</f>
        <v>AFRY CZ s.r.o.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30</v>
      </c>
      <c r="D78" s="41"/>
      <c r="E78" s="41"/>
      <c r="F78" s="28" t="str">
        <f>IF(E18="","",E18)</f>
        <v>Vyplň údaj</v>
      </c>
      <c r="G78" s="41"/>
      <c r="H78" s="41"/>
      <c r="I78" s="33" t="s">
        <v>36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131</v>
      </c>
      <c r="D80" s="181" t="s">
        <v>58</v>
      </c>
      <c r="E80" s="181" t="s">
        <v>54</v>
      </c>
      <c r="F80" s="181" t="s">
        <v>55</v>
      </c>
      <c r="G80" s="181" t="s">
        <v>132</v>
      </c>
      <c r="H80" s="181" t="s">
        <v>133</v>
      </c>
      <c r="I80" s="181" t="s">
        <v>134</v>
      </c>
      <c r="J80" s="181" t="s">
        <v>126</v>
      </c>
      <c r="K80" s="182" t="s">
        <v>135</v>
      </c>
      <c r="L80" s="183"/>
      <c r="M80" s="93" t="s">
        <v>19</v>
      </c>
      <c r="N80" s="94" t="s">
        <v>43</v>
      </c>
      <c r="O80" s="94" t="s">
        <v>136</v>
      </c>
      <c r="P80" s="94" t="s">
        <v>137</v>
      </c>
      <c r="Q80" s="94" t="s">
        <v>138</v>
      </c>
      <c r="R80" s="94" t="s">
        <v>139</v>
      </c>
      <c r="S80" s="94" t="s">
        <v>140</v>
      </c>
      <c r="T80" s="95" t="s">
        <v>141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142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0.0064800000000000005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72</v>
      </c>
      <c r="AU81" s="18" t="s">
        <v>127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72</v>
      </c>
      <c r="E82" s="192" t="s">
        <v>215</v>
      </c>
      <c r="F82" s="192" t="s">
        <v>216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0.0064800000000000005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81</v>
      </c>
      <c r="AT82" s="201" t="s">
        <v>72</v>
      </c>
      <c r="AU82" s="201" t="s">
        <v>73</v>
      </c>
      <c r="AY82" s="200" t="s">
        <v>145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72</v>
      </c>
      <c r="E83" s="203" t="s">
        <v>81</v>
      </c>
      <c r="F83" s="203" t="s">
        <v>217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SUM(P84:P128)</f>
        <v>0</v>
      </c>
      <c r="Q83" s="197"/>
      <c r="R83" s="198">
        <f>SUM(R84:R128)</f>
        <v>0.0064800000000000005</v>
      </c>
      <c r="S83" s="197"/>
      <c r="T83" s="199">
        <f>SUM(T84:T128)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81</v>
      </c>
      <c r="AT83" s="201" t="s">
        <v>72</v>
      </c>
      <c r="AU83" s="201" t="s">
        <v>81</v>
      </c>
      <c r="AY83" s="200" t="s">
        <v>145</v>
      </c>
      <c r="BK83" s="202">
        <f>SUM(BK84:BK128)</f>
        <v>0</v>
      </c>
    </row>
    <row r="84" spans="1:65" s="2" customFormat="1" ht="12">
      <c r="A84" s="39"/>
      <c r="B84" s="40"/>
      <c r="C84" s="205" t="s">
        <v>81</v>
      </c>
      <c r="D84" s="205" t="s">
        <v>148</v>
      </c>
      <c r="E84" s="206" t="s">
        <v>1074</v>
      </c>
      <c r="F84" s="207" t="s">
        <v>1075</v>
      </c>
      <c r="G84" s="208" t="s">
        <v>220</v>
      </c>
      <c r="H84" s="209">
        <v>320</v>
      </c>
      <c r="I84" s="210"/>
      <c r="J84" s="211">
        <f>ROUND(I84*H84,2)</f>
        <v>0</v>
      </c>
      <c r="K84" s="207" t="s">
        <v>151</v>
      </c>
      <c r="L84" s="45"/>
      <c r="M84" s="212" t="s">
        <v>19</v>
      </c>
      <c r="N84" s="213" t="s">
        <v>44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157</v>
      </c>
      <c r="AT84" s="216" t="s">
        <v>148</v>
      </c>
      <c r="AU84" s="216" t="s">
        <v>83</v>
      </c>
      <c r="AY84" s="18" t="s">
        <v>145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81</v>
      </c>
      <c r="BK84" s="217">
        <f>ROUND(I84*H84,2)</f>
        <v>0</v>
      </c>
      <c r="BL84" s="18" t="s">
        <v>157</v>
      </c>
      <c r="BM84" s="216" t="s">
        <v>1076</v>
      </c>
    </row>
    <row r="85" spans="1:47" s="2" customFormat="1" ht="12">
      <c r="A85" s="39"/>
      <c r="B85" s="40"/>
      <c r="C85" s="41"/>
      <c r="D85" s="218" t="s">
        <v>154</v>
      </c>
      <c r="E85" s="41"/>
      <c r="F85" s="219" t="s">
        <v>1077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154</v>
      </c>
      <c r="AU85" s="18" t="s">
        <v>83</v>
      </c>
    </row>
    <row r="86" spans="1:51" s="15" customFormat="1" ht="12">
      <c r="A86" s="15"/>
      <c r="B86" s="249"/>
      <c r="C86" s="250"/>
      <c r="D86" s="218" t="s">
        <v>155</v>
      </c>
      <c r="E86" s="251" t="s">
        <v>19</v>
      </c>
      <c r="F86" s="252" t="s">
        <v>1078</v>
      </c>
      <c r="G86" s="250"/>
      <c r="H86" s="251" t="s">
        <v>19</v>
      </c>
      <c r="I86" s="253"/>
      <c r="J86" s="250"/>
      <c r="K86" s="250"/>
      <c r="L86" s="254"/>
      <c r="M86" s="255"/>
      <c r="N86" s="256"/>
      <c r="O86" s="256"/>
      <c r="P86" s="256"/>
      <c r="Q86" s="256"/>
      <c r="R86" s="256"/>
      <c r="S86" s="256"/>
      <c r="T86" s="257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T86" s="258" t="s">
        <v>155</v>
      </c>
      <c r="AU86" s="258" t="s">
        <v>83</v>
      </c>
      <c r="AV86" s="15" t="s">
        <v>81</v>
      </c>
      <c r="AW86" s="15" t="s">
        <v>35</v>
      </c>
      <c r="AX86" s="15" t="s">
        <v>73</v>
      </c>
      <c r="AY86" s="258" t="s">
        <v>145</v>
      </c>
    </row>
    <row r="87" spans="1:51" s="13" customFormat="1" ht="12">
      <c r="A87" s="13"/>
      <c r="B87" s="223"/>
      <c r="C87" s="224"/>
      <c r="D87" s="218" t="s">
        <v>155</v>
      </c>
      <c r="E87" s="225" t="s">
        <v>19</v>
      </c>
      <c r="F87" s="226" t="s">
        <v>1079</v>
      </c>
      <c r="G87" s="224"/>
      <c r="H87" s="227">
        <v>320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155</v>
      </c>
      <c r="AU87" s="233" t="s">
        <v>83</v>
      </c>
      <c r="AV87" s="13" t="s">
        <v>83</v>
      </c>
      <c r="AW87" s="13" t="s">
        <v>35</v>
      </c>
      <c r="AX87" s="13" t="s">
        <v>73</v>
      </c>
      <c r="AY87" s="233" t="s">
        <v>145</v>
      </c>
    </row>
    <row r="88" spans="1:51" s="14" customFormat="1" ht="12">
      <c r="A88" s="14"/>
      <c r="B88" s="234"/>
      <c r="C88" s="235"/>
      <c r="D88" s="218" t="s">
        <v>155</v>
      </c>
      <c r="E88" s="236" t="s">
        <v>19</v>
      </c>
      <c r="F88" s="237" t="s">
        <v>156</v>
      </c>
      <c r="G88" s="235"/>
      <c r="H88" s="238">
        <v>320</v>
      </c>
      <c r="I88" s="239"/>
      <c r="J88" s="235"/>
      <c r="K88" s="235"/>
      <c r="L88" s="240"/>
      <c r="M88" s="245"/>
      <c r="N88" s="246"/>
      <c r="O88" s="246"/>
      <c r="P88" s="246"/>
      <c r="Q88" s="246"/>
      <c r="R88" s="246"/>
      <c r="S88" s="246"/>
      <c r="T88" s="247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4" t="s">
        <v>155</v>
      </c>
      <c r="AU88" s="244" t="s">
        <v>83</v>
      </c>
      <c r="AV88" s="14" t="s">
        <v>157</v>
      </c>
      <c r="AW88" s="14" t="s">
        <v>35</v>
      </c>
      <c r="AX88" s="14" t="s">
        <v>81</v>
      </c>
      <c r="AY88" s="244" t="s">
        <v>145</v>
      </c>
    </row>
    <row r="89" spans="1:65" s="2" customFormat="1" ht="16.5" customHeight="1">
      <c r="A89" s="39"/>
      <c r="B89" s="40"/>
      <c r="C89" s="205" t="s">
        <v>83</v>
      </c>
      <c r="D89" s="205" t="s">
        <v>148</v>
      </c>
      <c r="E89" s="206" t="s">
        <v>1080</v>
      </c>
      <c r="F89" s="207" t="s">
        <v>1081</v>
      </c>
      <c r="G89" s="208" t="s">
        <v>282</v>
      </c>
      <c r="H89" s="209">
        <v>8</v>
      </c>
      <c r="I89" s="210"/>
      <c r="J89" s="211">
        <f>ROUND(I89*H89,2)</f>
        <v>0</v>
      </c>
      <c r="K89" s="207" t="s">
        <v>151</v>
      </c>
      <c r="L89" s="45"/>
      <c r="M89" s="212" t="s">
        <v>19</v>
      </c>
      <c r="N89" s="213" t="s">
        <v>44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157</v>
      </c>
      <c r="AT89" s="216" t="s">
        <v>148</v>
      </c>
      <c r="AU89" s="216" t="s">
        <v>83</v>
      </c>
      <c r="AY89" s="18" t="s">
        <v>145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81</v>
      </c>
      <c r="BK89" s="217">
        <f>ROUND(I89*H89,2)</f>
        <v>0</v>
      </c>
      <c r="BL89" s="18" t="s">
        <v>157</v>
      </c>
      <c r="BM89" s="216" t="s">
        <v>1082</v>
      </c>
    </row>
    <row r="90" spans="1:47" s="2" customFormat="1" ht="12">
      <c r="A90" s="39"/>
      <c r="B90" s="40"/>
      <c r="C90" s="41"/>
      <c r="D90" s="218" t="s">
        <v>154</v>
      </c>
      <c r="E90" s="41"/>
      <c r="F90" s="219" t="s">
        <v>1083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154</v>
      </c>
      <c r="AU90" s="18" t="s">
        <v>83</v>
      </c>
    </row>
    <row r="91" spans="1:51" s="13" customFormat="1" ht="12">
      <c r="A91" s="13"/>
      <c r="B91" s="223"/>
      <c r="C91" s="224"/>
      <c r="D91" s="218" t="s">
        <v>155</v>
      </c>
      <c r="E91" s="225" t="s">
        <v>19</v>
      </c>
      <c r="F91" s="226" t="s">
        <v>197</v>
      </c>
      <c r="G91" s="224"/>
      <c r="H91" s="227">
        <v>8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155</v>
      </c>
      <c r="AU91" s="233" t="s">
        <v>83</v>
      </c>
      <c r="AV91" s="13" t="s">
        <v>83</v>
      </c>
      <c r="AW91" s="13" t="s">
        <v>35</v>
      </c>
      <c r="AX91" s="13" t="s">
        <v>73</v>
      </c>
      <c r="AY91" s="233" t="s">
        <v>145</v>
      </c>
    </row>
    <row r="92" spans="1:51" s="14" customFormat="1" ht="12">
      <c r="A92" s="14"/>
      <c r="B92" s="234"/>
      <c r="C92" s="235"/>
      <c r="D92" s="218" t="s">
        <v>155</v>
      </c>
      <c r="E92" s="236" t="s">
        <v>19</v>
      </c>
      <c r="F92" s="237" t="s">
        <v>156</v>
      </c>
      <c r="G92" s="235"/>
      <c r="H92" s="238">
        <v>8</v>
      </c>
      <c r="I92" s="239"/>
      <c r="J92" s="235"/>
      <c r="K92" s="235"/>
      <c r="L92" s="240"/>
      <c r="M92" s="245"/>
      <c r="N92" s="246"/>
      <c r="O92" s="246"/>
      <c r="P92" s="246"/>
      <c r="Q92" s="246"/>
      <c r="R92" s="246"/>
      <c r="S92" s="246"/>
      <c r="T92" s="24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155</v>
      </c>
      <c r="AU92" s="244" t="s">
        <v>83</v>
      </c>
      <c r="AV92" s="14" t="s">
        <v>157</v>
      </c>
      <c r="AW92" s="14" t="s">
        <v>35</v>
      </c>
      <c r="AX92" s="14" t="s">
        <v>81</v>
      </c>
      <c r="AY92" s="244" t="s">
        <v>145</v>
      </c>
    </row>
    <row r="93" spans="1:65" s="2" customFormat="1" ht="16.5" customHeight="1">
      <c r="A93" s="39"/>
      <c r="B93" s="40"/>
      <c r="C93" s="205" t="s">
        <v>170</v>
      </c>
      <c r="D93" s="205" t="s">
        <v>148</v>
      </c>
      <c r="E93" s="206" t="s">
        <v>1084</v>
      </c>
      <c r="F93" s="207" t="s">
        <v>1085</v>
      </c>
      <c r="G93" s="208" t="s">
        <v>282</v>
      </c>
      <c r="H93" s="209">
        <v>24</v>
      </c>
      <c r="I93" s="210"/>
      <c r="J93" s="211">
        <f>ROUND(I93*H93,2)</f>
        <v>0</v>
      </c>
      <c r="K93" s="207" t="s">
        <v>151</v>
      </c>
      <c r="L93" s="45"/>
      <c r="M93" s="212" t="s">
        <v>19</v>
      </c>
      <c r="N93" s="213" t="s">
        <v>44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157</v>
      </c>
      <c r="AT93" s="216" t="s">
        <v>148</v>
      </c>
      <c r="AU93" s="216" t="s">
        <v>83</v>
      </c>
      <c r="AY93" s="18" t="s">
        <v>145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81</v>
      </c>
      <c r="BK93" s="217">
        <f>ROUND(I93*H93,2)</f>
        <v>0</v>
      </c>
      <c r="BL93" s="18" t="s">
        <v>157</v>
      </c>
      <c r="BM93" s="216" t="s">
        <v>1086</v>
      </c>
    </row>
    <row r="94" spans="1:47" s="2" customFormat="1" ht="12">
      <c r="A94" s="39"/>
      <c r="B94" s="40"/>
      <c r="C94" s="41"/>
      <c r="D94" s="218" t="s">
        <v>154</v>
      </c>
      <c r="E94" s="41"/>
      <c r="F94" s="219" t="s">
        <v>1087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154</v>
      </c>
      <c r="AU94" s="18" t="s">
        <v>83</v>
      </c>
    </row>
    <row r="95" spans="1:51" s="13" customFormat="1" ht="12">
      <c r="A95" s="13"/>
      <c r="B95" s="223"/>
      <c r="C95" s="224"/>
      <c r="D95" s="218" t="s">
        <v>155</v>
      </c>
      <c r="E95" s="225" t="s">
        <v>19</v>
      </c>
      <c r="F95" s="226" t="s">
        <v>480</v>
      </c>
      <c r="G95" s="224"/>
      <c r="H95" s="227">
        <v>24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155</v>
      </c>
      <c r="AU95" s="233" t="s">
        <v>83</v>
      </c>
      <c r="AV95" s="13" t="s">
        <v>83</v>
      </c>
      <c r="AW95" s="13" t="s">
        <v>35</v>
      </c>
      <c r="AX95" s="13" t="s">
        <v>73</v>
      </c>
      <c r="AY95" s="233" t="s">
        <v>145</v>
      </c>
    </row>
    <row r="96" spans="1:51" s="14" customFormat="1" ht="12">
      <c r="A96" s="14"/>
      <c r="B96" s="234"/>
      <c r="C96" s="235"/>
      <c r="D96" s="218" t="s">
        <v>155</v>
      </c>
      <c r="E96" s="236" t="s">
        <v>19</v>
      </c>
      <c r="F96" s="237" t="s">
        <v>156</v>
      </c>
      <c r="G96" s="235"/>
      <c r="H96" s="238">
        <v>24</v>
      </c>
      <c r="I96" s="239"/>
      <c r="J96" s="235"/>
      <c r="K96" s="235"/>
      <c r="L96" s="240"/>
      <c r="M96" s="245"/>
      <c r="N96" s="246"/>
      <c r="O96" s="246"/>
      <c r="P96" s="246"/>
      <c r="Q96" s="246"/>
      <c r="R96" s="246"/>
      <c r="S96" s="246"/>
      <c r="T96" s="247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155</v>
      </c>
      <c r="AU96" s="244" t="s">
        <v>83</v>
      </c>
      <c r="AV96" s="14" t="s">
        <v>157</v>
      </c>
      <c r="AW96" s="14" t="s">
        <v>35</v>
      </c>
      <c r="AX96" s="14" t="s">
        <v>81</v>
      </c>
      <c r="AY96" s="244" t="s">
        <v>145</v>
      </c>
    </row>
    <row r="97" spans="1:65" s="2" customFormat="1" ht="16.5" customHeight="1">
      <c r="A97" s="39"/>
      <c r="B97" s="40"/>
      <c r="C97" s="205" t="s">
        <v>157</v>
      </c>
      <c r="D97" s="205" t="s">
        <v>148</v>
      </c>
      <c r="E97" s="206" t="s">
        <v>1088</v>
      </c>
      <c r="F97" s="207" t="s">
        <v>1089</v>
      </c>
      <c r="G97" s="208" t="s">
        <v>282</v>
      </c>
      <c r="H97" s="209">
        <v>4</v>
      </c>
      <c r="I97" s="210"/>
      <c r="J97" s="211">
        <f>ROUND(I97*H97,2)</f>
        <v>0</v>
      </c>
      <c r="K97" s="207" t="s">
        <v>151</v>
      </c>
      <c r="L97" s="45"/>
      <c r="M97" s="212" t="s">
        <v>19</v>
      </c>
      <c r="N97" s="213" t="s">
        <v>44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157</v>
      </c>
      <c r="AT97" s="216" t="s">
        <v>148</v>
      </c>
      <c r="AU97" s="216" t="s">
        <v>83</v>
      </c>
      <c r="AY97" s="18" t="s">
        <v>145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81</v>
      </c>
      <c r="BK97" s="217">
        <f>ROUND(I97*H97,2)</f>
        <v>0</v>
      </c>
      <c r="BL97" s="18" t="s">
        <v>157</v>
      </c>
      <c r="BM97" s="216" t="s">
        <v>1090</v>
      </c>
    </row>
    <row r="98" spans="1:47" s="2" customFormat="1" ht="12">
      <c r="A98" s="39"/>
      <c r="B98" s="40"/>
      <c r="C98" s="41"/>
      <c r="D98" s="218" t="s">
        <v>154</v>
      </c>
      <c r="E98" s="41"/>
      <c r="F98" s="219" t="s">
        <v>1091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154</v>
      </c>
      <c r="AU98" s="18" t="s">
        <v>83</v>
      </c>
    </row>
    <row r="99" spans="1:51" s="13" customFormat="1" ht="12">
      <c r="A99" s="13"/>
      <c r="B99" s="223"/>
      <c r="C99" s="224"/>
      <c r="D99" s="218" t="s">
        <v>155</v>
      </c>
      <c r="E99" s="225" t="s">
        <v>19</v>
      </c>
      <c r="F99" s="226" t="s">
        <v>157</v>
      </c>
      <c r="G99" s="224"/>
      <c r="H99" s="227">
        <v>4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155</v>
      </c>
      <c r="AU99" s="233" t="s">
        <v>83</v>
      </c>
      <c r="AV99" s="13" t="s">
        <v>83</v>
      </c>
      <c r="AW99" s="13" t="s">
        <v>35</v>
      </c>
      <c r="AX99" s="13" t="s">
        <v>73</v>
      </c>
      <c r="AY99" s="233" t="s">
        <v>145</v>
      </c>
    </row>
    <row r="100" spans="1:51" s="14" customFormat="1" ht="12">
      <c r="A100" s="14"/>
      <c r="B100" s="234"/>
      <c r="C100" s="235"/>
      <c r="D100" s="218" t="s">
        <v>155</v>
      </c>
      <c r="E100" s="236" t="s">
        <v>19</v>
      </c>
      <c r="F100" s="237" t="s">
        <v>156</v>
      </c>
      <c r="G100" s="235"/>
      <c r="H100" s="238">
        <v>4</v>
      </c>
      <c r="I100" s="239"/>
      <c r="J100" s="235"/>
      <c r="K100" s="235"/>
      <c r="L100" s="240"/>
      <c r="M100" s="245"/>
      <c r="N100" s="246"/>
      <c r="O100" s="246"/>
      <c r="P100" s="246"/>
      <c r="Q100" s="246"/>
      <c r="R100" s="246"/>
      <c r="S100" s="246"/>
      <c r="T100" s="24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155</v>
      </c>
      <c r="AU100" s="244" t="s">
        <v>83</v>
      </c>
      <c r="AV100" s="14" t="s">
        <v>157</v>
      </c>
      <c r="AW100" s="14" t="s">
        <v>35</v>
      </c>
      <c r="AX100" s="14" t="s">
        <v>81</v>
      </c>
      <c r="AY100" s="244" t="s">
        <v>145</v>
      </c>
    </row>
    <row r="101" spans="1:65" s="2" customFormat="1" ht="16.5" customHeight="1">
      <c r="A101" s="39"/>
      <c r="B101" s="40"/>
      <c r="C101" s="205" t="s">
        <v>144</v>
      </c>
      <c r="D101" s="205" t="s">
        <v>148</v>
      </c>
      <c r="E101" s="206" t="s">
        <v>1092</v>
      </c>
      <c r="F101" s="207" t="s">
        <v>1093</v>
      </c>
      <c r="G101" s="208" t="s">
        <v>282</v>
      </c>
      <c r="H101" s="209">
        <v>36</v>
      </c>
      <c r="I101" s="210"/>
      <c r="J101" s="211">
        <f>ROUND(I101*H101,2)</f>
        <v>0</v>
      </c>
      <c r="K101" s="207" t="s">
        <v>151</v>
      </c>
      <c r="L101" s="45"/>
      <c r="M101" s="212" t="s">
        <v>19</v>
      </c>
      <c r="N101" s="213" t="s">
        <v>44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157</v>
      </c>
      <c r="AT101" s="216" t="s">
        <v>148</v>
      </c>
      <c r="AU101" s="216" t="s">
        <v>83</v>
      </c>
      <c r="AY101" s="18" t="s">
        <v>145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81</v>
      </c>
      <c r="BK101" s="217">
        <f>ROUND(I101*H101,2)</f>
        <v>0</v>
      </c>
      <c r="BL101" s="18" t="s">
        <v>157</v>
      </c>
      <c r="BM101" s="216" t="s">
        <v>1094</v>
      </c>
    </row>
    <row r="102" spans="1:47" s="2" customFormat="1" ht="12">
      <c r="A102" s="39"/>
      <c r="B102" s="40"/>
      <c r="C102" s="41"/>
      <c r="D102" s="218" t="s">
        <v>154</v>
      </c>
      <c r="E102" s="41"/>
      <c r="F102" s="219" t="s">
        <v>1095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154</v>
      </c>
      <c r="AU102" s="18" t="s">
        <v>83</v>
      </c>
    </row>
    <row r="103" spans="1:51" s="13" customFormat="1" ht="12">
      <c r="A103" s="13"/>
      <c r="B103" s="223"/>
      <c r="C103" s="224"/>
      <c r="D103" s="218" t="s">
        <v>155</v>
      </c>
      <c r="E103" s="225" t="s">
        <v>19</v>
      </c>
      <c r="F103" s="226" t="s">
        <v>1096</v>
      </c>
      <c r="G103" s="224"/>
      <c r="H103" s="227">
        <v>36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155</v>
      </c>
      <c r="AU103" s="233" t="s">
        <v>83</v>
      </c>
      <c r="AV103" s="13" t="s">
        <v>83</v>
      </c>
      <c r="AW103" s="13" t="s">
        <v>35</v>
      </c>
      <c r="AX103" s="13" t="s">
        <v>73</v>
      </c>
      <c r="AY103" s="233" t="s">
        <v>145</v>
      </c>
    </row>
    <row r="104" spans="1:51" s="14" customFormat="1" ht="12">
      <c r="A104" s="14"/>
      <c r="B104" s="234"/>
      <c r="C104" s="235"/>
      <c r="D104" s="218" t="s">
        <v>155</v>
      </c>
      <c r="E104" s="236" t="s">
        <v>19</v>
      </c>
      <c r="F104" s="237" t="s">
        <v>156</v>
      </c>
      <c r="G104" s="235"/>
      <c r="H104" s="238">
        <v>36</v>
      </c>
      <c r="I104" s="239"/>
      <c r="J104" s="235"/>
      <c r="K104" s="235"/>
      <c r="L104" s="240"/>
      <c r="M104" s="245"/>
      <c r="N104" s="246"/>
      <c r="O104" s="246"/>
      <c r="P104" s="246"/>
      <c r="Q104" s="246"/>
      <c r="R104" s="246"/>
      <c r="S104" s="246"/>
      <c r="T104" s="24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155</v>
      </c>
      <c r="AU104" s="244" t="s">
        <v>83</v>
      </c>
      <c r="AV104" s="14" t="s">
        <v>157</v>
      </c>
      <c r="AW104" s="14" t="s">
        <v>35</v>
      </c>
      <c r="AX104" s="14" t="s">
        <v>81</v>
      </c>
      <c r="AY104" s="244" t="s">
        <v>145</v>
      </c>
    </row>
    <row r="105" spans="1:65" s="2" customFormat="1" ht="16.5" customHeight="1">
      <c r="A105" s="39"/>
      <c r="B105" s="40"/>
      <c r="C105" s="205" t="s">
        <v>183</v>
      </c>
      <c r="D105" s="205" t="s">
        <v>148</v>
      </c>
      <c r="E105" s="206" t="s">
        <v>1097</v>
      </c>
      <c r="F105" s="207" t="s">
        <v>1098</v>
      </c>
      <c r="G105" s="208" t="s">
        <v>282</v>
      </c>
      <c r="H105" s="209">
        <v>8</v>
      </c>
      <c r="I105" s="210"/>
      <c r="J105" s="211">
        <f>ROUND(I105*H105,2)</f>
        <v>0</v>
      </c>
      <c r="K105" s="207" t="s">
        <v>151</v>
      </c>
      <c r="L105" s="45"/>
      <c r="M105" s="212" t="s">
        <v>19</v>
      </c>
      <c r="N105" s="213" t="s">
        <v>44</v>
      </c>
      <c r="O105" s="85"/>
      <c r="P105" s="214">
        <f>O105*H105</f>
        <v>0</v>
      </c>
      <c r="Q105" s="214">
        <v>9E-05</v>
      </c>
      <c r="R105" s="214">
        <f>Q105*H105</f>
        <v>0.00072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157</v>
      </c>
      <c r="AT105" s="216" t="s">
        <v>148</v>
      </c>
      <c r="AU105" s="216" t="s">
        <v>83</v>
      </c>
      <c r="AY105" s="18" t="s">
        <v>145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81</v>
      </c>
      <c r="BK105" s="217">
        <f>ROUND(I105*H105,2)</f>
        <v>0</v>
      </c>
      <c r="BL105" s="18" t="s">
        <v>157</v>
      </c>
      <c r="BM105" s="216" t="s">
        <v>1099</v>
      </c>
    </row>
    <row r="106" spans="1:47" s="2" customFormat="1" ht="12">
      <c r="A106" s="39"/>
      <c r="B106" s="40"/>
      <c r="C106" s="41"/>
      <c r="D106" s="218" t="s">
        <v>154</v>
      </c>
      <c r="E106" s="41"/>
      <c r="F106" s="219" t="s">
        <v>1100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154</v>
      </c>
      <c r="AU106" s="18" t="s">
        <v>83</v>
      </c>
    </row>
    <row r="107" spans="1:51" s="13" customFormat="1" ht="12">
      <c r="A107" s="13"/>
      <c r="B107" s="223"/>
      <c r="C107" s="224"/>
      <c r="D107" s="218" t="s">
        <v>155</v>
      </c>
      <c r="E107" s="225" t="s">
        <v>19</v>
      </c>
      <c r="F107" s="226" t="s">
        <v>197</v>
      </c>
      <c r="G107" s="224"/>
      <c r="H107" s="227">
        <v>8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155</v>
      </c>
      <c r="AU107" s="233" t="s">
        <v>83</v>
      </c>
      <c r="AV107" s="13" t="s">
        <v>83</v>
      </c>
      <c r="AW107" s="13" t="s">
        <v>35</v>
      </c>
      <c r="AX107" s="13" t="s">
        <v>73</v>
      </c>
      <c r="AY107" s="233" t="s">
        <v>145</v>
      </c>
    </row>
    <row r="108" spans="1:51" s="14" customFormat="1" ht="12">
      <c r="A108" s="14"/>
      <c r="B108" s="234"/>
      <c r="C108" s="235"/>
      <c r="D108" s="218" t="s">
        <v>155</v>
      </c>
      <c r="E108" s="236" t="s">
        <v>19</v>
      </c>
      <c r="F108" s="237" t="s">
        <v>156</v>
      </c>
      <c r="G108" s="235"/>
      <c r="H108" s="238">
        <v>8</v>
      </c>
      <c r="I108" s="239"/>
      <c r="J108" s="235"/>
      <c r="K108" s="235"/>
      <c r="L108" s="240"/>
      <c r="M108" s="245"/>
      <c r="N108" s="246"/>
      <c r="O108" s="246"/>
      <c r="P108" s="246"/>
      <c r="Q108" s="246"/>
      <c r="R108" s="246"/>
      <c r="S108" s="246"/>
      <c r="T108" s="24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155</v>
      </c>
      <c r="AU108" s="244" t="s">
        <v>83</v>
      </c>
      <c r="AV108" s="14" t="s">
        <v>157</v>
      </c>
      <c r="AW108" s="14" t="s">
        <v>35</v>
      </c>
      <c r="AX108" s="14" t="s">
        <v>81</v>
      </c>
      <c r="AY108" s="244" t="s">
        <v>145</v>
      </c>
    </row>
    <row r="109" spans="1:65" s="2" customFormat="1" ht="16.5" customHeight="1">
      <c r="A109" s="39"/>
      <c r="B109" s="40"/>
      <c r="C109" s="205" t="s">
        <v>190</v>
      </c>
      <c r="D109" s="205" t="s">
        <v>148</v>
      </c>
      <c r="E109" s="206" t="s">
        <v>1101</v>
      </c>
      <c r="F109" s="207" t="s">
        <v>1102</v>
      </c>
      <c r="G109" s="208" t="s">
        <v>282</v>
      </c>
      <c r="H109" s="209">
        <v>24</v>
      </c>
      <c r="I109" s="210"/>
      <c r="J109" s="211">
        <f>ROUND(I109*H109,2)</f>
        <v>0</v>
      </c>
      <c r="K109" s="207" t="s">
        <v>151</v>
      </c>
      <c r="L109" s="45"/>
      <c r="M109" s="212" t="s">
        <v>19</v>
      </c>
      <c r="N109" s="213" t="s">
        <v>44</v>
      </c>
      <c r="O109" s="85"/>
      <c r="P109" s="214">
        <f>O109*H109</f>
        <v>0</v>
      </c>
      <c r="Q109" s="214">
        <v>0.00018</v>
      </c>
      <c r="R109" s="214">
        <f>Q109*H109</f>
        <v>0.00432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157</v>
      </c>
      <c r="AT109" s="216" t="s">
        <v>148</v>
      </c>
      <c r="AU109" s="216" t="s">
        <v>83</v>
      </c>
      <c r="AY109" s="18" t="s">
        <v>145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81</v>
      </c>
      <c r="BK109" s="217">
        <f>ROUND(I109*H109,2)</f>
        <v>0</v>
      </c>
      <c r="BL109" s="18" t="s">
        <v>157</v>
      </c>
      <c r="BM109" s="216" t="s">
        <v>1103</v>
      </c>
    </row>
    <row r="110" spans="1:47" s="2" customFormat="1" ht="12">
      <c r="A110" s="39"/>
      <c r="B110" s="40"/>
      <c r="C110" s="41"/>
      <c r="D110" s="218" t="s">
        <v>154</v>
      </c>
      <c r="E110" s="41"/>
      <c r="F110" s="219" t="s">
        <v>1104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154</v>
      </c>
      <c r="AU110" s="18" t="s">
        <v>83</v>
      </c>
    </row>
    <row r="111" spans="1:51" s="13" customFormat="1" ht="12">
      <c r="A111" s="13"/>
      <c r="B111" s="223"/>
      <c r="C111" s="224"/>
      <c r="D111" s="218" t="s">
        <v>155</v>
      </c>
      <c r="E111" s="225" t="s">
        <v>19</v>
      </c>
      <c r="F111" s="226" t="s">
        <v>480</v>
      </c>
      <c r="G111" s="224"/>
      <c r="H111" s="227">
        <v>24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155</v>
      </c>
      <c r="AU111" s="233" t="s">
        <v>83</v>
      </c>
      <c r="AV111" s="13" t="s">
        <v>83</v>
      </c>
      <c r="AW111" s="13" t="s">
        <v>35</v>
      </c>
      <c r="AX111" s="13" t="s">
        <v>73</v>
      </c>
      <c r="AY111" s="233" t="s">
        <v>145</v>
      </c>
    </row>
    <row r="112" spans="1:51" s="14" customFormat="1" ht="12">
      <c r="A112" s="14"/>
      <c r="B112" s="234"/>
      <c r="C112" s="235"/>
      <c r="D112" s="218" t="s">
        <v>155</v>
      </c>
      <c r="E112" s="236" t="s">
        <v>19</v>
      </c>
      <c r="F112" s="237" t="s">
        <v>156</v>
      </c>
      <c r="G112" s="235"/>
      <c r="H112" s="238">
        <v>24</v>
      </c>
      <c r="I112" s="239"/>
      <c r="J112" s="235"/>
      <c r="K112" s="235"/>
      <c r="L112" s="240"/>
      <c r="M112" s="245"/>
      <c r="N112" s="246"/>
      <c r="O112" s="246"/>
      <c r="P112" s="246"/>
      <c r="Q112" s="246"/>
      <c r="R112" s="246"/>
      <c r="S112" s="246"/>
      <c r="T112" s="24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155</v>
      </c>
      <c r="AU112" s="244" t="s">
        <v>83</v>
      </c>
      <c r="AV112" s="14" t="s">
        <v>157</v>
      </c>
      <c r="AW112" s="14" t="s">
        <v>35</v>
      </c>
      <c r="AX112" s="14" t="s">
        <v>81</v>
      </c>
      <c r="AY112" s="244" t="s">
        <v>145</v>
      </c>
    </row>
    <row r="113" spans="1:65" s="2" customFormat="1" ht="16.5" customHeight="1">
      <c r="A113" s="39"/>
      <c r="B113" s="40"/>
      <c r="C113" s="205" t="s">
        <v>197</v>
      </c>
      <c r="D113" s="205" t="s">
        <v>148</v>
      </c>
      <c r="E113" s="206" t="s">
        <v>1105</v>
      </c>
      <c r="F113" s="207" t="s">
        <v>1106</v>
      </c>
      <c r="G113" s="208" t="s">
        <v>282</v>
      </c>
      <c r="H113" s="209">
        <v>4</v>
      </c>
      <c r="I113" s="210"/>
      <c r="J113" s="211">
        <f>ROUND(I113*H113,2)</f>
        <v>0</v>
      </c>
      <c r="K113" s="207" t="s">
        <v>151</v>
      </c>
      <c r="L113" s="45"/>
      <c r="M113" s="212" t="s">
        <v>19</v>
      </c>
      <c r="N113" s="213" t="s">
        <v>44</v>
      </c>
      <c r="O113" s="85"/>
      <c r="P113" s="214">
        <f>O113*H113</f>
        <v>0</v>
      </c>
      <c r="Q113" s="214">
        <v>0.00036</v>
      </c>
      <c r="R113" s="214">
        <f>Q113*H113</f>
        <v>0.00144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157</v>
      </c>
      <c r="AT113" s="216" t="s">
        <v>148</v>
      </c>
      <c r="AU113" s="216" t="s">
        <v>83</v>
      </c>
      <c r="AY113" s="18" t="s">
        <v>145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81</v>
      </c>
      <c r="BK113" s="217">
        <f>ROUND(I113*H113,2)</f>
        <v>0</v>
      </c>
      <c r="BL113" s="18" t="s">
        <v>157</v>
      </c>
      <c r="BM113" s="216" t="s">
        <v>1107</v>
      </c>
    </row>
    <row r="114" spans="1:47" s="2" customFormat="1" ht="12">
      <c r="A114" s="39"/>
      <c r="B114" s="40"/>
      <c r="C114" s="41"/>
      <c r="D114" s="218" t="s">
        <v>154</v>
      </c>
      <c r="E114" s="41"/>
      <c r="F114" s="219" t="s">
        <v>1108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154</v>
      </c>
      <c r="AU114" s="18" t="s">
        <v>83</v>
      </c>
    </row>
    <row r="115" spans="1:51" s="13" customFormat="1" ht="12">
      <c r="A115" s="13"/>
      <c r="B115" s="223"/>
      <c r="C115" s="224"/>
      <c r="D115" s="218" t="s">
        <v>155</v>
      </c>
      <c r="E115" s="225" t="s">
        <v>19</v>
      </c>
      <c r="F115" s="226" t="s">
        <v>157</v>
      </c>
      <c r="G115" s="224"/>
      <c r="H115" s="227">
        <v>4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155</v>
      </c>
      <c r="AU115" s="233" t="s">
        <v>83</v>
      </c>
      <c r="AV115" s="13" t="s">
        <v>83</v>
      </c>
      <c r="AW115" s="13" t="s">
        <v>35</v>
      </c>
      <c r="AX115" s="13" t="s">
        <v>73</v>
      </c>
      <c r="AY115" s="233" t="s">
        <v>145</v>
      </c>
    </row>
    <row r="116" spans="1:51" s="14" customFormat="1" ht="12">
      <c r="A116" s="14"/>
      <c r="B116" s="234"/>
      <c r="C116" s="235"/>
      <c r="D116" s="218" t="s">
        <v>155</v>
      </c>
      <c r="E116" s="236" t="s">
        <v>19</v>
      </c>
      <c r="F116" s="237" t="s">
        <v>156</v>
      </c>
      <c r="G116" s="235"/>
      <c r="H116" s="238">
        <v>4</v>
      </c>
      <c r="I116" s="239"/>
      <c r="J116" s="235"/>
      <c r="K116" s="235"/>
      <c r="L116" s="240"/>
      <c r="M116" s="245"/>
      <c r="N116" s="246"/>
      <c r="O116" s="246"/>
      <c r="P116" s="246"/>
      <c r="Q116" s="246"/>
      <c r="R116" s="246"/>
      <c r="S116" s="246"/>
      <c r="T116" s="24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155</v>
      </c>
      <c r="AU116" s="244" t="s">
        <v>83</v>
      </c>
      <c r="AV116" s="14" t="s">
        <v>157</v>
      </c>
      <c r="AW116" s="14" t="s">
        <v>35</v>
      </c>
      <c r="AX116" s="14" t="s">
        <v>81</v>
      </c>
      <c r="AY116" s="244" t="s">
        <v>145</v>
      </c>
    </row>
    <row r="117" spans="1:65" s="2" customFormat="1" ht="16.5" customHeight="1">
      <c r="A117" s="39"/>
      <c r="B117" s="40"/>
      <c r="C117" s="205" t="s">
        <v>264</v>
      </c>
      <c r="D117" s="205" t="s">
        <v>148</v>
      </c>
      <c r="E117" s="206" t="s">
        <v>1109</v>
      </c>
      <c r="F117" s="207" t="s">
        <v>1110</v>
      </c>
      <c r="G117" s="208" t="s">
        <v>282</v>
      </c>
      <c r="H117" s="209">
        <v>8</v>
      </c>
      <c r="I117" s="210"/>
      <c r="J117" s="211">
        <f>ROUND(I117*H117,2)</f>
        <v>0</v>
      </c>
      <c r="K117" s="207" t="s">
        <v>151</v>
      </c>
      <c r="L117" s="45"/>
      <c r="M117" s="212" t="s">
        <v>19</v>
      </c>
      <c r="N117" s="213" t="s">
        <v>44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157</v>
      </c>
      <c r="AT117" s="216" t="s">
        <v>148</v>
      </c>
      <c r="AU117" s="216" t="s">
        <v>83</v>
      </c>
      <c r="AY117" s="18" t="s">
        <v>145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81</v>
      </c>
      <c r="BK117" s="217">
        <f>ROUND(I117*H117,2)</f>
        <v>0</v>
      </c>
      <c r="BL117" s="18" t="s">
        <v>157</v>
      </c>
      <c r="BM117" s="216" t="s">
        <v>1111</v>
      </c>
    </row>
    <row r="118" spans="1:47" s="2" customFormat="1" ht="12">
      <c r="A118" s="39"/>
      <c r="B118" s="40"/>
      <c r="C118" s="41"/>
      <c r="D118" s="218" t="s">
        <v>154</v>
      </c>
      <c r="E118" s="41"/>
      <c r="F118" s="219" t="s">
        <v>1112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154</v>
      </c>
      <c r="AU118" s="18" t="s">
        <v>83</v>
      </c>
    </row>
    <row r="119" spans="1:51" s="13" customFormat="1" ht="12">
      <c r="A119" s="13"/>
      <c r="B119" s="223"/>
      <c r="C119" s="224"/>
      <c r="D119" s="218" t="s">
        <v>155</v>
      </c>
      <c r="E119" s="225" t="s">
        <v>19</v>
      </c>
      <c r="F119" s="226" t="s">
        <v>197</v>
      </c>
      <c r="G119" s="224"/>
      <c r="H119" s="227">
        <v>8</v>
      </c>
      <c r="I119" s="228"/>
      <c r="J119" s="224"/>
      <c r="K119" s="224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155</v>
      </c>
      <c r="AU119" s="233" t="s">
        <v>83</v>
      </c>
      <c r="AV119" s="13" t="s">
        <v>83</v>
      </c>
      <c r="AW119" s="13" t="s">
        <v>35</v>
      </c>
      <c r="AX119" s="13" t="s">
        <v>73</v>
      </c>
      <c r="AY119" s="233" t="s">
        <v>145</v>
      </c>
    </row>
    <row r="120" spans="1:51" s="14" customFormat="1" ht="12">
      <c r="A120" s="14"/>
      <c r="B120" s="234"/>
      <c r="C120" s="235"/>
      <c r="D120" s="218" t="s">
        <v>155</v>
      </c>
      <c r="E120" s="236" t="s">
        <v>19</v>
      </c>
      <c r="F120" s="237" t="s">
        <v>156</v>
      </c>
      <c r="G120" s="235"/>
      <c r="H120" s="238">
        <v>8</v>
      </c>
      <c r="I120" s="239"/>
      <c r="J120" s="235"/>
      <c r="K120" s="235"/>
      <c r="L120" s="240"/>
      <c r="M120" s="245"/>
      <c r="N120" s="246"/>
      <c r="O120" s="246"/>
      <c r="P120" s="246"/>
      <c r="Q120" s="246"/>
      <c r="R120" s="246"/>
      <c r="S120" s="246"/>
      <c r="T120" s="247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155</v>
      </c>
      <c r="AU120" s="244" t="s">
        <v>83</v>
      </c>
      <c r="AV120" s="14" t="s">
        <v>157</v>
      </c>
      <c r="AW120" s="14" t="s">
        <v>35</v>
      </c>
      <c r="AX120" s="14" t="s">
        <v>81</v>
      </c>
      <c r="AY120" s="244" t="s">
        <v>145</v>
      </c>
    </row>
    <row r="121" spans="1:65" s="2" customFormat="1" ht="16.5" customHeight="1">
      <c r="A121" s="39"/>
      <c r="B121" s="40"/>
      <c r="C121" s="205" t="s">
        <v>273</v>
      </c>
      <c r="D121" s="205" t="s">
        <v>148</v>
      </c>
      <c r="E121" s="206" t="s">
        <v>1113</v>
      </c>
      <c r="F121" s="207" t="s">
        <v>1114</v>
      </c>
      <c r="G121" s="208" t="s">
        <v>282</v>
      </c>
      <c r="H121" s="209">
        <v>24</v>
      </c>
      <c r="I121" s="210"/>
      <c r="J121" s="211">
        <f>ROUND(I121*H121,2)</f>
        <v>0</v>
      </c>
      <c r="K121" s="207" t="s">
        <v>151</v>
      </c>
      <c r="L121" s="45"/>
      <c r="M121" s="212" t="s">
        <v>19</v>
      </c>
      <c r="N121" s="213" t="s">
        <v>44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157</v>
      </c>
      <c r="AT121" s="216" t="s">
        <v>148</v>
      </c>
      <c r="AU121" s="216" t="s">
        <v>83</v>
      </c>
      <c r="AY121" s="18" t="s">
        <v>145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81</v>
      </c>
      <c r="BK121" s="217">
        <f>ROUND(I121*H121,2)</f>
        <v>0</v>
      </c>
      <c r="BL121" s="18" t="s">
        <v>157</v>
      </c>
      <c r="BM121" s="216" t="s">
        <v>1115</v>
      </c>
    </row>
    <row r="122" spans="1:47" s="2" customFormat="1" ht="12">
      <c r="A122" s="39"/>
      <c r="B122" s="40"/>
      <c r="C122" s="41"/>
      <c r="D122" s="218" t="s">
        <v>154</v>
      </c>
      <c r="E122" s="41"/>
      <c r="F122" s="219" t="s">
        <v>1116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154</v>
      </c>
      <c r="AU122" s="18" t="s">
        <v>83</v>
      </c>
    </row>
    <row r="123" spans="1:51" s="13" customFormat="1" ht="12">
      <c r="A123" s="13"/>
      <c r="B123" s="223"/>
      <c r="C123" s="224"/>
      <c r="D123" s="218" t="s">
        <v>155</v>
      </c>
      <c r="E123" s="225" t="s">
        <v>19</v>
      </c>
      <c r="F123" s="226" t="s">
        <v>480</v>
      </c>
      <c r="G123" s="224"/>
      <c r="H123" s="227">
        <v>24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155</v>
      </c>
      <c r="AU123" s="233" t="s">
        <v>83</v>
      </c>
      <c r="AV123" s="13" t="s">
        <v>83</v>
      </c>
      <c r="AW123" s="13" t="s">
        <v>35</v>
      </c>
      <c r="AX123" s="13" t="s">
        <v>73</v>
      </c>
      <c r="AY123" s="233" t="s">
        <v>145</v>
      </c>
    </row>
    <row r="124" spans="1:51" s="14" customFormat="1" ht="12">
      <c r="A124" s="14"/>
      <c r="B124" s="234"/>
      <c r="C124" s="235"/>
      <c r="D124" s="218" t="s">
        <v>155</v>
      </c>
      <c r="E124" s="236" t="s">
        <v>19</v>
      </c>
      <c r="F124" s="237" t="s">
        <v>156</v>
      </c>
      <c r="G124" s="235"/>
      <c r="H124" s="238">
        <v>24</v>
      </c>
      <c r="I124" s="239"/>
      <c r="J124" s="235"/>
      <c r="K124" s="235"/>
      <c r="L124" s="240"/>
      <c r="M124" s="245"/>
      <c r="N124" s="246"/>
      <c r="O124" s="246"/>
      <c r="P124" s="246"/>
      <c r="Q124" s="246"/>
      <c r="R124" s="246"/>
      <c r="S124" s="246"/>
      <c r="T124" s="247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155</v>
      </c>
      <c r="AU124" s="244" t="s">
        <v>83</v>
      </c>
      <c r="AV124" s="14" t="s">
        <v>157</v>
      </c>
      <c r="AW124" s="14" t="s">
        <v>35</v>
      </c>
      <c r="AX124" s="14" t="s">
        <v>81</v>
      </c>
      <c r="AY124" s="244" t="s">
        <v>145</v>
      </c>
    </row>
    <row r="125" spans="1:65" s="2" customFormat="1" ht="16.5" customHeight="1">
      <c r="A125" s="39"/>
      <c r="B125" s="40"/>
      <c r="C125" s="205" t="s">
        <v>279</v>
      </c>
      <c r="D125" s="205" t="s">
        <v>148</v>
      </c>
      <c r="E125" s="206" t="s">
        <v>1117</v>
      </c>
      <c r="F125" s="207" t="s">
        <v>1118</v>
      </c>
      <c r="G125" s="208" t="s">
        <v>282</v>
      </c>
      <c r="H125" s="209">
        <v>4</v>
      </c>
      <c r="I125" s="210"/>
      <c r="J125" s="211">
        <f>ROUND(I125*H125,2)</f>
        <v>0</v>
      </c>
      <c r="K125" s="207" t="s">
        <v>151</v>
      </c>
      <c r="L125" s="45"/>
      <c r="M125" s="212" t="s">
        <v>19</v>
      </c>
      <c r="N125" s="213" t="s">
        <v>44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157</v>
      </c>
      <c r="AT125" s="216" t="s">
        <v>148</v>
      </c>
      <c r="AU125" s="216" t="s">
        <v>83</v>
      </c>
      <c r="AY125" s="18" t="s">
        <v>145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81</v>
      </c>
      <c r="BK125" s="217">
        <f>ROUND(I125*H125,2)</f>
        <v>0</v>
      </c>
      <c r="BL125" s="18" t="s">
        <v>157</v>
      </c>
      <c r="BM125" s="216" t="s">
        <v>1119</v>
      </c>
    </row>
    <row r="126" spans="1:47" s="2" customFormat="1" ht="12">
      <c r="A126" s="39"/>
      <c r="B126" s="40"/>
      <c r="C126" s="41"/>
      <c r="D126" s="218" t="s">
        <v>154</v>
      </c>
      <c r="E126" s="41"/>
      <c r="F126" s="219" t="s">
        <v>1120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154</v>
      </c>
      <c r="AU126" s="18" t="s">
        <v>83</v>
      </c>
    </row>
    <row r="127" spans="1:51" s="13" customFormat="1" ht="12">
      <c r="A127" s="13"/>
      <c r="B127" s="223"/>
      <c r="C127" s="224"/>
      <c r="D127" s="218" t="s">
        <v>155</v>
      </c>
      <c r="E127" s="225" t="s">
        <v>19</v>
      </c>
      <c r="F127" s="226" t="s">
        <v>157</v>
      </c>
      <c r="G127" s="224"/>
      <c r="H127" s="227">
        <v>4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155</v>
      </c>
      <c r="AU127" s="233" t="s">
        <v>83</v>
      </c>
      <c r="AV127" s="13" t="s">
        <v>83</v>
      </c>
      <c r="AW127" s="13" t="s">
        <v>35</v>
      </c>
      <c r="AX127" s="13" t="s">
        <v>73</v>
      </c>
      <c r="AY127" s="233" t="s">
        <v>145</v>
      </c>
    </row>
    <row r="128" spans="1:51" s="14" customFormat="1" ht="12">
      <c r="A128" s="14"/>
      <c r="B128" s="234"/>
      <c r="C128" s="235"/>
      <c r="D128" s="218" t="s">
        <v>155</v>
      </c>
      <c r="E128" s="236" t="s">
        <v>19</v>
      </c>
      <c r="F128" s="237" t="s">
        <v>156</v>
      </c>
      <c r="G128" s="235"/>
      <c r="H128" s="238">
        <v>4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155</v>
      </c>
      <c r="AU128" s="244" t="s">
        <v>83</v>
      </c>
      <c r="AV128" s="14" t="s">
        <v>157</v>
      </c>
      <c r="AW128" s="14" t="s">
        <v>35</v>
      </c>
      <c r="AX128" s="14" t="s">
        <v>81</v>
      </c>
      <c r="AY128" s="244" t="s">
        <v>145</v>
      </c>
    </row>
    <row r="129" spans="1:31" s="2" customFormat="1" ht="6.95" customHeight="1">
      <c r="A129" s="39"/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45"/>
      <c r="M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</sheetData>
  <sheetProtection password="CC35" sheet="1" objects="1" scenarios="1" formatColumns="0" formatRows="0" autoFilter="0"/>
  <autoFilter ref="C80:K12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121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NEPOMUK_PŘEŠTICE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1121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ROUND((SUM(BE82:BE148)),2)</f>
        <v>0</v>
      </c>
      <c r="G33" s="39"/>
      <c r="H33" s="39"/>
      <c r="I33" s="149">
        <v>0.21</v>
      </c>
      <c r="J33" s="148">
        <f>ROUND(((SUM(BE82:BE148))*I33),2)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ROUND((SUM(BF82:BF148)),2)</f>
        <v>0</v>
      </c>
      <c r="G34" s="39"/>
      <c r="H34" s="39"/>
      <c r="I34" s="149">
        <v>0.15</v>
      </c>
      <c r="J34" s="148">
        <f>ROUND(((SUM(BF82:BF148))*I34),2)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ROUND((SUM(BG82:BG148)),2)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ROUND((SUM(BH82:BH148)),2)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ROUND((SUM(BI82:BI148)),2)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NEPOMUK_PŘEŠTICE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802.N - Kácení zeleně a náhradní výsadba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A ÚDRŽBA SILNIC PLZEŇSKÉHO KRAJE</v>
      </c>
      <c r="G54" s="41"/>
      <c r="H54" s="41"/>
      <c r="I54" s="33" t="s">
        <v>32</v>
      </c>
      <c r="J54" s="37" t="str">
        <f>E21</f>
        <v>AFRY CZ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125</v>
      </c>
      <c r="D57" s="163"/>
      <c r="E57" s="163"/>
      <c r="F57" s="163"/>
      <c r="G57" s="163"/>
      <c r="H57" s="163"/>
      <c r="I57" s="163"/>
      <c r="J57" s="164" t="s">
        <v>126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66"/>
      <c r="C60" s="167"/>
      <c r="D60" s="168" t="s">
        <v>206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211</v>
      </c>
      <c r="E62" s="175"/>
      <c r="F62" s="175"/>
      <c r="G62" s="175"/>
      <c r="H62" s="175"/>
      <c r="I62" s="175"/>
      <c r="J62" s="176">
        <f>J146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130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NEPOMUK_PŘEŠTICE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122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SO 802.N - Kácení zeleně a náhradní výsadba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F12</f>
        <v xml:space="preserve"> </v>
      </c>
      <c r="G76" s="41"/>
      <c r="H76" s="41"/>
      <c r="I76" s="33" t="s">
        <v>23</v>
      </c>
      <c r="J76" s="73" t="str">
        <f>IF(J12="","",J12)</f>
        <v>22. 2. 2021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25</v>
      </c>
      <c r="D78" s="41"/>
      <c r="E78" s="41"/>
      <c r="F78" s="28" t="str">
        <f>E15</f>
        <v>SPRÁVA A ÚDRŽBA SILNIC PLZEŇSKÉHO KRAJE</v>
      </c>
      <c r="G78" s="41"/>
      <c r="H78" s="41"/>
      <c r="I78" s="33" t="s">
        <v>32</v>
      </c>
      <c r="J78" s="37" t="str">
        <f>E21</f>
        <v>AFRY CZ s.r.o.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30</v>
      </c>
      <c r="D79" s="41"/>
      <c r="E79" s="41"/>
      <c r="F79" s="28" t="str">
        <f>IF(E18="","",E18)</f>
        <v>Vyplň údaj</v>
      </c>
      <c r="G79" s="41"/>
      <c r="H79" s="41"/>
      <c r="I79" s="33" t="s">
        <v>36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131</v>
      </c>
      <c r="D81" s="181" t="s">
        <v>58</v>
      </c>
      <c r="E81" s="181" t="s">
        <v>54</v>
      </c>
      <c r="F81" s="181" t="s">
        <v>55</v>
      </c>
      <c r="G81" s="181" t="s">
        <v>132</v>
      </c>
      <c r="H81" s="181" t="s">
        <v>133</v>
      </c>
      <c r="I81" s="181" t="s">
        <v>134</v>
      </c>
      <c r="J81" s="181" t="s">
        <v>126</v>
      </c>
      <c r="K81" s="182" t="s">
        <v>135</v>
      </c>
      <c r="L81" s="183"/>
      <c r="M81" s="93" t="s">
        <v>19</v>
      </c>
      <c r="N81" s="94" t="s">
        <v>43</v>
      </c>
      <c r="O81" s="94" t="s">
        <v>136</v>
      </c>
      <c r="P81" s="94" t="s">
        <v>137</v>
      </c>
      <c r="Q81" s="94" t="s">
        <v>138</v>
      </c>
      <c r="R81" s="94" t="s">
        <v>139</v>
      </c>
      <c r="S81" s="94" t="s">
        <v>140</v>
      </c>
      <c r="T81" s="95" t="s">
        <v>141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142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</f>
        <v>0</v>
      </c>
      <c r="Q82" s="97"/>
      <c r="R82" s="186">
        <f>R83</f>
        <v>0.98464</v>
      </c>
      <c r="S82" s="97"/>
      <c r="T82" s="187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72</v>
      </c>
      <c r="AU82" s="18" t="s">
        <v>127</v>
      </c>
      <c r="BK82" s="188">
        <f>BK83</f>
        <v>0</v>
      </c>
    </row>
    <row r="83" spans="1:63" s="12" customFormat="1" ht="25.9" customHeight="1">
      <c r="A83" s="12"/>
      <c r="B83" s="189"/>
      <c r="C83" s="190"/>
      <c r="D83" s="191" t="s">
        <v>72</v>
      </c>
      <c r="E83" s="192" t="s">
        <v>215</v>
      </c>
      <c r="F83" s="192" t="s">
        <v>216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P84+P146</f>
        <v>0</v>
      </c>
      <c r="Q83" s="197"/>
      <c r="R83" s="198">
        <f>R84+R146</f>
        <v>0.98464</v>
      </c>
      <c r="S83" s="197"/>
      <c r="T83" s="199">
        <f>T84+T146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81</v>
      </c>
      <c r="AT83" s="201" t="s">
        <v>72</v>
      </c>
      <c r="AU83" s="201" t="s">
        <v>73</v>
      </c>
      <c r="AY83" s="200" t="s">
        <v>145</v>
      </c>
      <c r="BK83" s="202">
        <f>BK84+BK146</f>
        <v>0</v>
      </c>
    </row>
    <row r="84" spans="1:63" s="12" customFormat="1" ht="22.8" customHeight="1">
      <c r="A84" s="12"/>
      <c r="B84" s="189"/>
      <c r="C84" s="190"/>
      <c r="D84" s="191" t="s">
        <v>72</v>
      </c>
      <c r="E84" s="203" t="s">
        <v>81</v>
      </c>
      <c r="F84" s="203" t="s">
        <v>217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SUM(P85:P145)</f>
        <v>0</v>
      </c>
      <c r="Q84" s="197"/>
      <c r="R84" s="198">
        <f>SUM(R85:R145)</f>
        <v>0.98464</v>
      </c>
      <c r="S84" s="197"/>
      <c r="T84" s="199">
        <f>SUM(T85:T145)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81</v>
      </c>
      <c r="AT84" s="201" t="s">
        <v>72</v>
      </c>
      <c r="AU84" s="201" t="s">
        <v>81</v>
      </c>
      <c r="AY84" s="200" t="s">
        <v>145</v>
      </c>
      <c r="BK84" s="202">
        <f>SUM(BK85:BK145)</f>
        <v>0</v>
      </c>
    </row>
    <row r="85" spans="1:65" s="2" customFormat="1" ht="21.75" customHeight="1">
      <c r="A85" s="39"/>
      <c r="B85" s="40"/>
      <c r="C85" s="205" t="s">
        <v>81</v>
      </c>
      <c r="D85" s="205" t="s">
        <v>148</v>
      </c>
      <c r="E85" s="206" t="s">
        <v>1122</v>
      </c>
      <c r="F85" s="207" t="s">
        <v>1123</v>
      </c>
      <c r="G85" s="208" t="s">
        <v>282</v>
      </c>
      <c r="H85" s="209">
        <v>36</v>
      </c>
      <c r="I85" s="210"/>
      <c r="J85" s="211">
        <f>ROUND(I85*H85,2)</f>
        <v>0</v>
      </c>
      <c r="K85" s="207" t="s">
        <v>151</v>
      </c>
      <c r="L85" s="45"/>
      <c r="M85" s="212" t="s">
        <v>19</v>
      </c>
      <c r="N85" s="213" t="s">
        <v>44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157</v>
      </c>
      <c r="AT85" s="216" t="s">
        <v>148</v>
      </c>
      <c r="AU85" s="216" t="s">
        <v>83</v>
      </c>
      <c r="AY85" s="18" t="s">
        <v>145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81</v>
      </c>
      <c r="BK85" s="217">
        <f>ROUND(I85*H85,2)</f>
        <v>0</v>
      </c>
      <c r="BL85" s="18" t="s">
        <v>157</v>
      </c>
      <c r="BM85" s="216" t="s">
        <v>1124</v>
      </c>
    </row>
    <row r="86" spans="1:47" s="2" customFormat="1" ht="12">
      <c r="A86" s="39"/>
      <c r="B86" s="40"/>
      <c r="C86" s="41"/>
      <c r="D86" s="218" t="s">
        <v>154</v>
      </c>
      <c r="E86" s="41"/>
      <c r="F86" s="219" t="s">
        <v>1125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154</v>
      </c>
      <c r="AU86" s="18" t="s">
        <v>83</v>
      </c>
    </row>
    <row r="87" spans="1:51" s="13" customFormat="1" ht="12">
      <c r="A87" s="13"/>
      <c r="B87" s="223"/>
      <c r="C87" s="224"/>
      <c r="D87" s="218" t="s">
        <v>155</v>
      </c>
      <c r="E87" s="225" t="s">
        <v>19</v>
      </c>
      <c r="F87" s="226" t="s">
        <v>570</v>
      </c>
      <c r="G87" s="224"/>
      <c r="H87" s="227">
        <v>36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155</v>
      </c>
      <c r="AU87" s="233" t="s">
        <v>83</v>
      </c>
      <c r="AV87" s="13" t="s">
        <v>83</v>
      </c>
      <c r="AW87" s="13" t="s">
        <v>35</v>
      </c>
      <c r="AX87" s="13" t="s">
        <v>73</v>
      </c>
      <c r="AY87" s="233" t="s">
        <v>145</v>
      </c>
    </row>
    <row r="88" spans="1:51" s="14" customFormat="1" ht="12">
      <c r="A88" s="14"/>
      <c r="B88" s="234"/>
      <c r="C88" s="235"/>
      <c r="D88" s="218" t="s">
        <v>155</v>
      </c>
      <c r="E88" s="236" t="s">
        <v>19</v>
      </c>
      <c r="F88" s="237" t="s">
        <v>156</v>
      </c>
      <c r="G88" s="235"/>
      <c r="H88" s="238">
        <v>36</v>
      </c>
      <c r="I88" s="239"/>
      <c r="J88" s="235"/>
      <c r="K88" s="235"/>
      <c r="L88" s="240"/>
      <c r="M88" s="245"/>
      <c r="N88" s="246"/>
      <c r="O88" s="246"/>
      <c r="P88" s="246"/>
      <c r="Q88" s="246"/>
      <c r="R88" s="246"/>
      <c r="S88" s="246"/>
      <c r="T88" s="247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4" t="s">
        <v>155</v>
      </c>
      <c r="AU88" s="244" t="s">
        <v>83</v>
      </c>
      <c r="AV88" s="14" t="s">
        <v>157</v>
      </c>
      <c r="AW88" s="14" t="s">
        <v>35</v>
      </c>
      <c r="AX88" s="14" t="s">
        <v>81</v>
      </c>
      <c r="AY88" s="244" t="s">
        <v>145</v>
      </c>
    </row>
    <row r="89" spans="1:65" s="2" customFormat="1" ht="16.5" customHeight="1">
      <c r="A89" s="39"/>
      <c r="B89" s="40"/>
      <c r="C89" s="259" t="s">
        <v>83</v>
      </c>
      <c r="D89" s="259" t="s">
        <v>286</v>
      </c>
      <c r="E89" s="260" t="s">
        <v>1126</v>
      </c>
      <c r="F89" s="261" t="s">
        <v>1127</v>
      </c>
      <c r="G89" s="262" t="s">
        <v>249</v>
      </c>
      <c r="H89" s="263">
        <v>2.25</v>
      </c>
      <c r="I89" s="264"/>
      <c r="J89" s="265">
        <f>ROUND(I89*H89,2)</f>
        <v>0</v>
      </c>
      <c r="K89" s="261" t="s">
        <v>151</v>
      </c>
      <c r="L89" s="266"/>
      <c r="M89" s="267" t="s">
        <v>19</v>
      </c>
      <c r="N89" s="268" t="s">
        <v>44</v>
      </c>
      <c r="O89" s="85"/>
      <c r="P89" s="214">
        <f>O89*H89</f>
        <v>0</v>
      </c>
      <c r="Q89" s="214">
        <v>0.22</v>
      </c>
      <c r="R89" s="214">
        <f>Q89*H89</f>
        <v>0.495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197</v>
      </c>
      <c r="AT89" s="216" t="s">
        <v>286</v>
      </c>
      <c r="AU89" s="216" t="s">
        <v>83</v>
      </c>
      <c r="AY89" s="18" t="s">
        <v>145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81</v>
      </c>
      <c r="BK89" s="217">
        <f>ROUND(I89*H89,2)</f>
        <v>0</v>
      </c>
      <c r="BL89" s="18" t="s">
        <v>157</v>
      </c>
      <c r="BM89" s="216" t="s">
        <v>1128</v>
      </c>
    </row>
    <row r="90" spans="1:47" s="2" customFormat="1" ht="12">
      <c r="A90" s="39"/>
      <c r="B90" s="40"/>
      <c r="C90" s="41"/>
      <c r="D90" s="218" t="s">
        <v>154</v>
      </c>
      <c r="E90" s="41"/>
      <c r="F90" s="219" t="s">
        <v>1127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154</v>
      </c>
      <c r="AU90" s="18" t="s">
        <v>83</v>
      </c>
    </row>
    <row r="91" spans="1:51" s="13" customFormat="1" ht="12">
      <c r="A91" s="13"/>
      <c r="B91" s="223"/>
      <c r="C91" s="224"/>
      <c r="D91" s="218" t="s">
        <v>155</v>
      </c>
      <c r="E91" s="224"/>
      <c r="F91" s="226" t="s">
        <v>1129</v>
      </c>
      <c r="G91" s="224"/>
      <c r="H91" s="227">
        <v>2.25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155</v>
      </c>
      <c r="AU91" s="233" t="s">
        <v>83</v>
      </c>
      <c r="AV91" s="13" t="s">
        <v>83</v>
      </c>
      <c r="AW91" s="13" t="s">
        <v>4</v>
      </c>
      <c r="AX91" s="13" t="s">
        <v>81</v>
      </c>
      <c r="AY91" s="233" t="s">
        <v>145</v>
      </c>
    </row>
    <row r="92" spans="1:65" s="2" customFormat="1" ht="16.5" customHeight="1">
      <c r="A92" s="39"/>
      <c r="B92" s="40"/>
      <c r="C92" s="205" t="s">
        <v>170</v>
      </c>
      <c r="D92" s="205" t="s">
        <v>148</v>
      </c>
      <c r="E92" s="206" t="s">
        <v>1130</v>
      </c>
      <c r="F92" s="207" t="s">
        <v>1131</v>
      </c>
      <c r="G92" s="208" t="s">
        <v>282</v>
      </c>
      <c r="H92" s="209">
        <v>36</v>
      </c>
      <c r="I92" s="210"/>
      <c r="J92" s="211">
        <f>ROUND(I92*H92,2)</f>
        <v>0</v>
      </c>
      <c r="K92" s="207" t="s">
        <v>151</v>
      </c>
      <c r="L92" s="45"/>
      <c r="M92" s="212" t="s">
        <v>19</v>
      </c>
      <c r="N92" s="213" t="s">
        <v>44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157</v>
      </c>
      <c r="AT92" s="216" t="s">
        <v>148</v>
      </c>
      <c r="AU92" s="216" t="s">
        <v>83</v>
      </c>
      <c r="AY92" s="18" t="s">
        <v>145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81</v>
      </c>
      <c r="BK92" s="217">
        <f>ROUND(I92*H92,2)</f>
        <v>0</v>
      </c>
      <c r="BL92" s="18" t="s">
        <v>157</v>
      </c>
      <c r="BM92" s="216" t="s">
        <v>1132</v>
      </c>
    </row>
    <row r="93" spans="1:47" s="2" customFormat="1" ht="12">
      <c r="A93" s="39"/>
      <c r="B93" s="40"/>
      <c r="C93" s="41"/>
      <c r="D93" s="218" t="s">
        <v>154</v>
      </c>
      <c r="E93" s="41"/>
      <c r="F93" s="219" t="s">
        <v>1133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154</v>
      </c>
      <c r="AU93" s="18" t="s">
        <v>83</v>
      </c>
    </row>
    <row r="94" spans="1:51" s="13" customFormat="1" ht="12">
      <c r="A94" s="13"/>
      <c r="B94" s="223"/>
      <c r="C94" s="224"/>
      <c r="D94" s="218" t="s">
        <v>155</v>
      </c>
      <c r="E94" s="225" t="s">
        <v>19</v>
      </c>
      <c r="F94" s="226" t="s">
        <v>570</v>
      </c>
      <c r="G94" s="224"/>
      <c r="H94" s="227">
        <v>36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155</v>
      </c>
      <c r="AU94" s="233" t="s">
        <v>83</v>
      </c>
      <c r="AV94" s="13" t="s">
        <v>83</v>
      </c>
      <c r="AW94" s="13" t="s">
        <v>35</v>
      </c>
      <c r="AX94" s="13" t="s">
        <v>73</v>
      </c>
      <c r="AY94" s="233" t="s">
        <v>145</v>
      </c>
    </row>
    <row r="95" spans="1:51" s="14" customFormat="1" ht="12">
      <c r="A95" s="14"/>
      <c r="B95" s="234"/>
      <c r="C95" s="235"/>
      <c r="D95" s="218" t="s">
        <v>155</v>
      </c>
      <c r="E95" s="236" t="s">
        <v>19</v>
      </c>
      <c r="F95" s="237" t="s">
        <v>156</v>
      </c>
      <c r="G95" s="235"/>
      <c r="H95" s="238">
        <v>36</v>
      </c>
      <c r="I95" s="239"/>
      <c r="J95" s="235"/>
      <c r="K95" s="235"/>
      <c r="L95" s="240"/>
      <c r="M95" s="245"/>
      <c r="N95" s="246"/>
      <c r="O95" s="246"/>
      <c r="P95" s="246"/>
      <c r="Q95" s="246"/>
      <c r="R95" s="246"/>
      <c r="S95" s="246"/>
      <c r="T95" s="24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155</v>
      </c>
      <c r="AU95" s="244" t="s">
        <v>83</v>
      </c>
      <c r="AV95" s="14" t="s">
        <v>157</v>
      </c>
      <c r="AW95" s="14" t="s">
        <v>35</v>
      </c>
      <c r="AX95" s="14" t="s">
        <v>81</v>
      </c>
      <c r="AY95" s="244" t="s">
        <v>145</v>
      </c>
    </row>
    <row r="96" spans="1:65" s="2" customFormat="1" ht="16.5" customHeight="1">
      <c r="A96" s="39"/>
      <c r="B96" s="40"/>
      <c r="C96" s="259" t="s">
        <v>157</v>
      </c>
      <c r="D96" s="259" t="s">
        <v>286</v>
      </c>
      <c r="E96" s="260" t="s">
        <v>1134</v>
      </c>
      <c r="F96" s="261" t="s">
        <v>1135</v>
      </c>
      <c r="G96" s="262" t="s">
        <v>282</v>
      </c>
      <c r="H96" s="263">
        <v>12</v>
      </c>
      <c r="I96" s="264"/>
      <c r="J96" s="265">
        <f>ROUND(I96*H96,2)</f>
        <v>0</v>
      </c>
      <c r="K96" s="261" t="s">
        <v>151</v>
      </c>
      <c r="L96" s="266"/>
      <c r="M96" s="267" t="s">
        <v>19</v>
      </c>
      <c r="N96" s="268" t="s">
        <v>44</v>
      </c>
      <c r="O96" s="85"/>
      <c r="P96" s="214">
        <f>O96*H96</f>
        <v>0</v>
      </c>
      <c r="Q96" s="214">
        <v>0.0023</v>
      </c>
      <c r="R96" s="214">
        <f>Q96*H96</f>
        <v>0.0276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197</v>
      </c>
      <c r="AT96" s="216" t="s">
        <v>286</v>
      </c>
      <c r="AU96" s="216" t="s">
        <v>83</v>
      </c>
      <c r="AY96" s="18" t="s">
        <v>145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81</v>
      </c>
      <c r="BK96" s="217">
        <f>ROUND(I96*H96,2)</f>
        <v>0</v>
      </c>
      <c r="BL96" s="18" t="s">
        <v>157</v>
      </c>
      <c r="BM96" s="216" t="s">
        <v>1136</v>
      </c>
    </row>
    <row r="97" spans="1:47" s="2" customFormat="1" ht="12">
      <c r="A97" s="39"/>
      <c r="B97" s="40"/>
      <c r="C97" s="41"/>
      <c r="D97" s="218" t="s">
        <v>154</v>
      </c>
      <c r="E97" s="41"/>
      <c r="F97" s="219" t="s">
        <v>1135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154</v>
      </c>
      <c r="AU97" s="18" t="s">
        <v>83</v>
      </c>
    </row>
    <row r="98" spans="1:51" s="13" customFormat="1" ht="12">
      <c r="A98" s="13"/>
      <c r="B98" s="223"/>
      <c r="C98" s="224"/>
      <c r="D98" s="218" t="s">
        <v>155</v>
      </c>
      <c r="E98" s="225" t="s">
        <v>19</v>
      </c>
      <c r="F98" s="226" t="s">
        <v>285</v>
      </c>
      <c r="G98" s="224"/>
      <c r="H98" s="227">
        <v>12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155</v>
      </c>
      <c r="AU98" s="233" t="s">
        <v>83</v>
      </c>
      <c r="AV98" s="13" t="s">
        <v>83</v>
      </c>
      <c r="AW98" s="13" t="s">
        <v>35</v>
      </c>
      <c r="AX98" s="13" t="s">
        <v>73</v>
      </c>
      <c r="AY98" s="233" t="s">
        <v>145</v>
      </c>
    </row>
    <row r="99" spans="1:51" s="14" customFormat="1" ht="12">
      <c r="A99" s="14"/>
      <c r="B99" s="234"/>
      <c r="C99" s="235"/>
      <c r="D99" s="218" t="s">
        <v>155</v>
      </c>
      <c r="E99" s="236" t="s">
        <v>19</v>
      </c>
      <c r="F99" s="237" t="s">
        <v>156</v>
      </c>
      <c r="G99" s="235"/>
      <c r="H99" s="238">
        <v>12</v>
      </c>
      <c r="I99" s="239"/>
      <c r="J99" s="235"/>
      <c r="K99" s="235"/>
      <c r="L99" s="240"/>
      <c r="M99" s="245"/>
      <c r="N99" s="246"/>
      <c r="O99" s="246"/>
      <c r="P99" s="246"/>
      <c r="Q99" s="246"/>
      <c r="R99" s="246"/>
      <c r="S99" s="246"/>
      <c r="T99" s="24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155</v>
      </c>
      <c r="AU99" s="244" t="s">
        <v>83</v>
      </c>
      <c r="AV99" s="14" t="s">
        <v>157</v>
      </c>
      <c r="AW99" s="14" t="s">
        <v>35</v>
      </c>
      <c r="AX99" s="14" t="s">
        <v>81</v>
      </c>
      <c r="AY99" s="244" t="s">
        <v>145</v>
      </c>
    </row>
    <row r="100" spans="1:65" s="2" customFormat="1" ht="16.5" customHeight="1">
      <c r="A100" s="39"/>
      <c r="B100" s="40"/>
      <c r="C100" s="259" t="s">
        <v>144</v>
      </c>
      <c r="D100" s="259" t="s">
        <v>286</v>
      </c>
      <c r="E100" s="260" t="s">
        <v>1137</v>
      </c>
      <c r="F100" s="261" t="s">
        <v>1138</v>
      </c>
      <c r="G100" s="262" t="s">
        <v>282</v>
      </c>
      <c r="H100" s="263">
        <v>12</v>
      </c>
      <c r="I100" s="264"/>
      <c r="J100" s="265">
        <f>ROUND(I100*H100,2)</f>
        <v>0</v>
      </c>
      <c r="K100" s="261" t="s">
        <v>151</v>
      </c>
      <c r="L100" s="266"/>
      <c r="M100" s="267" t="s">
        <v>19</v>
      </c>
      <c r="N100" s="268" t="s">
        <v>44</v>
      </c>
      <c r="O100" s="85"/>
      <c r="P100" s="214">
        <f>O100*H100</f>
        <v>0</v>
      </c>
      <c r="Q100" s="214">
        <v>0.0023</v>
      </c>
      <c r="R100" s="214">
        <f>Q100*H100</f>
        <v>0.0276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197</v>
      </c>
      <c r="AT100" s="216" t="s">
        <v>286</v>
      </c>
      <c r="AU100" s="216" t="s">
        <v>83</v>
      </c>
      <c r="AY100" s="18" t="s">
        <v>145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81</v>
      </c>
      <c r="BK100" s="217">
        <f>ROUND(I100*H100,2)</f>
        <v>0</v>
      </c>
      <c r="BL100" s="18" t="s">
        <v>157</v>
      </c>
      <c r="BM100" s="216" t="s">
        <v>1139</v>
      </c>
    </row>
    <row r="101" spans="1:47" s="2" customFormat="1" ht="12">
      <c r="A101" s="39"/>
      <c r="B101" s="40"/>
      <c r="C101" s="41"/>
      <c r="D101" s="218" t="s">
        <v>154</v>
      </c>
      <c r="E101" s="41"/>
      <c r="F101" s="219" t="s">
        <v>1138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154</v>
      </c>
      <c r="AU101" s="18" t="s">
        <v>83</v>
      </c>
    </row>
    <row r="102" spans="1:51" s="13" customFormat="1" ht="12">
      <c r="A102" s="13"/>
      <c r="B102" s="223"/>
      <c r="C102" s="224"/>
      <c r="D102" s="218" t="s">
        <v>155</v>
      </c>
      <c r="E102" s="225" t="s">
        <v>19</v>
      </c>
      <c r="F102" s="226" t="s">
        <v>285</v>
      </c>
      <c r="G102" s="224"/>
      <c r="H102" s="227">
        <v>12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155</v>
      </c>
      <c r="AU102" s="233" t="s">
        <v>83</v>
      </c>
      <c r="AV102" s="13" t="s">
        <v>83</v>
      </c>
      <c r="AW102" s="13" t="s">
        <v>35</v>
      </c>
      <c r="AX102" s="13" t="s">
        <v>73</v>
      </c>
      <c r="AY102" s="233" t="s">
        <v>145</v>
      </c>
    </row>
    <row r="103" spans="1:51" s="14" customFormat="1" ht="12">
      <c r="A103" s="14"/>
      <c r="B103" s="234"/>
      <c r="C103" s="235"/>
      <c r="D103" s="218" t="s">
        <v>155</v>
      </c>
      <c r="E103" s="236" t="s">
        <v>19</v>
      </c>
      <c r="F103" s="237" t="s">
        <v>156</v>
      </c>
      <c r="G103" s="235"/>
      <c r="H103" s="238">
        <v>12</v>
      </c>
      <c r="I103" s="239"/>
      <c r="J103" s="235"/>
      <c r="K103" s="235"/>
      <c r="L103" s="240"/>
      <c r="M103" s="245"/>
      <c r="N103" s="246"/>
      <c r="O103" s="246"/>
      <c r="P103" s="246"/>
      <c r="Q103" s="246"/>
      <c r="R103" s="246"/>
      <c r="S103" s="246"/>
      <c r="T103" s="24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155</v>
      </c>
      <c r="AU103" s="244" t="s">
        <v>83</v>
      </c>
      <c r="AV103" s="14" t="s">
        <v>157</v>
      </c>
      <c r="AW103" s="14" t="s">
        <v>35</v>
      </c>
      <c r="AX103" s="14" t="s">
        <v>81</v>
      </c>
      <c r="AY103" s="244" t="s">
        <v>145</v>
      </c>
    </row>
    <row r="104" spans="1:65" s="2" customFormat="1" ht="16.5" customHeight="1">
      <c r="A104" s="39"/>
      <c r="B104" s="40"/>
      <c r="C104" s="259" t="s">
        <v>183</v>
      </c>
      <c r="D104" s="259" t="s">
        <v>286</v>
      </c>
      <c r="E104" s="260" t="s">
        <v>1140</v>
      </c>
      <c r="F104" s="261" t="s">
        <v>1141</v>
      </c>
      <c r="G104" s="262" t="s">
        <v>282</v>
      </c>
      <c r="H104" s="263">
        <v>12</v>
      </c>
      <c r="I104" s="264"/>
      <c r="J104" s="265">
        <f>ROUND(I104*H104,2)</f>
        <v>0</v>
      </c>
      <c r="K104" s="261" t="s">
        <v>151</v>
      </c>
      <c r="L104" s="266"/>
      <c r="M104" s="267" t="s">
        <v>19</v>
      </c>
      <c r="N104" s="268" t="s">
        <v>44</v>
      </c>
      <c r="O104" s="85"/>
      <c r="P104" s="214">
        <f>O104*H104</f>
        <v>0</v>
      </c>
      <c r="Q104" s="214">
        <v>0.0023</v>
      </c>
      <c r="R104" s="214">
        <f>Q104*H104</f>
        <v>0.0276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197</v>
      </c>
      <c r="AT104" s="216" t="s">
        <v>286</v>
      </c>
      <c r="AU104" s="216" t="s">
        <v>83</v>
      </c>
      <c r="AY104" s="18" t="s">
        <v>145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81</v>
      </c>
      <c r="BK104" s="217">
        <f>ROUND(I104*H104,2)</f>
        <v>0</v>
      </c>
      <c r="BL104" s="18" t="s">
        <v>157</v>
      </c>
      <c r="BM104" s="216" t="s">
        <v>1142</v>
      </c>
    </row>
    <row r="105" spans="1:47" s="2" customFormat="1" ht="12">
      <c r="A105" s="39"/>
      <c r="B105" s="40"/>
      <c r="C105" s="41"/>
      <c r="D105" s="218" t="s">
        <v>154</v>
      </c>
      <c r="E105" s="41"/>
      <c r="F105" s="219" t="s">
        <v>1141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154</v>
      </c>
      <c r="AU105" s="18" t="s">
        <v>83</v>
      </c>
    </row>
    <row r="106" spans="1:51" s="13" customFormat="1" ht="12">
      <c r="A106" s="13"/>
      <c r="B106" s="223"/>
      <c r="C106" s="224"/>
      <c r="D106" s="218" t="s">
        <v>155</v>
      </c>
      <c r="E106" s="225" t="s">
        <v>19</v>
      </c>
      <c r="F106" s="226" t="s">
        <v>285</v>
      </c>
      <c r="G106" s="224"/>
      <c r="H106" s="227">
        <v>12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155</v>
      </c>
      <c r="AU106" s="233" t="s">
        <v>83</v>
      </c>
      <c r="AV106" s="13" t="s">
        <v>83</v>
      </c>
      <c r="AW106" s="13" t="s">
        <v>35</v>
      </c>
      <c r="AX106" s="13" t="s">
        <v>73</v>
      </c>
      <c r="AY106" s="233" t="s">
        <v>145</v>
      </c>
    </row>
    <row r="107" spans="1:51" s="14" customFormat="1" ht="12">
      <c r="A107" s="14"/>
      <c r="B107" s="234"/>
      <c r="C107" s="235"/>
      <c r="D107" s="218" t="s">
        <v>155</v>
      </c>
      <c r="E107" s="236" t="s">
        <v>19</v>
      </c>
      <c r="F107" s="237" t="s">
        <v>156</v>
      </c>
      <c r="G107" s="235"/>
      <c r="H107" s="238">
        <v>12</v>
      </c>
      <c r="I107" s="239"/>
      <c r="J107" s="235"/>
      <c r="K107" s="235"/>
      <c r="L107" s="240"/>
      <c r="M107" s="245"/>
      <c r="N107" s="246"/>
      <c r="O107" s="246"/>
      <c r="P107" s="246"/>
      <c r="Q107" s="246"/>
      <c r="R107" s="246"/>
      <c r="S107" s="246"/>
      <c r="T107" s="24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155</v>
      </c>
      <c r="AU107" s="244" t="s">
        <v>83</v>
      </c>
      <c r="AV107" s="14" t="s">
        <v>157</v>
      </c>
      <c r="AW107" s="14" t="s">
        <v>35</v>
      </c>
      <c r="AX107" s="14" t="s">
        <v>81</v>
      </c>
      <c r="AY107" s="244" t="s">
        <v>145</v>
      </c>
    </row>
    <row r="108" spans="1:65" s="2" customFormat="1" ht="16.5" customHeight="1">
      <c r="A108" s="39"/>
      <c r="B108" s="40"/>
      <c r="C108" s="205" t="s">
        <v>190</v>
      </c>
      <c r="D108" s="205" t="s">
        <v>148</v>
      </c>
      <c r="E108" s="206" t="s">
        <v>1143</v>
      </c>
      <c r="F108" s="207" t="s">
        <v>1144</v>
      </c>
      <c r="G108" s="208" t="s">
        <v>282</v>
      </c>
      <c r="H108" s="209">
        <v>36</v>
      </c>
      <c r="I108" s="210"/>
      <c r="J108" s="211">
        <f>ROUND(I108*H108,2)</f>
        <v>0</v>
      </c>
      <c r="K108" s="207" t="s">
        <v>151</v>
      </c>
      <c r="L108" s="45"/>
      <c r="M108" s="212" t="s">
        <v>19</v>
      </c>
      <c r="N108" s="213" t="s">
        <v>44</v>
      </c>
      <c r="O108" s="85"/>
      <c r="P108" s="214">
        <f>O108*H108</f>
        <v>0</v>
      </c>
      <c r="Q108" s="214">
        <v>5E-05</v>
      </c>
      <c r="R108" s="214">
        <f>Q108*H108</f>
        <v>0.0018000000000000002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157</v>
      </c>
      <c r="AT108" s="216" t="s">
        <v>148</v>
      </c>
      <c r="AU108" s="216" t="s">
        <v>83</v>
      </c>
      <c r="AY108" s="18" t="s">
        <v>145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81</v>
      </c>
      <c r="BK108" s="217">
        <f>ROUND(I108*H108,2)</f>
        <v>0</v>
      </c>
      <c r="BL108" s="18" t="s">
        <v>157</v>
      </c>
      <c r="BM108" s="216" t="s">
        <v>1145</v>
      </c>
    </row>
    <row r="109" spans="1:47" s="2" customFormat="1" ht="12">
      <c r="A109" s="39"/>
      <c r="B109" s="40"/>
      <c r="C109" s="41"/>
      <c r="D109" s="218" t="s">
        <v>154</v>
      </c>
      <c r="E109" s="41"/>
      <c r="F109" s="219" t="s">
        <v>1146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154</v>
      </c>
      <c r="AU109" s="18" t="s">
        <v>83</v>
      </c>
    </row>
    <row r="110" spans="1:51" s="13" customFormat="1" ht="12">
      <c r="A110" s="13"/>
      <c r="B110" s="223"/>
      <c r="C110" s="224"/>
      <c r="D110" s="218" t="s">
        <v>155</v>
      </c>
      <c r="E110" s="225" t="s">
        <v>19</v>
      </c>
      <c r="F110" s="226" t="s">
        <v>570</v>
      </c>
      <c r="G110" s="224"/>
      <c r="H110" s="227">
        <v>36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155</v>
      </c>
      <c r="AU110" s="233" t="s">
        <v>83</v>
      </c>
      <c r="AV110" s="13" t="s">
        <v>83</v>
      </c>
      <c r="AW110" s="13" t="s">
        <v>35</v>
      </c>
      <c r="AX110" s="13" t="s">
        <v>73</v>
      </c>
      <c r="AY110" s="233" t="s">
        <v>145</v>
      </c>
    </row>
    <row r="111" spans="1:51" s="14" customFormat="1" ht="12">
      <c r="A111" s="14"/>
      <c r="B111" s="234"/>
      <c r="C111" s="235"/>
      <c r="D111" s="218" t="s">
        <v>155</v>
      </c>
      <c r="E111" s="236" t="s">
        <v>19</v>
      </c>
      <c r="F111" s="237" t="s">
        <v>156</v>
      </c>
      <c r="G111" s="235"/>
      <c r="H111" s="238">
        <v>36</v>
      </c>
      <c r="I111" s="239"/>
      <c r="J111" s="235"/>
      <c r="K111" s="235"/>
      <c r="L111" s="240"/>
      <c r="M111" s="245"/>
      <c r="N111" s="246"/>
      <c r="O111" s="246"/>
      <c r="P111" s="246"/>
      <c r="Q111" s="246"/>
      <c r="R111" s="246"/>
      <c r="S111" s="246"/>
      <c r="T111" s="24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155</v>
      </c>
      <c r="AU111" s="244" t="s">
        <v>83</v>
      </c>
      <c r="AV111" s="14" t="s">
        <v>157</v>
      </c>
      <c r="AW111" s="14" t="s">
        <v>35</v>
      </c>
      <c r="AX111" s="14" t="s">
        <v>81</v>
      </c>
      <c r="AY111" s="244" t="s">
        <v>145</v>
      </c>
    </row>
    <row r="112" spans="1:65" s="2" customFormat="1" ht="16.5" customHeight="1">
      <c r="A112" s="39"/>
      <c r="B112" s="40"/>
      <c r="C112" s="259" t="s">
        <v>197</v>
      </c>
      <c r="D112" s="259" t="s">
        <v>286</v>
      </c>
      <c r="E112" s="260" t="s">
        <v>1147</v>
      </c>
      <c r="F112" s="261" t="s">
        <v>1148</v>
      </c>
      <c r="G112" s="262" t="s">
        <v>282</v>
      </c>
      <c r="H112" s="263">
        <v>72</v>
      </c>
      <c r="I112" s="264"/>
      <c r="J112" s="265">
        <f>ROUND(I112*H112,2)</f>
        <v>0</v>
      </c>
      <c r="K112" s="261" t="s">
        <v>151</v>
      </c>
      <c r="L112" s="266"/>
      <c r="M112" s="267" t="s">
        <v>19</v>
      </c>
      <c r="N112" s="268" t="s">
        <v>44</v>
      </c>
      <c r="O112" s="85"/>
      <c r="P112" s="214">
        <f>O112*H112</f>
        <v>0</v>
      </c>
      <c r="Q112" s="214">
        <v>0.00472</v>
      </c>
      <c r="R112" s="214">
        <f>Q112*H112</f>
        <v>0.33984000000000003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197</v>
      </c>
      <c r="AT112" s="216" t="s">
        <v>286</v>
      </c>
      <c r="AU112" s="216" t="s">
        <v>83</v>
      </c>
      <c r="AY112" s="18" t="s">
        <v>145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81</v>
      </c>
      <c r="BK112" s="217">
        <f>ROUND(I112*H112,2)</f>
        <v>0</v>
      </c>
      <c r="BL112" s="18" t="s">
        <v>157</v>
      </c>
      <c r="BM112" s="216" t="s">
        <v>1149</v>
      </c>
    </row>
    <row r="113" spans="1:47" s="2" customFormat="1" ht="12">
      <c r="A113" s="39"/>
      <c r="B113" s="40"/>
      <c r="C113" s="41"/>
      <c r="D113" s="218" t="s">
        <v>154</v>
      </c>
      <c r="E113" s="41"/>
      <c r="F113" s="219" t="s">
        <v>1148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154</v>
      </c>
      <c r="AU113" s="18" t="s">
        <v>83</v>
      </c>
    </row>
    <row r="114" spans="1:51" s="13" customFormat="1" ht="12">
      <c r="A114" s="13"/>
      <c r="B114" s="223"/>
      <c r="C114" s="224"/>
      <c r="D114" s="218" t="s">
        <v>155</v>
      </c>
      <c r="E114" s="225" t="s">
        <v>19</v>
      </c>
      <c r="F114" s="226" t="s">
        <v>1150</v>
      </c>
      <c r="G114" s="224"/>
      <c r="H114" s="227">
        <v>72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155</v>
      </c>
      <c r="AU114" s="233" t="s">
        <v>83</v>
      </c>
      <c r="AV114" s="13" t="s">
        <v>83</v>
      </c>
      <c r="AW114" s="13" t="s">
        <v>35</v>
      </c>
      <c r="AX114" s="13" t="s">
        <v>73</v>
      </c>
      <c r="AY114" s="233" t="s">
        <v>145</v>
      </c>
    </row>
    <row r="115" spans="1:51" s="14" customFormat="1" ht="12">
      <c r="A115" s="14"/>
      <c r="B115" s="234"/>
      <c r="C115" s="235"/>
      <c r="D115" s="218" t="s">
        <v>155</v>
      </c>
      <c r="E115" s="236" t="s">
        <v>19</v>
      </c>
      <c r="F115" s="237" t="s">
        <v>156</v>
      </c>
      <c r="G115" s="235"/>
      <c r="H115" s="238">
        <v>72</v>
      </c>
      <c r="I115" s="239"/>
      <c r="J115" s="235"/>
      <c r="K115" s="235"/>
      <c r="L115" s="240"/>
      <c r="M115" s="245"/>
      <c r="N115" s="246"/>
      <c r="O115" s="246"/>
      <c r="P115" s="246"/>
      <c r="Q115" s="246"/>
      <c r="R115" s="246"/>
      <c r="S115" s="246"/>
      <c r="T115" s="24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155</v>
      </c>
      <c r="AU115" s="244" t="s">
        <v>83</v>
      </c>
      <c r="AV115" s="14" t="s">
        <v>157</v>
      </c>
      <c r="AW115" s="14" t="s">
        <v>35</v>
      </c>
      <c r="AX115" s="14" t="s">
        <v>81</v>
      </c>
      <c r="AY115" s="244" t="s">
        <v>145</v>
      </c>
    </row>
    <row r="116" spans="1:65" s="2" customFormat="1" ht="16.5" customHeight="1">
      <c r="A116" s="39"/>
      <c r="B116" s="40"/>
      <c r="C116" s="205" t="s">
        <v>264</v>
      </c>
      <c r="D116" s="205" t="s">
        <v>148</v>
      </c>
      <c r="E116" s="206" t="s">
        <v>1151</v>
      </c>
      <c r="F116" s="207" t="s">
        <v>1152</v>
      </c>
      <c r="G116" s="208" t="s">
        <v>282</v>
      </c>
      <c r="H116" s="209">
        <v>36</v>
      </c>
      <c r="I116" s="210"/>
      <c r="J116" s="211">
        <f>ROUND(I116*H116,2)</f>
        <v>0</v>
      </c>
      <c r="K116" s="207" t="s">
        <v>151</v>
      </c>
      <c r="L116" s="45"/>
      <c r="M116" s="212" t="s">
        <v>19</v>
      </c>
      <c r="N116" s="213" t="s">
        <v>44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157</v>
      </c>
      <c r="AT116" s="216" t="s">
        <v>148</v>
      </c>
      <c r="AU116" s="216" t="s">
        <v>83</v>
      </c>
      <c r="AY116" s="18" t="s">
        <v>145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81</v>
      </c>
      <c r="BK116" s="217">
        <f>ROUND(I116*H116,2)</f>
        <v>0</v>
      </c>
      <c r="BL116" s="18" t="s">
        <v>157</v>
      </c>
      <c r="BM116" s="216" t="s">
        <v>1153</v>
      </c>
    </row>
    <row r="117" spans="1:47" s="2" customFormat="1" ht="12">
      <c r="A117" s="39"/>
      <c r="B117" s="40"/>
      <c r="C117" s="41"/>
      <c r="D117" s="218" t="s">
        <v>154</v>
      </c>
      <c r="E117" s="41"/>
      <c r="F117" s="219" t="s">
        <v>1154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154</v>
      </c>
      <c r="AU117" s="18" t="s">
        <v>83</v>
      </c>
    </row>
    <row r="118" spans="1:51" s="15" customFormat="1" ht="12">
      <c r="A118" s="15"/>
      <c r="B118" s="249"/>
      <c r="C118" s="250"/>
      <c r="D118" s="218" t="s">
        <v>155</v>
      </c>
      <c r="E118" s="251" t="s">
        <v>19</v>
      </c>
      <c r="F118" s="252" t="s">
        <v>1155</v>
      </c>
      <c r="G118" s="250"/>
      <c r="H118" s="251" t="s">
        <v>19</v>
      </c>
      <c r="I118" s="253"/>
      <c r="J118" s="250"/>
      <c r="K118" s="250"/>
      <c r="L118" s="254"/>
      <c r="M118" s="255"/>
      <c r="N118" s="256"/>
      <c r="O118" s="256"/>
      <c r="P118" s="256"/>
      <c r="Q118" s="256"/>
      <c r="R118" s="256"/>
      <c r="S118" s="256"/>
      <c r="T118" s="25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8" t="s">
        <v>155</v>
      </c>
      <c r="AU118" s="258" t="s">
        <v>83</v>
      </c>
      <c r="AV118" s="15" t="s">
        <v>81</v>
      </c>
      <c r="AW118" s="15" t="s">
        <v>35</v>
      </c>
      <c r="AX118" s="15" t="s">
        <v>73</v>
      </c>
      <c r="AY118" s="258" t="s">
        <v>145</v>
      </c>
    </row>
    <row r="119" spans="1:51" s="13" customFormat="1" ht="12">
      <c r="A119" s="13"/>
      <c r="B119" s="223"/>
      <c r="C119" s="224"/>
      <c r="D119" s="218" t="s">
        <v>155</v>
      </c>
      <c r="E119" s="225" t="s">
        <v>19</v>
      </c>
      <c r="F119" s="226" t="s">
        <v>570</v>
      </c>
      <c r="G119" s="224"/>
      <c r="H119" s="227">
        <v>36</v>
      </c>
      <c r="I119" s="228"/>
      <c r="J119" s="224"/>
      <c r="K119" s="224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155</v>
      </c>
      <c r="AU119" s="233" t="s">
        <v>83</v>
      </c>
      <c r="AV119" s="13" t="s">
        <v>83</v>
      </c>
      <c r="AW119" s="13" t="s">
        <v>35</v>
      </c>
      <c r="AX119" s="13" t="s">
        <v>73</v>
      </c>
      <c r="AY119" s="233" t="s">
        <v>145</v>
      </c>
    </row>
    <row r="120" spans="1:51" s="14" customFormat="1" ht="12">
      <c r="A120" s="14"/>
      <c r="B120" s="234"/>
      <c r="C120" s="235"/>
      <c r="D120" s="218" t="s">
        <v>155</v>
      </c>
      <c r="E120" s="236" t="s">
        <v>19</v>
      </c>
      <c r="F120" s="237" t="s">
        <v>156</v>
      </c>
      <c r="G120" s="235"/>
      <c r="H120" s="238">
        <v>36</v>
      </c>
      <c r="I120" s="239"/>
      <c r="J120" s="235"/>
      <c r="K120" s="235"/>
      <c r="L120" s="240"/>
      <c r="M120" s="245"/>
      <c r="N120" s="246"/>
      <c r="O120" s="246"/>
      <c r="P120" s="246"/>
      <c r="Q120" s="246"/>
      <c r="R120" s="246"/>
      <c r="S120" s="246"/>
      <c r="T120" s="247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155</v>
      </c>
      <c r="AU120" s="244" t="s">
        <v>83</v>
      </c>
      <c r="AV120" s="14" t="s">
        <v>157</v>
      </c>
      <c r="AW120" s="14" t="s">
        <v>35</v>
      </c>
      <c r="AX120" s="14" t="s">
        <v>81</v>
      </c>
      <c r="AY120" s="244" t="s">
        <v>145</v>
      </c>
    </row>
    <row r="121" spans="1:65" s="2" customFormat="1" ht="24.15" customHeight="1">
      <c r="A121" s="39"/>
      <c r="B121" s="40"/>
      <c r="C121" s="205" t="s">
        <v>273</v>
      </c>
      <c r="D121" s="205" t="s">
        <v>148</v>
      </c>
      <c r="E121" s="206" t="s">
        <v>1156</v>
      </c>
      <c r="F121" s="207" t="s">
        <v>1157</v>
      </c>
      <c r="G121" s="208" t="s">
        <v>1158</v>
      </c>
      <c r="H121" s="209">
        <v>0.36</v>
      </c>
      <c r="I121" s="210"/>
      <c r="J121" s="211">
        <f>ROUND(I121*H121,2)</f>
        <v>0</v>
      </c>
      <c r="K121" s="207" t="s">
        <v>151</v>
      </c>
      <c r="L121" s="45"/>
      <c r="M121" s="212" t="s">
        <v>19</v>
      </c>
      <c r="N121" s="213" t="s">
        <v>44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157</v>
      </c>
      <c r="AT121" s="216" t="s">
        <v>148</v>
      </c>
      <c r="AU121" s="216" t="s">
        <v>83</v>
      </c>
      <c r="AY121" s="18" t="s">
        <v>145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81</v>
      </c>
      <c r="BK121" s="217">
        <f>ROUND(I121*H121,2)</f>
        <v>0</v>
      </c>
      <c r="BL121" s="18" t="s">
        <v>157</v>
      </c>
      <c r="BM121" s="216" t="s">
        <v>1159</v>
      </c>
    </row>
    <row r="122" spans="1:47" s="2" customFormat="1" ht="12">
      <c r="A122" s="39"/>
      <c r="B122" s="40"/>
      <c r="C122" s="41"/>
      <c r="D122" s="218" t="s">
        <v>154</v>
      </c>
      <c r="E122" s="41"/>
      <c r="F122" s="219" t="s">
        <v>1160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154</v>
      </c>
      <c r="AU122" s="18" t="s">
        <v>83</v>
      </c>
    </row>
    <row r="123" spans="1:51" s="13" customFormat="1" ht="12">
      <c r="A123" s="13"/>
      <c r="B123" s="223"/>
      <c r="C123" s="224"/>
      <c r="D123" s="218" t="s">
        <v>155</v>
      </c>
      <c r="E123" s="225" t="s">
        <v>19</v>
      </c>
      <c r="F123" s="226" t="s">
        <v>1161</v>
      </c>
      <c r="G123" s="224"/>
      <c r="H123" s="227">
        <v>0.36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155</v>
      </c>
      <c r="AU123" s="233" t="s">
        <v>83</v>
      </c>
      <c r="AV123" s="13" t="s">
        <v>83</v>
      </c>
      <c r="AW123" s="13" t="s">
        <v>35</v>
      </c>
      <c r="AX123" s="13" t="s">
        <v>73</v>
      </c>
      <c r="AY123" s="233" t="s">
        <v>145</v>
      </c>
    </row>
    <row r="124" spans="1:51" s="14" customFormat="1" ht="12">
      <c r="A124" s="14"/>
      <c r="B124" s="234"/>
      <c r="C124" s="235"/>
      <c r="D124" s="218" t="s">
        <v>155</v>
      </c>
      <c r="E124" s="236" t="s">
        <v>19</v>
      </c>
      <c r="F124" s="237" t="s">
        <v>156</v>
      </c>
      <c r="G124" s="235"/>
      <c r="H124" s="238">
        <v>0.36</v>
      </c>
      <c r="I124" s="239"/>
      <c r="J124" s="235"/>
      <c r="K124" s="235"/>
      <c r="L124" s="240"/>
      <c r="M124" s="245"/>
      <c r="N124" s="246"/>
      <c r="O124" s="246"/>
      <c r="P124" s="246"/>
      <c r="Q124" s="246"/>
      <c r="R124" s="246"/>
      <c r="S124" s="246"/>
      <c r="T124" s="247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155</v>
      </c>
      <c r="AU124" s="244" t="s">
        <v>83</v>
      </c>
      <c r="AV124" s="14" t="s">
        <v>157</v>
      </c>
      <c r="AW124" s="14" t="s">
        <v>35</v>
      </c>
      <c r="AX124" s="14" t="s">
        <v>81</v>
      </c>
      <c r="AY124" s="244" t="s">
        <v>145</v>
      </c>
    </row>
    <row r="125" spans="1:65" s="2" customFormat="1" ht="16.5" customHeight="1">
      <c r="A125" s="39"/>
      <c r="B125" s="40"/>
      <c r="C125" s="259" t="s">
        <v>279</v>
      </c>
      <c r="D125" s="259" t="s">
        <v>286</v>
      </c>
      <c r="E125" s="260" t="s">
        <v>1162</v>
      </c>
      <c r="F125" s="261" t="s">
        <v>1163</v>
      </c>
      <c r="G125" s="262" t="s">
        <v>456</v>
      </c>
      <c r="H125" s="263">
        <v>5.4</v>
      </c>
      <c r="I125" s="264"/>
      <c r="J125" s="265">
        <f>ROUND(I125*H125,2)</f>
        <v>0</v>
      </c>
      <c r="K125" s="261" t="s">
        <v>151</v>
      </c>
      <c r="L125" s="266"/>
      <c r="M125" s="267" t="s">
        <v>19</v>
      </c>
      <c r="N125" s="268" t="s">
        <v>44</v>
      </c>
      <c r="O125" s="85"/>
      <c r="P125" s="214">
        <f>O125*H125</f>
        <v>0</v>
      </c>
      <c r="Q125" s="214">
        <v>0.001</v>
      </c>
      <c r="R125" s="214">
        <f>Q125*H125</f>
        <v>0.0054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197</v>
      </c>
      <c r="AT125" s="216" t="s">
        <v>286</v>
      </c>
      <c r="AU125" s="216" t="s">
        <v>83</v>
      </c>
      <c r="AY125" s="18" t="s">
        <v>145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81</v>
      </c>
      <c r="BK125" s="217">
        <f>ROUND(I125*H125,2)</f>
        <v>0</v>
      </c>
      <c r="BL125" s="18" t="s">
        <v>157</v>
      </c>
      <c r="BM125" s="216" t="s">
        <v>1164</v>
      </c>
    </row>
    <row r="126" spans="1:47" s="2" customFormat="1" ht="12">
      <c r="A126" s="39"/>
      <c r="B126" s="40"/>
      <c r="C126" s="41"/>
      <c r="D126" s="218" t="s">
        <v>154</v>
      </c>
      <c r="E126" s="41"/>
      <c r="F126" s="219" t="s">
        <v>1163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154</v>
      </c>
      <c r="AU126" s="18" t="s">
        <v>83</v>
      </c>
    </row>
    <row r="127" spans="1:51" s="13" customFormat="1" ht="12">
      <c r="A127" s="13"/>
      <c r="B127" s="223"/>
      <c r="C127" s="224"/>
      <c r="D127" s="218" t="s">
        <v>155</v>
      </c>
      <c r="E127" s="225" t="s">
        <v>19</v>
      </c>
      <c r="F127" s="226" t="s">
        <v>1165</v>
      </c>
      <c r="G127" s="224"/>
      <c r="H127" s="227">
        <v>5.4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155</v>
      </c>
      <c r="AU127" s="233" t="s">
        <v>83</v>
      </c>
      <c r="AV127" s="13" t="s">
        <v>83</v>
      </c>
      <c r="AW127" s="13" t="s">
        <v>35</v>
      </c>
      <c r="AX127" s="13" t="s">
        <v>73</v>
      </c>
      <c r="AY127" s="233" t="s">
        <v>145</v>
      </c>
    </row>
    <row r="128" spans="1:51" s="14" customFormat="1" ht="12">
      <c r="A128" s="14"/>
      <c r="B128" s="234"/>
      <c r="C128" s="235"/>
      <c r="D128" s="218" t="s">
        <v>155</v>
      </c>
      <c r="E128" s="236" t="s">
        <v>19</v>
      </c>
      <c r="F128" s="237" t="s">
        <v>156</v>
      </c>
      <c r="G128" s="235"/>
      <c r="H128" s="238">
        <v>5.4</v>
      </c>
      <c r="I128" s="239"/>
      <c r="J128" s="235"/>
      <c r="K128" s="235"/>
      <c r="L128" s="240"/>
      <c r="M128" s="245"/>
      <c r="N128" s="246"/>
      <c r="O128" s="246"/>
      <c r="P128" s="246"/>
      <c r="Q128" s="246"/>
      <c r="R128" s="246"/>
      <c r="S128" s="246"/>
      <c r="T128" s="24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155</v>
      </c>
      <c r="AU128" s="244" t="s">
        <v>83</v>
      </c>
      <c r="AV128" s="14" t="s">
        <v>157</v>
      </c>
      <c r="AW128" s="14" t="s">
        <v>35</v>
      </c>
      <c r="AX128" s="14" t="s">
        <v>81</v>
      </c>
      <c r="AY128" s="244" t="s">
        <v>145</v>
      </c>
    </row>
    <row r="129" spans="1:65" s="2" customFormat="1" ht="16.5" customHeight="1">
      <c r="A129" s="39"/>
      <c r="B129" s="40"/>
      <c r="C129" s="205" t="s">
        <v>285</v>
      </c>
      <c r="D129" s="205" t="s">
        <v>148</v>
      </c>
      <c r="E129" s="206" t="s">
        <v>1166</v>
      </c>
      <c r="F129" s="207" t="s">
        <v>1167</v>
      </c>
      <c r="G129" s="208" t="s">
        <v>220</v>
      </c>
      <c r="H129" s="209">
        <v>28.26</v>
      </c>
      <c r="I129" s="210"/>
      <c r="J129" s="211">
        <f>ROUND(I129*H129,2)</f>
        <v>0</v>
      </c>
      <c r="K129" s="207" t="s">
        <v>151</v>
      </c>
      <c r="L129" s="45"/>
      <c r="M129" s="212" t="s">
        <v>19</v>
      </c>
      <c r="N129" s="213" t="s">
        <v>44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157</v>
      </c>
      <c r="AT129" s="216" t="s">
        <v>148</v>
      </c>
      <c r="AU129" s="216" t="s">
        <v>83</v>
      </c>
      <c r="AY129" s="18" t="s">
        <v>145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81</v>
      </c>
      <c r="BK129" s="217">
        <f>ROUND(I129*H129,2)</f>
        <v>0</v>
      </c>
      <c r="BL129" s="18" t="s">
        <v>157</v>
      </c>
      <c r="BM129" s="216" t="s">
        <v>1168</v>
      </c>
    </row>
    <row r="130" spans="1:47" s="2" customFormat="1" ht="12">
      <c r="A130" s="39"/>
      <c r="B130" s="40"/>
      <c r="C130" s="41"/>
      <c r="D130" s="218" t="s">
        <v>154</v>
      </c>
      <c r="E130" s="41"/>
      <c r="F130" s="219" t="s">
        <v>1169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154</v>
      </c>
      <c r="AU130" s="18" t="s">
        <v>83</v>
      </c>
    </row>
    <row r="131" spans="1:51" s="13" customFormat="1" ht="12">
      <c r="A131" s="13"/>
      <c r="B131" s="223"/>
      <c r="C131" s="224"/>
      <c r="D131" s="218" t="s">
        <v>155</v>
      </c>
      <c r="E131" s="225" t="s">
        <v>19</v>
      </c>
      <c r="F131" s="226" t="s">
        <v>1170</v>
      </c>
      <c r="G131" s="224"/>
      <c r="H131" s="227">
        <v>28.26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155</v>
      </c>
      <c r="AU131" s="233" t="s">
        <v>83</v>
      </c>
      <c r="AV131" s="13" t="s">
        <v>83</v>
      </c>
      <c r="AW131" s="13" t="s">
        <v>35</v>
      </c>
      <c r="AX131" s="13" t="s">
        <v>73</v>
      </c>
      <c r="AY131" s="233" t="s">
        <v>145</v>
      </c>
    </row>
    <row r="132" spans="1:51" s="14" customFormat="1" ht="12">
      <c r="A132" s="14"/>
      <c r="B132" s="234"/>
      <c r="C132" s="235"/>
      <c r="D132" s="218" t="s">
        <v>155</v>
      </c>
      <c r="E132" s="236" t="s">
        <v>19</v>
      </c>
      <c r="F132" s="237" t="s">
        <v>156</v>
      </c>
      <c r="G132" s="235"/>
      <c r="H132" s="238">
        <v>28.26</v>
      </c>
      <c r="I132" s="239"/>
      <c r="J132" s="235"/>
      <c r="K132" s="235"/>
      <c r="L132" s="240"/>
      <c r="M132" s="245"/>
      <c r="N132" s="246"/>
      <c r="O132" s="246"/>
      <c r="P132" s="246"/>
      <c r="Q132" s="246"/>
      <c r="R132" s="246"/>
      <c r="S132" s="246"/>
      <c r="T132" s="24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155</v>
      </c>
      <c r="AU132" s="244" t="s">
        <v>83</v>
      </c>
      <c r="AV132" s="14" t="s">
        <v>157</v>
      </c>
      <c r="AW132" s="14" t="s">
        <v>35</v>
      </c>
      <c r="AX132" s="14" t="s">
        <v>81</v>
      </c>
      <c r="AY132" s="244" t="s">
        <v>145</v>
      </c>
    </row>
    <row r="133" spans="1:65" s="2" customFormat="1" ht="16.5" customHeight="1">
      <c r="A133" s="39"/>
      <c r="B133" s="40"/>
      <c r="C133" s="259" t="s">
        <v>291</v>
      </c>
      <c r="D133" s="259" t="s">
        <v>286</v>
      </c>
      <c r="E133" s="260" t="s">
        <v>1171</v>
      </c>
      <c r="F133" s="261" t="s">
        <v>1172</v>
      </c>
      <c r="G133" s="262" t="s">
        <v>249</v>
      </c>
      <c r="H133" s="263">
        <v>0.299</v>
      </c>
      <c r="I133" s="264"/>
      <c r="J133" s="265">
        <f>ROUND(I133*H133,2)</f>
        <v>0</v>
      </c>
      <c r="K133" s="261" t="s">
        <v>151</v>
      </c>
      <c r="L133" s="266"/>
      <c r="M133" s="267" t="s">
        <v>19</v>
      </c>
      <c r="N133" s="268" t="s">
        <v>44</v>
      </c>
      <c r="O133" s="85"/>
      <c r="P133" s="214">
        <f>O133*H133</f>
        <v>0</v>
      </c>
      <c r="Q133" s="214">
        <v>0.2</v>
      </c>
      <c r="R133" s="214">
        <f>Q133*H133</f>
        <v>0.0598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197</v>
      </c>
      <c r="AT133" s="216" t="s">
        <v>286</v>
      </c>
      <c r="AU133" s="216" t="s">
        <v>83</v>
      </c>
      <c r="AY133" s="18" t="s">
        <v>145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81</v>
      </c>
      <c r="BK133" s="217">
        <f>ROUND(I133*H133,2)</f>
        <v>0</v>
      </c>
      <c r="BL133" s="18" t="s">
        <v>157</v>
      </c>
      <c r="BM133" s="216" t="s">
        <v>1173</v>
      </c>
    </row>
    <row r="134" spans="1:47" s="2" customFormat="1" ht="12">
      <c r="A134" s="39"/>
      <c r="B134" s="40"/>
      <c r="C134" s="41"/>
      <c r="D134" s="218" t="s">
        <v>154</v>
      </c>
      <c r="E134" s="41"/>
      <c r="F134" s="219" t="s">
        <v>1172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154</v>
      </c>
      <c r="AU134" s="18" t="s">
        <v>83</v>
      </c>
    </row>
    <row r="135" spans="1:51" s="13" customFormat="1" ht="12">
      <c r="A135" s="13"/>
      <c r="B135" s="223"/>
      <c r="C135" s="224"/>
      <c r="D135" s="218" t="s">
        <v>155</v>
      </c>
      <c r="E135" s="225" t="s">
        <v>19</v>
      </c>
      <c r="F135" s="226" t="s">
        <v>1174</v>
      </c>
      <c r="G135" s="224"/>
      <c r="H135" s="227">
        <v>2.9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155</v>
      </c>
      <c r="AU135" s="233" t="s">
        <v>83</v>
      </c>
      <c r="AV135" s="13" t="s">
        <v>83</v>
      </c>
      <c r="AW135" s="13" t="s">
        <v>35</v>
      </c>
      <c r="AX135" s="13" t="s">
        <v>73</v>
      </c>
      <c r="AY135" s="233" t="s">
        <v>145</v>
      </c>
    </row>
    <row r="136" spans="1:51" s="14" customFormat="1" ht="12">
      <c r="A136" s="14"/>
      <c r="B136" s="234"/>
      <c r="C136" s="235"/>
      <c r="D136" s="218" t="s">
        <v>155</v>
      </c>
      <c r="E136" s="236" t="s">
        <v>19</v>
      </c>
      <c r="F136" s="237" t="s">
        <v>156</v>
      </c>
      <c r="G136" s="235"/>
      <c r="H136" s="238">
        <v>2.9</v>
      </c>
      <c r="I136" s="239"/>
      <c r="J136" s="235"/>
      <c r="K136" s="235"/>
      <c r="L136" s="240"/>
      <c r="M136" s="245"/>
      <c r="N136" s="246"/>
      <c r="O136" s="246"/>
      <c r="P136" s="246"/>
      <c r="Q136" s="246"/>
      <c r="R136" s="246"/>
      <c r="S136" s="246"/>
      <c r="T136" s="24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155</v>
      </c>
      <c r="AU136" s="244" t="s">
        <v>83</v>
      </c>
      <c r="AV136" s="14" t="s">
        <v>157</v>
      </c>
      <c r="AW136" s="14" t="s">
        <v>35</v>
      </c>
      <c r="AX136" s="14" t="s">
        <v>81</v>
      </c>
      <c r="AY136" s="244" t="s">
        <v>145</v>
      </c>
    </row>
    <row r="137" spans="1:51" s="13" customFormat="1" ht="12">
      <c r="A137" s="13"/>
      <c r="B137" s="223"/>
      <c r="C137" s="224"/>
      <c r="D137" s="218" t="s">
        <v>155</v>
      </c>
      <c r="E137" s="224"/>
      <c r="F137" s="226" t="s">
        <v>1175</v>
      </c>
      <c r="G137" s="224"/>
      <c r="H137" s="227">
        <v>0.299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155</v>
      </c>
      <c r="AU137" s="233" t="s">
        <v>83</v>
      </c>
      <c r="AV137" s="13" t="s">
        <v>83</v>
      </c>
      <c r="AW137" s="13" t="s">
        <v>4</v>
      </c>
      <c r="AX137" s="13" t="s">
        <v>81</v>
      </c>
      <c r="AY137" s="233" t="s">
        <v>145</v>
      </c>
    </row>
    <row r="138" spans="1:65" s="2" customFormat="1" ht="16.5" customHeight="1">
      <c r="A138" s="39"/>
      <c r="B138" s="40"/>
      <c r="C138" s="205" t="s">
        <v>298</v>
      </c>
      <c r="D138" s="205" t="s">
        <v>148</v>
      </c>
      <c r="E138" s="206" t="s">
        <v>468</v>
      </c>
      <c r="F138" s="207" t="s">
        <v>469</v>
      </c>
      <c r="G138" s="208" t="s">
        <v>249</v>
      </c>
      <c r="H138" s="209">
        <v>9</v>
      </c>
      <c r="I138" s="210"/>
      <c r="J138" s="211">
        <f>ROUND(I138*H138,2)</f>
        <v>0</v>
      </c>
      <c r="K138" s="207" t="s">
        <v>151</v>
      </c>
      <c r="L138" s="45"/>
      <c r="M138" s="212" t="s">
        <v>19</v>
      </c>
      <c r="N138" s="213" t="s">
        <v>44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157</v>
      </c>
      <c r="AT138" s="216" t="s">
        <v>148</v>
      </c>
      <c r="AU138" s="216" t="s">
        <v>83</v>
      </c>
      <c r="AY138" s="18" t="s">
        <v>145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81</v>
      </c>
      <c r="BK138" s="217">
        <f>ROUND(I138*H138,2)</f>
        <v>0</v>
      </c>
      <c r="BL138" s="18" t="s">
        <v>157</v>
      </c>
      <c r="BM138" s="216" t="s">
        <v>1176</v>
      </c>
    </row>
    <row r="139" spans="1:47" s="2" customFormat="1" ht="12">
      <c r="A139" s="39"/>
      <c r="B139" s="40"/>
      <c r="C139" s="41"/>
      <c r="D139" s="218" t="s">
        <v>154</v>
      </c>
      <c r="E139" s="41"/>
      <c r="F139" s="219" t="s">
        <v>471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154</v>
      </c>
      <c r="AU139" s="18" t="s">
        <v>83</v>
      </c>
    </row>
    <row r="140" spans="1:51" s="13" customFormat="1" ht="12">
      <c r="A140" s="13"/>
      <c r="B140" s="223"/>
      <c r="C140" s="224"/>
      <c r="D140" s="218" t="s">
        <v>155</v>
      </c>
      <c r="E140" s="225" t="s">
        <v>19</v>
      </c>
      <c r="F140" s="226" t="s">
        <v>1177</v>
      </c>
      <c r="G140" s="224"/>
      <c r="H140" s="227">
        <v>9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155</v>
      </c>
      <c r="AU140" s="233" t="s">
        <v>83</v>
      </c>
      <c r="AV140" s="13" t="s">
        <v>83</v>
      </c>
      <c r="AW140" s="13" t="s">
        <v>35</v>
      </c>
      <c r="AX140" s="13" t="s">
        <v>73</v>
      </c>
      <c r="AY140" s="233" t="s">
        <v>145</v>
      </c>
    </row>
    <row r="141" spans="1:51" s="14" customFormat="1" ht="12">
      <c r="A141" s="14"/>
      <c r="B141" s="234"/>
      <c r="C141" s="235"/>
      <c r="D141" s="218" t="s">
        <v>155</v>
      </c>
      <c r="E141" s="236" t="s">
        <v>19</v>
      </c>
      <c r="F141" s="237" t="s">
        <v>156</v>
      </c>
      <c r="G141" s="235"/>
      <c r="H141" s="238">
        <v>9</v>
      </c>
      <c r="I141" s="239"/>
      <c r="J141" s="235"/>
      <c r="K141" s="235"/>
      <c r="L141" s="240"/>
      <c r="M141" s="245"/>
      <c r="N141" s="246"/>
      <c r="O141" s="246"/>
      <c r="P141" s="246"/>
      <c r="Q141" s="246"/>
      <c r="R141" s="246"/>
      <c r="S141" s="246"/>
      <c r="T141" s="24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155</v>
      </c>
      <c r="AU141" s="244" t="s">
        <v>83</v>
      </c>
      <c r="AV141" s="14" t="s">
        <v>157</v>
      </c>
      <c r="AW141" s="14" t="s">
        <v>35</v>
      </c>
      <c r="AX141" s="14" t="s">
        <v>81</v>
      </c>
      <c r="AY141" s="244" t="s">
        <v>145</v>
      </c>
    </row>
    <row r="142" spans="1:65" s="2" customFormat="1" ht="16.5" customHeight="1">
      <c r="A142" s="39"/>
      <c r="B142" s="40"/>
      <c r="C142" s="205" t="s">
        <v>8</v>
      </c>
      <c r="D142" s="205" t="s">
        <v>148</v>
      </c>
      <c r="E142" s="206" t="s">
        <v>474</v>
      </c>
      <c r="F142" s="207" t="s">
        <v>475</v>
      </c>
      <c r="G142" s="208" t="s">
        <v>249</v>
      </c>
      <c r="H142" s="209">
        <v>99</v>
      </c>
      <c r="I142" s="210"/>
      <c r="J142" s="211">
        <f>ROUND(I142*H142,2)</f>
        <v>0</v>
      </c>
      <c r="K142" s="207" t="s">
        <v>151</v>
      </c>
      <c r="L142" s="45"/>
      <c r="M142" s="212" t="s">
        <v>19</v>
      </c>
      <c r="N142" s="213" t="s">
        <v>44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157</v>
      </c>
      <c r="AT142" s="216" t="s">
        <v>148</v>
      </c>
      <c r="AU142" s="216" t="s">
        <v>83</v>
      </c>
      <c r="AY142" s="18" t="s">
        <v>145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81</v>
      </c>
      <c r="BK142" s="217">
        <f>ROUND(I142*H142,2)</f>
        <v>0</v>
      </c>
      <c r="BL142" s="18" t="s">
        <v>157</v>
      </c>
      <c r="BM142" s="216" t="s">
        <v>1178</v>
      </c>
    </row>
    <row r="143" spans="1:47" s="2" customFormat="1" ht="12">
      <c r="A143" s="39"/>
      <c r="B143" s="40"/>
      <c r="C143" s="41"/>
      <c r="D143" s="218" t="s">
        <v>154</v>
      </c>
      <c r="E143" s="41"/>
      <c r="F143" s="219" t="s">
        <v>477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154</v>
      </c>
      <c r="AU143" s="18" t="s">
        <v>83</v>
      </c>
    </row>
    <row r="144" spans="1:51" s="13" customFormat="1" ht="12">
      <c r="A144" s="13"/>
      <c r="B144" s="223"/>
      <c r="C144" s="224"/>
      <c r="D144" s="218" t="s">
        <v>155</v>
      </c>
      <c r="E144" s="225" t="s">
        <v>19</v>
      </c>
      <c r="F144" s="226" t="s">
        <v>1179</v>
      </c>
      <c r="G144" s="224"/>
      <c r="H144" s="227">
        <v>99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155</v>
      </c>
      <c r="AU144" s="233" t="s">
        <v>83</v>
      </c>
      <c r="AV144" s="13" t="s">
        <v>83</v>
      </c>
      <c r="AW144" s="13" t="s">
        <v>35</v>
      </c>
      <c r="AX144" s="13" t="s">
        <v>73</v>
      </c>
      <c r="AY144" s="233" t="s">
        <v>145</v>
      </c>
    </row>
    <row r="145" spans="1:51" s="14" customFormat="1" ht="12">
      <c r="A145" s="14"/>
      <c r="B145" s="234"/>
      <c r="C145" s="235"/>
      <c r="D145" s="218" t="s">
        <v>155</v>
      </c>
      <c r="E145" s="236" t="s">
        <v>19</v>
      </c>
      <c r="F145" s="237" t="s">
        <v>156</v>
      </c>
      <c r="G145" s="235"/>
      <c r="H145" s="238">
        <v>99</v>
      </c>
      <c r="I145" s="239"/>
      <c r="J145" s="235"/>
      <c r="K145" s="235"/>
      <c r="L145" s="240"/>
      <c r="M145" s="245"/>
      <c r="N145" s="246"/>
      <c r="O145" s="246"/>
      <c r="P145" s="246"/>
      <c r="Q145" s="246"/>
      <c r="R145" s="246"/>
      <c r="S145" s="246"/>
      <c r="T145" s="24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155</v>
      </c>
      <c r="AU145" s="244" t="s">
        <v>83</v>
      </c>
      <c r="AV145" s="14" t="s">
        <v>157</v>
      </c>
      <c r="AW145" s="14" t="s">
        <v>35</v>
      </c>
      <c r="AX145" s="14" t="s">
        <v>81</v>
      </c>
      <c r="AY145" s="244" t="s">
        <v>145</v>
      </c>
    </row>
    <row r="146" spans="1:63" s="12" customFormat="1" ht="22.8" customHeight="1">
      <c r="A146" s="12"/>
      <c r="B146" s="189"/>
      <c r="C146" s="190"/>
      <c r="D146" s="191" t="s">
        <v>72</v>
      </c>
      <c r="E146" s="203" t="s">
        <v>324</v>
      </c>
      <c r="F146" s="203" t="s">
        <v>325</v>
      </c>
      <c r="G146" s="190"/>
      <c r="H146" s="190"/>
      <c r="I146" s="193"/>
      <c r="J146" s="204">
        <f>BK146</f>
        <v>0</v>
      </c>
      <c r="K146" s="190"/>
      <c r="L146" s="195"/>
      <c r="M146" s="196"/>
      <c r="N146" s="197"/>
      <c r="O146" s="197"/>
      <c r="P146" s="198">
        <f>SUM(P147:P148)</f>
        <v>0</v>
      </c>
      <c r="Q146" s="197"/>
      <c r="R146" s="198">
        <f>SUM(R147:R148)</f>
        <v>0</v>
      </c>
      <c r="S146" s="197"/>
      <c r="T146" s="19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0" t="s">
        <v>81</v>
      </c>
      <c r="AT146" s="201" t="s">
        <v>72</v>
      </c>
      <c r="AU146" s="201" t="s">
        <v>81</v>
      </c>
      <c r="AY146" s="200" t="s">
        <v>145</v>
      </c>
      <c r="BK146" s="202">
        <f>SUM(BK147:BK148)</f>
        <v>0</v>
      </c>
    </row>
    <row r="147" spans="1:65" s="2" customFormat="1" ht="16.5" customHeight="1">
      <c r="A147" s="39"/>
      <c r="B147" s="40"/>
      <c r="C147" s="205" t="s">
        <v>312</v>
      </c>
      <c r="D147" s="205" t="s">
        <v>148</v>
      </c>
      <c r="E147" s="206" t="s">
        <v>1180</v>
      </c>
      <c r="F147" s="207" t="s">
        <v>1181</v>
      </c>
      <c r="G147" s="208" t="s">
        <v>267</v>
      </c>
      <c r="H147" s="209">
        <v>0.985</v>
      </c>
      <c r="I147" s="210"/>
      <c r="J147" s="211">
        <f>ROUND(I147*H147,2)</f>
        <v>0</v>
      </c>
      <c r="K147" s="207" t="s">
        <v>151</v>
      </c>
      <c r="L147" s="45"/>
      <c r="M147" s="212" t="s">
        <v>19</v>
      </c>
      <c r="N147" s="213" t="s">
        <v>44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157</v>
      </c>
      <c r="AT147" s="216" t="s">
        <v>148</v>
      </c>
      <c r="AU147" s="216" t="s">
        <v>83</v>
      </c>
      <c r="AY147" s="18" t="s">
        <v>145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81</v>
      </c>
      <c r="BK147" s="217">
        <f>ROUND(I147*H147,2)</f>
        <v>0</v>
      </c>
      <c r="BL147" s="18" t="s">
        <v>157</v>
      </c>
      <c r="BM147" s="216" t="s">
        <v>1182</v>
      </c>
    </row>
    <row r="148" spans="1:47" s="2" customFormat="1" ht="12">
      <c r="A148" s="39"/>
      <c r="B148" s="40"/>
      <c r="C148" s="41"/>
      <c r="D148" s="218" t="s">
        <v>154</v>
      </c>
      <c r="E148" s="41"/>
      <c r="F148" s="219" t="s">
        <v>1183</v>
      </c>
      <c r="G148" s="41"/>
      <c r="H148" s="41"/>
      <c r="I148" s="220"/>
      <c r="J148" s="41"/>
      <c r="K148" s="41"/>
      <c r="L148" s="45"/>
      <c r="M148" s="269"/>
      <c r="N148" s="270"/>
      <c r="O148" s="271"/>
      <c r="P148" s="271"/>
      <c r="Q148" s="271"/>
      <c r="R148" s="271"/>
      <c r="S148" s="271"/>
      <c r="T148" s="272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154</v>
      </c>
      <c r="AU148" s="18" t="s">
        <v>83</v>
      </c>
    </row>
    <row r="149" spans="1:31" s="2" customFormat="1" ht="6.95" customHeight="1">
      <c r="A149" s="39"/>
      <c r="B149" s="60"/>
      <c r="C149" s="61"/>
      <c r="D149" s="61"/>
      <c r="E149" s="61"/>
      <c r="F149" s="61"/>
      <c r="G149" s="61"/>
      <c r="H149" s="61"/>
      <c r="I149" s="61"/>
      <c r="J149" s="61"/>
      <c r="K149" s="61"/>
      <c r="L149" s="45"/>
      <c r="M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</sheetData>
  <sheetProtection password="CC35" sheet="1" objects="1" scenarios="1" formatColumns="0" formatRows="0" autoFilter="0"/>
  <autoFilter ref="C81:K148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121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NEPOMUK_PŘEŠTICE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1184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ROUND((SUM(BE82:BE136)),2)</f>
        <v>0</v>
      </c>
      <c r="G33" s="39"/>
      <c r="H33" s="39"/>
      <c r="I33" s="149">
        <v>0.21</v>
      </c>
      <c r="J33" s="148">
        <f>ROUND(((SUM(BE82:BE136))*I33),2)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ROUND((SUM(BF82:BF136)),2)</f>
        <v>0</v>
      </c>
      <c r="G34" s="39"/>
      <c r="H34" s="39"/>
      <c r="I34" s="149">
        <v>0.15</v>
      </c>
      <c r="J34" s="148">
        <f>ROUND(((SUM(BF82:BF136))*I34),2)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ROUND((SUM(BG82:BG136)),2)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ROUND((SUM(BH82:BH136)),2)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ROUND((SUM(BI82:BI136)),2)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NEPOMUK_PŘEŠTICE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 xml:space="preserve">SO 101.N - PŘELOŽKA SILNICE  II/230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A ÚDRŽBA SILNIC PLZEŇSKÉHO KRAJE</v>
      </c>
      <c r="G54" s="41"/>
      <c r="H54" s="41"/>
      <c r="I54" s="33" t="s">
        <v>32</v>
      </c>
      <c r="J54" s="37" t="str">
        <f>E21</f>
        <v>AFRY CZ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125</v>
      </c>
      <c r="D57" s="163"/>
      <c r="E57" s="163"/>
      <c r="F57" s="163"/>
      <c r="G57" s="163"/>
      <c r="H57" s="163"/>
      <c r="I57" s="163"/>
      <c r="J57" s="164" t="s">
        <v>126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66"/>
      <c r="C60" s="167"/>
      <c r="D60" s="168" t="s">
        <v>206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351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211</v>
      </c>
      <c r="E62" s="175"/>
      <c r="F62" s="175"/>
      <c r="G62" s="175"/>
      <c r="H62" s="175"/>
      <c r="I62" s="175"/>
      <c r="J62" s="176">
        <f>J134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130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NEPOMUK_PŘEŠTICE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122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 xml:space="preserve">SO 101.N - PŘELOŽKA SILNICE  II/230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F12</f>
        <v xml:space="preserve"> </v>
      </c>
      <c r="G76" s="41"/>
      <c r="H76" s="41"/>
      <c r="I76" s="33" t="s">
        <v>23</v>
      </c>
      <c r="J76" s="73" t="str">
        <f>IF(J12="","",J12)</f>
        <v>22. 2. 2021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25</v>
      </c>
      <c r="D78" s="41"/>
      <c r="E78" s="41"/>
      <c r="F78" s="28" t="str">
        <f>E15</f>
        <v>SPRÁVA A ÚDRŽBA SILNIC PLZEŇSKÉHO KRAJE</v>
      </c>
      <c r="G78" s="41"/>
      <c r="H78" s="41"/>
      <c r="I78" s="33" t="s">
        <v>32</v>
      </c>
      <c r="J78" s="37" t="str">
        <f>E21</f>
        <v>AFRY CZ s.r.o.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30</v>
      </c>
      <c r="D79" s="41"/>
      <c r="E79" s="41"/>
      <c r="F79" s="28" t="str">
        <f>IF(E18="","",E18)</f>
        <v>Vyplň údaj</v>
      </c>
      <c r="G79" s="41"/>
      <c r="H79" s="41"/>
      <c r="I79" s="33" t="s">
        <v>36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131</v>
      </c>
      <c r="D81" s="181" t="s">
        <v>58</v>
      </c>
      <c r="E81" s="181" t="s">
        <v>54</v>
      </c>
      <c r="F81" s="181" t="s">
        <v>55</v>
      </c>
      <c r="G81" s="181" t="s">
        <v>132</v>
      </c>
      <c r="H81" s="181" t="s">
        <v>133</v>
      </c>
      <c r="I81" s="181" t="s">
        <v>134</v>
      </c>
      <c r="J81" s="181" t="s">
        <v>126</v>
      </c>
      <c r="K81" s="182" t="s">
        <v>135</v>
      </c>
      <c r="L81" s="183"/>
      <c r="M81" s="93" t="s">
        <v>19</v>
      </c>
      <c r="N81" s="94" t="s">
        <v>43</v>
      </c>
      <c r="O81" s="94" t="s">
        <v>136</v>
      </c>
      <c r="P81" s="94" t="s">
        <v>137</v>
      </c>
      <c r="Q81" s="94" t="s">
        <v>138</v>
      </c>
      <c r="R81" s="94" t="s">
        <v>139</v>
      </c>
      <c r="S81" s="94" t="s">
        <v>140</v>
      </c>
      <c r="T81" s="95" t="s">
        <v>141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142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</f>
        <v>0</v>
      </c>
      <c r="Q82" s="97"/>
      <c r="R82" s="186">
        <f>R83</f>
        <v>4.89888</v>
      </c>
      <c r="S82" s="97"/>
      <c r="T82" s="187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72</v>
      </c>
      <c r="AU82" s="18" t="s">
        <v>127</v>
      </c>
      <c r="BK82" s="188">
        <f>BK83</f>
        <v>0</v>
      </c>
    </row>
    <row r="83" spans="1:63" s="12" customFormat="1" ht="25.9" customHeight="1">
      <c r="A83" s="12"/>
      <c r="B83" s="189"/>
      <c r="C83" s="190"/>
      <c r="D83" s="191" t="s">
        <v>72</v>
      </c>
      <c r="E83" s="192" t="s">
        <v>215</v>
      </c>
      <c r="F83" s="192" t="s">
        <v>216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P84+P134</f>
        <v>0</v>
      </c>
      <c r="Q83" s="197"/>
      <c r="R83" s="198">
        <f>R84+R134</f>
        <v>4.89888</v>
      </c>
      <c r="S83" s="197"/>
      <c r="T83" s="199">
        <f>T84+T134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81</v>
      </c>
      <c r="AT83" s="201" t="s">
        <v>72</v>
      </c>
      <c r="AU83" s="201" t="s">
        <v>73</v>
      </c>
      <c r="AY83" s="200" t="s">
        <v>145</v>
      </c>
      <c r="BK83" s="202">
        <f>BK84+BK134</f>
        <v>0</v>
      </c>
    </row>
    <row r="84" spans="1:63" s="12" customFormat="1" ht="22.8" customHeight="1">
      <c r="A84" s="12"/>
      <c r="B84" s="189"/>
      <c r="C84" s="190"/>
      <c r="D84" s="191" t="s">
        <v>72</v>
      </c>
      <c r="E84" s="203" t="s">
        <v>144</v>
      </c>
      <c r="F84" s="203" t="s">
        <v>487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SUM(P85:P133)</f>
        <v>0</v>
      </c>
      <c r="Q84" s="197"/>
      <c r="R84" s="198">
        <f>SUM(R85:R133)</f>
        <v>4.89888</v>
      </c>
      <c r="S84" s="197"/>
      <c r="T84" s="199">
        <f>SUM(T85:T133)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81</v>
      </c>
      <c r="AT84" s="201" t="s">
        <v>72</v>
      </c>
      <c r="AU84" s="201" t="s">
        <v>81</v>
      </c>
      <c r="AY84" s="200" t="s">
        <v>145</v>
      </c>
      <c r="BK84" s="202">
        <f>SUM(BK85:BK133)</f>
        <v>0</v>
      </c>
    </row>
    <row r="85" spans="1:65" s="2" customFormat="1" ht="16.5" customHeight="1">
      <c r="A85" s="39"/>
      <c r="B85" s="40"/>
      <c r="C85" s="205" t="s">
        <v>81</v>
      </c>
      <c r="D85" s="205" t="s">
        <v>148</v>
      </c>
      <c r="E85" s="206" t="s">
        <v>509</v>
      </c>
      <c r="F85" s="207" t="s">
        <v>510</v>
      </c>
      <c r="G85" s="208" t="s">
        <v>220</v>
      </c>
      <c r="H85" s="209">
        <v>64.985</v>
      </c>
      <c r="I85" s="210"/>
      <c r="J85" s="211">
        <f>ROUND(I85*H85,2)</f>
        <v>0</v>
      </c>
      <c r="K85" s="207" t="s">
        <v>151</v>
      </c>
      <c r="L85" s="45"/>
      <c r="M85" s="212" t="s">
        <v>19</v>
      </c>
      <c r="N85" s="213" t="s">
        <v>44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157</v>
      </c>
      <c r="AT85" s="216" t="s">
        <v>148</v>
      </c>
      <c r="AU85" s="216" t="s">
        <v>83</v>
      </c>
      <c r="AY85" s="18" t="s">
        <v>145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81</v>
      </c>
      <c r="BK85" s="217">
        <f>ROUND(I85*H85,2)</f>
        <v>0</v>
      </c>
      <c r="BL85" s="18" t="s">
        <v>157</v>
      </c>
      <c r="BM85" s="216" t="s">
        <v>1185</v>
      </c>
    </row>
    <row r="86" spans="1:47" s="2" customFormat="1" ht="12">
      <c r="A86" s="39"/>
      <c r="B86" s="40"/>
      <c r="C86" s="41"/>
      <c r="D86" s="218" t="s">
        <v>154</v>
      </c>
      <c r="E86" s="41"/>
      <c r="F86" s="219" t="s">
        <v>512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154</v>
      </c>
      <c r="AU86" s="18" t="s">
        <v>83</v>
      </c>
    </row>
    <row r="87" spans="1:51" s="15" customFormat="1" ht="12">
      <c r="A87" s="15"/>
      <c r="B87" s="249"/>
      <c r="C87" s="250"/>
      <c r="D87" s="218" t="s">
        <v>155</v>
      </c>
      <c r="E87" s="251" t="s">
        <v>19</v>
      </c>
      <c r="F87" s="252" t="s">
        <v>513</v>
      </c>
      <c r="G87" s="250"/>
      <c r="H87" s="251" t="s">
        <v>19</v>
      </c>
      <c r="I87" s="253"/>
      <c r="J87" s="250"/>
      <c r="K87" s="250"/>
      <c r="L87" s="254"/>
      <c r="M87" s="255"/>
      <c r="N87" s="256"/>
      <c r="O87" s="256"/>
      <c r="P87" s="256"/>
      <c r="Q87" s="256"/>
      <c r="R87" s="256"/>
      <c r="S87" s="256"/>
      <c r="T87" s="257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T87" s="258" t="s">
        <v>155</v>
      </c>
      <c r="AU87" s="258" t="s">
        <v>83</v>
      </c>
      <c r="AV87" s="15" t="s">
        <v>81</v>
      </c>
      <c r="AW87" s="15" t="s">
        <v>35</v>
      </c>
      <c r="AX87" s="15" t="s">
        <v>73</v>
      </c>
      <c r="AY87" s="258" t="s">
        <v>145</v>
      </c>
    </row>
    <row r="88" spans="1:51" s="13" customFormat="1" ht="12">
      <c r="A88" s="13"/>
      <c r="B88" s="223"/>
      <c r="C88" s="224"/>
      <c r="D88" s="218" t="s">
        <v>155</v>
      </c>
      <c r="E88" s="225" t="s">
        <v>19</v>
      </c>
      <c r="F88" s="226" t="s">
        <v>1186</v>
      </c>
      <c r="G88" s="224"/>
      <c r="H88" s="227">
        <v>64.985</v>
      </c>
      <c r="I88" s="228"/>
      <c r="J88" s="224"/>
      <c r="K88" s="224"/>
      <c r="L88" s="229"/>
      <c r="M88" s="230"/>
      <c r="N88" s="231"/>
      <c r="O88" s="231"/>
      <c r="P88" s="231"/>
      <c r="Q88" s="231"/>
      <c r="R88" s="231"/>
      <c r="S88" s="231"/>
      <c r="T88" s="23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3" t="s">
        <v>155</v>
      </c>
      <c r="AU88" s="233" t="s">
        <v>83</v>
      </c>
      <c r="AV88" s="13" t="s">
        <v>83</v>
      </c>
      <c r="AW88" s="13" t="s">
        <v>35</v>
      </c>
      <c r="AX88" s="13" t="s">
        <v>73</v>
      </c>
      <c r="AY88" s="233" t="s">
        <v>145</v>
      </c>
    </row>
    <row r="89" spans="1:51" s="14" customFormat="1" ht="12">
      <c r="A89" s="14"/>
      <c r="B89" s="234"/>
      <c r="C89" s="235"/>
      <c r="D89" s="218" t="s">
        <v>155</v>
      </c>
      <c r="E89" s="236" t="s">
        <v>19</v>
      </c>
      <c r="F89" s="237" t="s">
        <v>156</v>
      </c>
      <c r="G89" s="235"/>
      <c r="H89" s="238">
        <v>64.985</v>
      </c>
      <c r="I89" s="239"/>
      <c r="J89" s="235"/>
      <c r="K89" s="235"/>
      <c r="L89" s="240"/>
      <c r="M89" s="245"/>
      <c r="N89" s="246"/>
      <c r="O89" s="246"/>
      <c r="P89" s="246"/>
      <c r="Q89" s="246"/>
      <c r="R89" s="246"/>
      <c r="S89" s="246"/>
      <c r="T89" s="247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4" t="s">
        <v>155</v>
      </c>
      <c r="AU89" s="244" t="s">
        <v>83</v>
      </c>
      <c r="AV89" s="14" t="s">
        <v>157</v>
      </c>
      <c r="AW89" s="14" t="s">
        <v>35</v>
      </c>
      <c r="AX89" s="14" t="s">
        <v>81</v>
      </c>
      <c r="AY89" s="244" t="s">
        <v>145</v>
      </c>
    </row>
    <row r="90" spans="1:65" s="2" customFormat="1" ht="16.5" customHeight="1">
      <c r="A90" s="39"/>
      <c r="B90" s="40"/>
      <c r="C90" s="205" t="s">
        <v>83</v>
      </c>
      <c r="D90" s="205" t="s">
        <v>148</v>
      </c>
      <c r="E90" s="206" t="s">
        <v>517</v>
      </c>
      <c r="F90" s="207" t="s">
        <v>510</v>
      </c>
      <c r="G90" s="208" t="s">
        <v>220</v>
      </c>
      <c r="H90" s="209">
        <v>83.552</v>
      </c>
      <c r="I90" s="210"/>
      <c r="J90" s="211">
        <f>ROUND(I90*H90,2)</f>
        <v>0</v>
      </c>
      <c r="K90" s="207" t="s">
        <v>151</v>
      </c>
      <c r="L90" s="45"/>
      <c r="M90" s="212" t="s">
        <v>19</v>
      </c>
      <c r="N90" s="213" t="s">
        <v>44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157</v>
      </c>
      <c r="AT90" s="216" t="s">
        <v>148</v>
      </c>
      <c r="AU90" s="216" t="s">
        <v>83</v>
      </c>
      <c r="AY90" s="18" t="s">
        <v>145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81</v>
      </c>
      <c r="BK90" s="217">
        <f>ROUND(I90*H90,2)</f>
        <v>0</v>
      </c>
      <c r="BL90" s="18" t="s">
        <v>157</v>
      </c>
      <c r="BM90" s="216" t="s">
        <v>1187</v>
      </c>
    </row>
    <row r="91" spans="1:47" s="2" customFormat="1" ht="12">
      <c r="A91" s="39"/>
      <c r="B91" s="40"/>
      <c r="C91" s="41"/>
      <c r="D91" s="218" t="s">
        <v>154</v>
      </c>
      <c r="E91" s="41"/>
      <c r="F91" s="219" t="s">
        <v>512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154</v>
      </c>
      <c r="AU91" s="18" t="s">
        <v>83</v>
      </c>
    </row>
    <row r="92" spans="1:51" s="15" customFormat="1" ht="12">
      <c r="A92" s="15"/>
      <c r="B92" s="249"/>
      <c r="C92" s="250"/>
      <c r="D92" s="218" t="s">
        <v>155</v>
      </c>
      <c r="E92" s="251" t="s">
        <v>19</v>
      </c>
      <c r="F92" s="252" t="s">
        <v>519</v>
      </c>
      <c r="G92" s="250"/>
      <c r="H92" s="251" t="s">
        <v>19</v>
      </c>
      <c r="I92" s="253"/>
      <c r="J92" s="250"/>
      <c r="K92" s="250"/>
      <c r="L92" s="254"/>
      <c r="M92" s="255"/>
      <c r="N92" s="256"/>
      <c r="O92" s="256"/>
      <c r="P92" s="256"/>
      <c r="Q92" s="256"/>
      <c r="R92" s="256"/>
      <c r="S92" s="256"/>
      <c r="T92" s="257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8" t="s">
        <v>155</v>
      </c>
      <c r="AU92" s="258" t="s">
        <v>83</v>
      </c>
      <c r="AV92" s="15" t="s">
        <v>81</v>
      </c>
      <c r="AW92" s="15" t="s">
        <v>35</v>
      </c>
      <c r="AX92" s="15" t="s">
        <v>73</v>
      </c>
      <c r="AY92" s="258" t="s">
        <v>145</v>
      </c>
    </row>
    <row r="93" spans="1:51" s="13" customFormat="1" ht="12">
      <c r="A93" s="13"/>
      <c r="B93" s="223"/>
      <c r="C93" s="224"/>
      <c r="D93" s="218" t="s">
        <v>155</v>
      </c>
      <c r="E93" s="225" t="s">
        <v>19</v>
      </c>
      <c r="F93" s="226" t="s">
        <v>1188</v>
      </c>
      <c r="G93" s="224"/>
      <c r="H93" s="227">
        <v>83.552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155</v>
      </c>
      <c r="AU93" s="233" t="s">
        <v>83</v>
      </c>
      <c r="AV93" s="13" t="s">
        <v>83</v>
      </c>
      <c r="AW93" s="13" t="s">
        <v>35</v>
      </c>
      <c r="AX93" s="13" t="s">
        <v>73</v>
      </c>
      <c r="AY93" s="233" t="s">
        <v>145</v>
      </c>
    </row>
    <row r="94" spans="1:51" s="14" customFormat="1" ht="12">
      <c r="A94" s="14"/>
      <c r="B94" s="234"/>
      <c r="C94" s="235"/>
      <c r="D94" s="218" t="s">
        <v>155</v>
      </c>
      <c r="E94" s="236" t="s">
        <v>19</v>
      </c>
      <c r="F94" s="237" t="s">
        <v>156</v>
      </c>
      <c r="G94" s="235"/>
      <c r="H94" s="238">
        <v>83.552</v>
      </c>
      <c r="I94" s="239"/>
      <c r="J94" s="235"/>
      <c r="K94" s="235"/>
      <c r="L94" s="240"/>
      <c r="M94" s="245"/>
      <c r="N94" s="246"/>
      <c r="O94" s="246"/>
      <c r="P94" s="246"/>
      <c r="Q94" s="246"/>
      <c r="R94" s="246"/>
      <c r="S94" s="246"/>
      <c r="T94" s="247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155</v>
      </c>
      <c r="AU94" s="244" t="s">
        <v>83</v>
      </c>
      <c r="AV94" s="14" t="s">
        <v>157</v>
      </c>
      <c r="AW94" s="14" t="s">
        <v>35</v>
      </c>
      <c r="AX94" s="14" t="s">
        <v>81</v>
      </c>
      <c r="AY94" s="244" t="s">
        <v>145</v>
      </c>
    </row>
    <row r="95" spans="1:65" s="2" customFormat="1" ht="16.5" customHeight="1">
      <c r="A95" s="39"/>
      <c r="B95" s="40"/>
      <c r="C95" s="205" t="s">
        <v>170</v>
      </c>
      <c r="D95" s="205" t="s">
        <v>148</v>
      </c>
      <c r="E95" s="206" t="s">
        <v>523</v>
      </c>
      <c r="F95" s="207" t="s">
        <v>524</v>
      </c>
      <c r="G95" s="208" t="s">
        <v>220</v>
      </c>
      <c r="H95" s="209">
        <v>64.985</v>
      </c>
      <c r="I95" s="210"/>
      <c r="J95" s="211">
        <f>ROUND(I95*H95,2)</f>
        <v>0</v>
      </c>
      <c r="K95" s="207" t="s">
        <v>151</v>
      </c>
      <c r="L95" s="45"/>
      <c r="M95" s="212" t="s">
        <v>19</v>
      </c>
      <c r="N95" s="213" t="s">
        <v>44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157</v>
      </c>
      <c r="AT95" s="216" t="s">
        <v>148</v>
      </c>
      <c r="AU95" s="216" t="s">
        <v>83</v>
      </c>
      <c r="AY95" s="18" t="s">
        <v>145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81</v>
      </c>
      <c r="BK95" s="217">
        <f>ROUND(I95*H95,2)</f>
        <v>0</v>
      </c>
      <c r="BL95" s="18" t="s">
        <v>157</v>
      </c>
      <c r="BM95" s="216" t="s">
        <v>1189</v>
      </c>
    </row>
    <row r="96" spans="1:47" s="2" customFormat="1" ht="12">
      <c r="A96" s="39"/>
      <c r="B96" s="40"/>
      <c r="C96" s="41"/>
      <c r="D96" s="218" t="s">
        <v>154</v>
      </c>
      <c r="E96" s="41"/>
      <c r="F96" s="219" t="s">
        <v>526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154</v>
      </c>
      <c r="AU96" s="18" t="s">
        <v>83</v>
      </c>
    </row>
    <row r="97" spans="1:51" s="15" customFormat="1" ht="12">
      <c r="A97" s="15"/>
      <c r="B97" s="249"/>
      <c r="C97" s="250"/>
      <c r="D97" s="218" t="s">
        <v>155</v>
      </c>
      <c r="E97" s="251" t="s">
        <v>19</v>
      </c>
      <c r="F97" s="252" t="s">
        <v>527</v>
      </c>
      <c r="G97" s="250"/>
      <c r="H97" s="251" t="s">
        <v>19</v>
      </c>
      <c r="I97" s="253"/>
      <c r="J97" s="250"/>
      <c r="K97" s="250"/>
      <c r="L97" s="254"/>
      <c r="M97" s="255"/>
      <c r="N97" s="256"/>
      <c r="O97" s="256"/>
      <c r="P97" s="256"/>
      <c r="Q97" s="256"/>
      <c r="R97" s="256"/>
      <c r="S97" s="256"/>
      <c r="T97" s="257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8" t="s">
        <v>155</v>
      </c>
      <c r="AU97" s="258" t="s">
        <v>83</v>
      </c>
      <c r="AV97" s="15" t="s">
        <v>81</v>
      </c>
      <c r="AW97" s="15" t="s">
        <v>35</v>
      </c>
      <c r="AX97" s="15" t="s">
        <v>73</v>
      </c>
      <c r="AY97" s="258" t="s">
        <v>145</v>
      </c>
    </row>
    <row r="98" spans="1:51" s="13" customFormat="1" ht="12">
      <c r="A98" s="13"/>
      <c r="B98" s="223"/>
      <c r="C98" s="224"/>
      <c r="D98" s="218" t="s">
        <v>155</v>
      </c>
      <c r="E98" s="225" t="s">
        <v>19</v>
      </c>
      <c r="F98" s="226" t="s">
        <v>1190</v>
      </c>
      <c r="G98" s="224"/>
      <c r="H98" s="227">
        <v>64.985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155</v>
      </c>
      <c r="AU98" s="233" t="s">
        <v>83</v>
      </c>
      <c r="AV98" s="13" t="s">
        <v>83</v>
      </c>
      <c r="AW98" s="13" t="s">
        <v>35</v>
      </c>
      <c r="AX98" s="13" t="s">
        <v>73</v>
      </c>
      <c r="AY98" s="233" t="s">
        <v>145</v>
      </c>
    </row>
    <row r="99" spans="1:51" s="14" customFormat="1" ht="12">
      <c r="A99" s="14"/>
      <c r="B99" s="234"/>
      <c r="C99" s="235"/>
      <c r="D99" s="218" t="s">
        <v>155</v>
      </c>
      <c r="E99" s="236" t="s">
        <v>19</v>
      </c>
      <c r="F99" s="237" t="s">
        <v>156</v>
      </c>
      <c r="G99" s="235"/>
      <c r="H99" s="238">
        <v>64.985</v>
      </c>
      <c r="I99" s="239"/>
      <c r="J99" s="235"/>
      <c r="K99" s="235"/>
      <c r="L99" s="240"/>
      <c r="M99" s="245"/>
      <c r="N99" s="246"/>
      <c r="O99" s="246"/>
      <c r="P99" s="246"/>
      <c r="Q99" s="246"/>
      <c r="R99" s="246"/>
      <c r="S99" s="246"/>
      <c r="T99" s="24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155</v>
      </c>
      <c r="AU99" s="244" t="s">
        <v>83</v>
      </c>
      <c r="AV99" s="14" t="s">
        <v>157</v>
      </c>
      <c r="AW99" s="14" t="s">
        <v>35</v>
      </c>
      <c r="AX99" s="14" t="s">
        <v>81</v>
      </c>
      <c r="AY99" s="244" t="s">
        <v>145</v>
      </c>
    </row>
    <row r="100" spans="1:65" s="2" customFormat="1" ht="16.5" customHeight="1">
      <c r="A100" s="39"/>
      <c r="B100" s="40"/>
      <c r="C100" s="205" t="s">
        <v>157</v>
      </c>
      <c r="D100" s="205" t="s">
        <v>148</v>
      </c>
      <c r="E100" s="206" t="s">
        <v>523</v>
      </c>
      <c r="F100" s="207" t="s">
        <v>524</v>
      </c>
      <c r="G100" s="208" t="s">
        <v>220</v>
      </c>
      <c r="H100" s="209">
        <v>64.985</v>
      </c>
      <c r="I100" s="210"/>
      <c r="J100" s="211">
        <f>ROUND(I100*H100,2)</f>
        <v>0</v>
      </c>
      <c r="K100" s="207" t="s">
        <v>151</v>
      </c>
      <c r="L100" s="45"/>
      <c r="M100" s="212" t="s">
        <v>19</v>
      </c>
      <c r="N100" s="213" t="s">
        <v>44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157</v>
      </c>
      <c r="AT100" s="216" t="s">
        <v>148</v>
      </c>
      <c r="AU100" s="216" t="s">
        <v>83</v>
      </c>
      <c r="AY100" s="18" t="s">
        <v>145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81</v>
      </c>
      <c r="BK100" s="217">
        <f>ROUND(I100*H100,2)</f>
        <v>0</v>
      </c>
      <c r="BL100" s="18" t="s">
        <v>157</v>
      </c>
      <c r="BM100" s="216" t="s">
        <v>1191</v>
      </c>
    </row>
    <row r="101" spans="1:47" s="2" customFormat="1" ht="12">
      <c r="A101" s="39"/>
      <c r="B101" s="40"/>
      <c r="C101" s="41"/>
      <c r="D101" s="218" t="s">
        <v>154</v>
      </c>
      <c r="E101" s="41"/>
      <c r="F101" s="219" t="s">
        <v>526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154</v>
      </c>
      <c r="AU101" s="18" t="s">
        <v>83</v>
      </c>
    </row>
    <row r="102" spans="1:51" s="15" customFormat="1" ht="12">
      <c r="A102" s="15"/>
      <c r="B102" s="249"/>
      <c r="C102" s="250"/>
      <c r="D102" s="218" t="s">
        <v>155</v>
      </c>
      <c r="E102" s="251" t="s">
        <v>19</v>
      </c>
      <c r="F102" s="252" t="s">
        <v>527</v>
      </c>
      <c r="G102" s="250"/>
      <c r="H102" s="251" t="s">
        <v>19</v>
      </c>
      <c r="I102" s="253"/>
      <c r="J102" s="250"/>
      <c r="K102" s="250"/>
      <c r="L102" s="254"/>
      <c r="M102" s="255"/>
      <c r="N102" s="256"/>
      <c r="O102" s="256"/>
      <c r="P102" s="256"/>
      <c r="Q102" s="256"/>
      <c r="R102" s="256"/>
      <c r="S102" s="256"/>
      <c r="T102" s="257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8" t="s">
        <v>155</v>
      </c>
      <c r="AU102" s="258" t="s">
        <v>83</v>
      </c>
      <c r="AV102" s="15" t="s">
        <v>81</v>
      </c>
      <c r="AW102" s="15" t="s">
        <v>35</v>
      </c>
      <c r="AX102" s="15" t="s">
        <v>73</v>
      </c>
      <c r="AY102" s="258" t="s">
        <v>145</v>
      </c>
    </row>
    <row r="103" spans="1:51" s="13" customFormat="1" ht="12">
      <c r="A103" s="13"/>
      <c r="B103" s="223"/>
      <c r="C103" s="224"/>
      <c r="D103" s="218" t="s">
        <v>155</v>
      </c>
      <c r="E103" s="225" t="s">
        <v>19</v>
      </c>
      <c r="F103" s="226" t="s">
        <v>1186</v>
      </c>
      <c r="G103" s="224"/>
      <c r="H103" s="227">
        <v>64.985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155</v>
      </c>
      <c r="AU103" s="233" t="s">
        <v>83</v>
      </c>
      <c r="AV103" s="13" t="s">
        <v>83</v>
      </c>
      <c r="AW103" s="13" t="s">
        <v>35</v>
      </c>
      <c r="AX103" s="13" t="s">
        <v>73</v>
      </c>
      <c r="AY103" s="233" t="s">
        <v>145</v>
      </c>
    </row>
    <row r="104" spans="1:51" s="14" customFormat="1" ht="12">
      <c r="A104" s="14"/>
      <c r="B104" s="234"/>
      <c r="C104" s="235"/>
      <c r="D104" s="218" t="s">
        <v>155</v>
      </c>
      <c r="E104" s="236" t="s">
        <v>19</v>
      </c>
      <c r="F104" s="237" t="s">
        <v>156</v>
      </c>
      <c r="G104" s="235"/>
      <c r="H104" s="238">
        <v>64.985</v>
      </c>
      <c r="I104" s="239"/>
      <c r="J104" s="235"/>
      <c r="K104" s="235"/>
      <c r="L104" s="240"/>
      <c r="M104" s="245"/>
      <c r="N104" s="246"/>
      <c r="O104" s="246"/>
      <c r="P104" s="246"/>
      <c r="Q104" s="246"/>
      <c r="R104" s="246"/>
      <c r="S104" s="246"/>
      <c r="T104" s="24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155</v>
      </c>
      <c r="AU104" s="244" t="s">
        <v>83</v>
      </c>
      <c r="AV104" s="14" t="s">
        <v>157</v>
      </c>
      <c r="AW104" s="14" t="s">
        <v>35</v>
      </c>
      <c r="AX104" s="14" t="s">
        <v>81</v>
      </c>
      <c r="AY104" s="244" t="s">
        <v>145</v>
      </c>
    </row>
    <row r="105" spans="1:65" s="2" customFormat="1" ht="16.5" customHeight="1">
      <c r="A105" s="39"/>
      <c r="B105" s="40"/>
      <c r="C105" s="205" t="s">
        <v>144</v>
      </c>
      <c r="D105" s="205" t="s">
        <v>148</v>
      </c>
      <c r="E105" s="206" t="s">
        <v>539</v>
      </c>
      <c r="F105" s="207" t="s">
        <v>540</v>
      </c>
      <c r="G105" s="208" t="s">
        <v>220</v>
      </c>
      <c r="H105" s="209">
        <v>15.12</v>
      </c>
      <c r="I105" s="210"/>
      <c r="J105" s="211">
        <f>ROUND(I105*H105,2)</f>
        <v>0</v>
      </c>
      <c r="K105" s="207" t="s">
        <v>151</v>
      </c>
      <c r="L105" s="45"/>
      <c r="M105" s="212" t="s">
        <v>19</v>
      </c>
      <c r="N105" s="213" t="s">
        <v>44</v>
      </c>
      <c r="O105" s="85"/>
      <c r="P105" s="214">
        <f>O105*H105</f>
        <v>0</v>
      </c>
      <c r="Q105" s="214">
        <v>0.324</v>
      </c>
      <c r="R105" s="214">
        <f>Q105*H105</f>
        <v>4.89888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157</v>
      </c>
      <c r="AT105" s="216" t="s">
        <v>148</v>
      </c>
      <c r="AU105" s="216" t="s">
        <v>83</v>
      </c>
      <c r="AY105" s="18" t="s">
        <v>145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81</v>
      </c>
      <c r="BK105" s="217">
        <f>ROUND(I105*H105,2)</f>
        <v>0</v>
      </c>
      <c r="BL105" s="18" t="s">
        <v>157</v>
      </c>
      <c r="BM105" s="216" t="s">
        <v>1192</v>
      </c>
    </row>
    <row r="106" spans="1:47" s="2" customFormat="1" ht="12">
      <c r="A106" s="39"/>
      <c r="B106" s="40"/>
      <c r="C106" s="41"/>
      <c r="D106" s="218" t="s">
        <v>154</v>
      </c>
      <c r="E106" s="41"/>
      <c r="F106" s="219" t="s">
        <v>542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154</v>
      </c>
      <c r="AU106" s="18" t="s">
        <v>83</v>
      </c>
    </row>
    <row r="107" spans="1:51" s="15" customFormat="1" ht="12">
      <c r="A107" s="15"/>
      <c r="B107" s="249"/>
      <c r="C107" s="250"/>
      <c r="D107" s="218" t="s">
        <v>155</v>
      </c>
      <c r="E107" s="251" t="s">
        <v>19</v>
      </c>
      <c r="F107" s="252" t="s">
        <v>1193</v>
      </c>
      <c r="G107" s="250"/>
      <c r="H107" s="251" t="s">
        <v>19</v>
      </c>
      <c r="I107" s="253"/>
      <c r="J107" s="250"/>
      <c r="K107" s="250"/>
      <c r="L107" s="254"/>
      <c r="M107" s="255"/>
      <c r="N107" s="256"/>
      <c r="O107" s="256"/>
      <c r="P107" s="256"/>
      <c r="Q107" s="256"/>
      <c r="R107" s="256"/>
      <c r="S107" s="256"/>
      <c r="T107" s="257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8" t="s">
        <v>155</v>
      </c>
      <c r="AU107" s="258" t="s">
        <v>83</v>
      </c>
      <c r="AV107" s="15" t="s">
        <v>81</v>
      </c>
      <c r="AW107" s="15" t="s">
        <v>35</v>
      </c>
      <c r="AX107" s="15" t="s">
        <v>73</v>
      </c>
      <c r="AY107" s="258" t="s">
        <v>145</v>
      </c>
    </row>
    <row r="108" spans="1:51" s="13" customFormat="1" ht="12">
      <c r="A108" s="13"/>
      <c r="B108" s="223"/>
      <c r="C108" s="224"/>
      <c r="D108" s="218" t="s">
        <v>155</v>
      </c>
      <c r="E108" s="225" t="s">
        <v>19</v>
      </c>
      <c r="F108" s="226" t="s">
        <v>1194</v>
      </c>
      <c r="G108" s="224"/>
      <c r="H108" s="227">
        <v>15.12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155</v>
      </c>
      <c r="AU108" s="233" t="s">
        <v>83</v>
      </c>
      <c r="AV108" s="13" t="s">
        <v>83</v>
      </c>
      <c r="AW108" s="13" t="s">
        <v>35</v>
      </c>
      <c r="AX108" s="13" t="s">
        <v>73</v>
      </c>
      <c r="AY108" s="233" t="s">
        <v>145</v>
      </c>
    </row>
    <row r="109" spans="1:51" s="14" customFormat="1" ht="12">
      <c r="A109" s="14"/>
      <c r="B109" s="234"/>
      <c r="C109" s="235"/>
      <c r="D109" s="218" t="s">
        <v>155</v>
      </c>
      <c r="E109" s="236" t="s">
        <v>19</v>
      </c>
      <c r="F109" s="237" t="s">
        <v>156</v>
      </c>
      <c r="G109" s="235"/>
      <c r="H109" s="238">
        <v>15.12</v>
      </c>
      <c r="I109" s="239"/>
      <c r="J109" s="235"/>
      <c r="K109" s="235"/>
      <c r="L109" s="240"/>
      <c r="M109" s="245"/>
      <c r="N109" s="246"/>
      <c r="O109" s="246"/>
      <c r="P109" s="246"/>
      <c r="Q109" s="246"/>
      <c r="R109" s="246"/>
      <c r="S109" s="246"/>
      <c r="T109" s="24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155</v>
      </c>
      <c r="AU109" s="244" t="s">
        <v>83</v>
      </c>
      <c r="AV109" s="14" t="s">
        <v>157</v>
      </c>
      <c r="AW109" s="14" t="s">
        <v>35</v>
      </c>
      <c r="AX109" s="14" t="s">
        <v>81</v>
      </c>
      <c r="AY109" s="244" t="s">
        <v>145</v>
      </c>
    </row>
    <row r="110" spans="1:65" s="2" customFormat="1" ht="16.5" customHeight="1">
      <c r="A110" s="39"/>
      <c r="B110" s="40"/>
      <c r="C110" s="205" t="s">
        <v>183</v>
      </c>
      <c r="D110" s="205" t="s">
        <v>148</v>
      </c>
      <c r="E110" s="206" t="s">
        <v>547</v>
      </c>
      <c r="F110" s="207" t="s">
        <v>548</v>
      </c>
      <c r="G110" s="208" t="s">
        <v>220</v>
      </c>
      <c r="H110" s="209">
        <v>64.985</v>
      </c>
      <c r="I110" s="210"/>
      <c r="J110" s="211">
        <f>ROUND(I110*H110,2)</f>
        <v>0</v>
      </c>
      <c r="K110" s="207" t="s">
        <v>151</v>
      </c>
      <c r="L110" s="45"/>
      <c r="M110" s="212" t="s">
        <v>19</v>
      </c>
      <c r="N110" s="213" t="s">
        <v>44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157</v>
      </c>
      <c r="AT110" s="216" t="s">
        <v>148</v>
      </c>
      <c r="AU110" s="216" t="s">
        <v>83</v>
      </c>
      <c r="AY110" s="18" t="s">
        <v>145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81</v>
      </c>
      <c r="BK110" s="217">
        <f>ROUND(I110*H110,2)</f>
        <v>0</v>
      </c>
      <c r="BL110" s="18" t="s">
        <v>157</v>
      </c>
      <c r="BM110" s="216" t="s">
        <v>1195</v>
      </c>
    </row>
    <row r="111" spans="1:47" s="2" customFormat="1" ht="12">
      <c r="A111" s="39"/>
      <c r="B111" s="40"/>
      <c r="C111" s="41"/>
      <c r="D111" s="218" t="s">
        <v>154</v>
      </c>
      <c r="E111" s="41"/>
      <c r="F111" s="219" t="s">
        <v>550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154</v>
      </c>
      <c r="AU111" s="18" t="s">
        <v>83</v>
      </c>
    </row>
    <row r="112" spans="1:51" s="15" customFormat="1" ht="12">
      <c r="A112" s="15"/>
      <c r="B112" s="249"/>
      <c r="C112" s="250"/>
      <c r="D112" s="218" t="s">
        <v>155</v>
      </c>
      <c r="E112" s="251" t="s">
        <v>19</v>
      </c>
      <c r="F112" s="252" t="s">
        <v>551</v>
      </c>
      <c r="G112" s="250"/>
      <c r="H112" s="251" t="s">
        <v>19</v>
      </c>
      <c r="I112" s="253"/>
      <c r="J112" s="250"/>
      <c r="K112" s="250"/>
      <c r="L112" s="254"/>
      <c r="M112" s="255"/>
      <c r="N112" s="256"/>
      <c r="O112" s="256"/>
      <c r="P112" s="256"/>
      <c r="Q112" s="256"/>
      <c r="R112" s="256"/>
      <c r="S112" s="256"/>
      <c r="T112" s="257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8" t="s">
        <v>155</v>
      </c>
      <c r="AU112" s="258" t="s">
        <v>83</v>
      </c>
      <c r="AV112" s="15" t="s">
        <v>81</v>
      </c>
      <c r="AW112" s="15" t="s">
        <v>35</v>
      </c>
      <c r="AX112" s="15" t="s">
        <v>73</v>
      </c>
      <c r="AY112" s="258" t="s">
        <v>145</v>
      </c>
    </row>
    <row r="113" spans="1:51" s="13" customFormat="1" ht="12">
      <c r="A113" s="13"/>
      <c r="B113" s="223"/>
      <c r="C113" s="224"/>
      <c r="D113" s="218" t="s">
        <v>155</v>
      </c>
      <c r="E113" s="225" t="s">
        <v>19</v>
      </c>
      <c r="F113" s="226" t="s">
        <v>1186</v>
      </c>
      <c r="G113" s="224"/>
      <c r="H113" s="227">
        <v>64.985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155</v>
      </c>
      <c r="AU113" s="233" t="s">
        <v>83</v>
      </c>
      <c r="AV113" s="13" t="s">
        <v>83</v>
      </c>
      <c r="AW113" s="13" t="s">
        <v>35</v>
      </c>
      <c r="AX113" s="13" t="s">
        <v>73</v>
      </c>
      <c r="AY113" s="233" t="s">
        <v>145</v>
      </c>
    </row>
    <row r="114" spans="1:51" s="14" customFormat="1" ht="12">
      <c r="A114" s="14"/>
      <c r="B114" s="234"/>
      <c r="C114" s="235"/>
      <c r="D114" s="218" t="s">
        <v>155</v>
      </c>
      <c r="E114" s="236" t="s">
        <v>19</v>
      </c>
      <c r="F114" s="237" t="s">
        <v>156</v>
      </c>
      <c r="G114" s="235"/>
      <c r="H114" s="238">
        <v>64.985</v>
      </c>
      <c r="I114" s="239"/>
      <c r="J114" s="235"/>
      <c r="K114" s="235"/>
      <c r="L114" s="240"/>
      <c r="M114" s="245"/>
      <c r="N114" s="246"/>
      <c r="O114" s="246"/>
      <c r="P114" s="246"/>
      <c r="Q114" s="246"/>
      <c r="R114" s="246"/>
      <c r="S114" s="246"/>
      <c r="T114" s="24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155</v>
      </c>
      <c r="AU114" s="244" t="s">
        <v>83</v>
      </c>
      <c r="AV114" s="14" t="s">
        <v>157</v>
      </c>
      <c r="AW114" s="14" t="s">
        <v>35</v>
      </c>
      <c r="AX114" s="14" t="s">
        <v>81</v>
      </c>
      <c r="AY114" s="244" t="s">
        <v>145</v>
      </c>
    </row>
    <row r="115" spans="1:65" s="2" customFormat="1" ht="16.5" customHeight="1">
      <c r="A115" s="39"/>
      <c r="B115" s="40"/>
      <c r="C115" s="205" t="s">
        <v>190</v>
      </c>
      <c r="D115" s="205" t="s">
        <v>148</v>
      </c>
      <c r="E115" s="206" t="s">
        <v>554</v>
      </c>
      <c r="F115" s="207" t="s">
        <v>555</v>
      </c>
      <c r="G115" s="208" t="s">
        <v>220</v>
      </c>
      <c r="H115" s="209">
        <v>149.619</v>
      </c>
      <c r="I115" s="210"/>
      <c r="J115" s="211">
        <f>ROUND(I115*H115,2)</f>
        <v>0</v>
      </c>
      <c r="K115" s="207" t="s">
        <v>151</v>
      </c>
      <c r="L115" s="45"/>
      <c r="M115" s="212" t="s">
        <v>19</v>
      </c>
      <c r="N115" s="213" t="s">
        <v>44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157</v>
      </c>
      <c r="AT115" s="216" t="s">
        <v>148</v>
      </c>
      <c r="AU115" s="216" t="s">
        <v>83</v>
      </c>
      <c r="AY115" s="18" t="s">
        <v>145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81</v>
      </c>
      <c r="BK115" s="217">
        <f>ROUND(I115*H115,2)</f>
        <v>0</v>
      </c>
      <c r="BL115" s="18" t="s">
        <v>157</v>
      </c>
      <c r="BM115" s="216" t="s">
        <v>1196</v>
      </c>
    </row>
    <row r="116" spans="1:47" s="2" customFormat="1" ht="12">
      <c r="A116" s="39"/>
      <c r="B116" s="40"/>
      <c r="C116" s="41"/>
      <c r="D116" s="218" t="s">
        <v>154</v>
      </c>
      <c r="E116" s="41"/>
      <c r="F116" s="219" t="s">
        <v>557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154</v>
      </c>
      <c r="AU116" s="18" t="s">
        <v>83</v>
      </c>
    </row>
    <row r="117" spans="1:51" s="15" customFormat="1" ht="12">
      <c r="A117" s="15"/>
      <c r="B117" s="249"/>
      <c r="C117" s="250"/>
      <c r="D117" s="218" t="s">
        <v>155</v>
      </c>
      <c r="E117" s="251" t="s">
        <v>19</v>
      </c>
      <c r="F117" s="252" t="s">
        <v>558</v>
      </c>
      <c r="G117" s="250"/>
      <c r="H117" s="251" t="s">
        <v>19</v>
      </c>
      <c r="I117" s="253"/>
      <c r="J117" s="250"/>
      <c r="K117" s="250"/>
      <c r="L117" s="254"/>
      <c r="M117" s="255"/>
      <c r="N117" s="256"/>
      <c r="O117" s="256"/>
      <c r="P117" s="256"/>
      <c r="Q117" s="256"/>
      <c r="R117" s="256"/>
      <c r="S117" s="256"/>
      <c r="T117" s="257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8" t="s">
        <v>155</v>
      </c>
      <c r="AU117" s="258" t="s">
        <v>83</v>
      </c>
      <c r="AV117" s="15" t="s">
        <v>81</v>
      </c>
      <c r="AW117" s="15" t="s">
        <v>35</v>
      </c>
      <c r="AX117" s="15" t="s">
        <v>73</v>
      </c>
      <c r="AY117" s="258" t="s">
        <v>145</v>
      </c>
    </row>
    <row r="118" spans="1:51" s="13" customFormat="1" ht="12">
      <c r="A118" s="13"/>
      <c r="B118" s="223"/>
      <c r="C118" s="224"/>
      <c r="D118" s="218" t="s">
        <v>155</v>
      </c>
      <c r="E118" s="225" t="s">
        <v>19</v>
      </c>
      <c r="F118" s="226" t="s">
        <v>1197</v>
      </c>
      <c r="G118" s="224"/>
      <c r="H118" s="227">
        <v>13.1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155</v>
      </c>
      <c r="AU118" s="233" t="s">
        <v>83</v>
      </c>
      <c r="AV118" s="13" t="s">
        <v>83</v>
      </c>
      <c r="AW118" s="13" t="s">
        <v>35</v>
      </c>
      <c r="AX118" s="13" t="s">
        <v>73</v>
      </c>
      <c r="AY118" s="233" t="s">
        <v>145</v>
      </c>
    </row>
    <row r="119" spans="1:51" s="13" customFormat="1" ht="12">
      <c r="A119" s="13"/>
      <c r="B119" s="223"/>
      <c r="C119" s="224"/>
      <c r="D119" s="218" t="s">
        <v>155</v>
      </c>
      <c r="E119" s="225" t="s">
        <v>19</v>
      </c>
      <c r="F119" s="226" t="s">
        <v>1198</v>
      </c>
      <c r="G119" s="224"/>
      <c r="H119" s="227">
        <v>6.55</v>
      </c>
      <c r="I119" s="228"/>
      <c r="J119" s="224"/>
      <c r="K119" s="224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155</v>
      </c>
      <c r="AU119" s="233" t="s">
        <v>83</v>
      </c>
      <c r="AV119" s="13" t="s">
        <v>83</v>
      </c>
      <c r="AW119" s="13" t="s">
        <v>35</v>
      </c>
      <c r="AX119" s="13" t="s">
        <v>73</v>
      </c>
      <c r="AY119" s="233" t="s">
        <v>145</v>
      </c>
    </row>
    <row r="120" spans="1:51" s="13" customFormat="1" ht="12">
      <c r="A120" s="13"/>
      <c r="B120" s="223"/>
      <c r="C120" s="224"/>
      <c r="D120" s="218" t="s">
        <v>155</v>
      </c>
      <c r="E120" s="225" t="s">
        <v>19</v>
      </c>
      <c r="F120" s="226" t="s">
        <v>1199</v>
      </c>
      <c r="G120" s="224"/>
      <c r="H120" s="227">
        <v>129.969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155</v>
      </c>
      <c r="AU120" s="233" t="s">
        <v>83</v>
      </c>
      <c r="AV120" s="13" t="s">
        <v>83</v>
      </c>
      <c r="AW120" s="13" t="s">
        <v>35</v>
      </c>
      <c r="AX120" s="13" t="s">
        <v>73</v>
      </c>
      <c r="AY120" s="233" t="s">
        <v>145</v>
      </c>
    </row>
    <row r="121" spans="1:51" s="14" customFormat="1" ht="12">
      <c r="A121" s="14"/>
      <c r="B121" s="234"/>
      <c r="C121" s="235"/>
      <c r="D121" s="218" t="s">
        <v>155</v>
      </c>
      <c r="E121" s="236" t="s">
        <v>19</v>
      </c>
      <c r="F121" s="237" t="s">
        <v>156</v>
      </c>
      <c r="G121" s="235"/>
      <c r="H121" s="238">
        <v>149.619</v>
      </c>
      <c r="I121" s="239"/>
      <c r="J121" s="235"/>
      <c r="K121" s="235"/>
      <c r="L121" s="240"/>
      <c r="M121" s="245"/>
      <c r="N121" s="246"/>
      <c r="O121" s="246"/>
      <c r="P121" s="246"/>
      <c r="Q121" s="246"/>
      <c r="R121" s="246"/>
      <c r="S121" s="246"/>
      <c r="T121" s="24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155</v>
      </c>
      <c r="AU121" s="244" t="s">
        <v>83</v>
      </c>
      <c r="AV121" s="14" t="s">
        <v>157</v>
      </c>
      <c r="AW121" s="14" t="s">
        <v>35</v>
      </c>
      <c r="AX121" s="14" t="s">
        <v>81</v>
      </c>
      <c r="AY121" s="244" t="s">
        <v>145</v>
      </c>
    </row>
    <row r="122" spans="1:65" s="2" customFormat="1" ht="21.75" customHeight="1">
      <c r="A122" s="39"/>
      <c r="B122" s="40"/>
      <c r="C122" s="205" t="s">
        <v>197</v>
      </c>
      <c r="D122" s="205" t="s">
        <v>148</v>
      </c>
      <c r="E122" s="206" t="s">
        <v>563</v>
      </c>
      <c r="F122" s="207" t="s">
        <v>564</v>
      </c>
      <c r="G122" s="208" t="s">
        <v>220</v>
      </c>
      <c r="H122" s="209">
        <v>74.99</v>
      </c>
      <c r="I122" s="210"/>
      <c r="J122" s="211">
        <f>ROUND(I122*H122,2)</f>
        <v>0</v>
      </c>
      <c r="K122" s="207" t="s">
        <v>151</v>
      </c>
      <c r="L122" s="45"/>
      <c r="M122" s="212" t="s">
        <v>19</v>
      </c>
      <c r="N122" s="213" t="s">
        <v>44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157</v>
      </c>
      <c r="AT122" s="216" t="s">
        <v>148</v>
      </c>
      <c r="AU122" s="216" t="s">
        <v>83</v>
      </c>
      <c r="AY122" s="18" t="s">
        <v>145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81</v>
      </c>
      <c r="BK122" s="217">
        <f>ROUND(I122*H122,2)</f>
        <v>0</v>
      </c>
      <c r="BL122" s="18" t="s">
        <v>157</v>
      </c>
      <c r="BM122" s="216" t="s">
        <v>1200</v>
      </c>
    </row>
    <row r="123" spans="1:47" s="2" customFormat="1" ht="12">
      <c r="A123" s="39"/>
      <c r="B123" s="40"/>
      <c r="C123" s="41"/>
      <c r="D123" s="218" t="s">
        <v>154</v>
      </c>
      <c r="E123" s="41"/>
      <c r="F123" s="219" t="s">
        <v>566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154</v>
      </c>
      <c r="AU123" s="18" t="s">
        <v>83</v>
      </c>
    </row>
    <row r="124" spans="1:51" s="15" customFormat="1" ht="12">
      <c r="A124" s="15"/>
      <c r="B124" s="249"/>
      <c r="C124" s="250"/>
      <c r="D124" s="218" t="s">
        <v>155</v>
      </c>
      <c r="E124" s="251" t="s">
        <v>19</v>
      </c>
      <c r="F124" s="252" t="s">
        <v>567</v>
      </c>
      <c r="G124" s="250"/>
      <c r="H124" s="251" t="s">
        <v>19</v>
      </c>
      <c r="I124" s="253"/>
      <c r="J124" s="250"/>
      <c r="K124" s="250"/>
      <c r="L124" s="254"/>
      <c r="M124" s="255"/>
      <c r="N124" s="256"/>
      <c r="O124" s="256"/>
      <c r="P124" s="256"/>
      <c r="Q124" s="256"/>
      <c r="R124" s="256"/>
      <c r="S124" s="256"/>
      <c r="T124" s="257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8" t="s">
        <v>155</v>
      </c>
      <c r="AU124" s="258" t="s">
        <v>83</v>
      </c>
      <c r="AV124" s="15" t="s">
        <v>81</v>
      </c>
      <c r="AW124" s="15" t="s">
        <v>35</v>
      </c>
      <c r="AX124" s="15" t="s">
        <v>73</v>
      </c>
      <c r="AY124" s="258" t="s">
        <v>145</v>
      </c>
    </row>
    <row r="125" spans="1:51" s="13" customFormat="1" ht="12">
      <c r="A125" s="13"/>
      <c r="B125" s="223"/>
      <c r="C125" s="224"/>
      <c r="D125" s="218" t="s">
        <v>155</v>
      </c>
      <c r="E125" s="225" t="s">
        <v>19</v>
      </c>
      <c r="F125" s="226" t="s">
        <v>1201</v>
      </c>
      <c r="G125" s="224"/>
      <c r="H125" s="227">
        <v>13.1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155</v>
      </c>
      <c r="AU125" s="233" t="s">
        <v>83</v>
      </c>
      <c r="AV125" s="13" t="s">
        <v>83</v>
      </c>
      <c r="AW125" s="13" t="s">
        <v>35</v>
      </c>
      <c r="AX125" s="13" t="s">
        <v>73</v>
      </c>
      <c r="AY125" s="233" t="s">
        <v>145</v>
      </c>
    </row>
    <row r="126" spans="1:51" s="13" customFormat="1" ht="12">
      <c r="A126" s="13"/>
      <c r="B126" s="223"/>
      <c r="C126" s="224"/>
      <c r="D126" s="218" t="s">
        <v>155</v>
      </c>
      <c r="E126" s="225" t="s">
        <v>19</v>
      </c>
      <c r="F126" s="226" t="s">
        <v>1202</v>
      </c>
      <c r="G126" s="224"/>
      <c r="H126" s="227">
        <v>61.89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155</v>
      </c>
      <c r="AU126" s="233" t="s">
        <v>83</v>
      </c>
      <c r="AV126" s="13" t="s">
        <v>83</v>
      </c>
      <c r="AW126" s="13" t="s">
        <v>35</v>
      </c>
      <c r="AX126" s="13" t="s">
        <v>73</v>
      </c>
      <c r="AY126" s="233" t="s">
        <v>145</v>
      </c>
    </row>
    <row r="127" spans="1:51" s="14" customFormat="1" ht="12">
      <c r="A127" s="14"/>
      <c r="B127" s="234"/>
      <c r="C127" s="235"/>
      <c r="D127" s="218" t="s">
        <v>155</v>
      </c>
      <c r="E127" s="236" t="s">
        <v>19</v>
      </c>
      <c r="F127" s="237" t="s">
        <v>156</v>
      </c>
      <c r="G127" s="235"/>
      <c r="H127" s="238">
        <v>74.99</v>
      </c>
      <c r="I127" s="239"/>
      <c r="J127" s="235"/>
      <c r="K127" s="235"/>
      <c r="L127" s="240"/>
      <c r="M127" s="245"/>
      <c r="N127" s="246"/>
      <c r="O127" s="246"/>
      <c r="P127" s="246"/>
      <c r="Q127" s="246"/>
      <c r="R127" s="246"/>
      <c r="S127" s="246"/>
      <c r="T127" s="24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155</v>
      </c>
      <c r="AU127" s="244" t="s">
        <v>83</v>
      </c>
      <c r="AV127" s="14" t="s">
        <v>157</v>
      </c>
      <c r="AW127" s="14" t="s">
        <v>35</v>
      </c>
      <c r="AX127" s="14" t="s">
        <v>81</v>
      </c>
      <c r="AY127" s="244" t="s">
        <v>145</v>
      </c>
    </row>
    <row r="128" spans="1:65" s="2" customFormat="1" ht="16.5" customHeight="1">
      <c r="A128" s="39"/>
      <c r="B128" s="40"/>
      <c r="C128" s="205" t="s">
        <v>264</v>
      </c>
      <c r="D128" s="205" t="s">
        <v>148</v>
      </c>
      <c r="E128" s="206" t="s">
        <v>571</v>
      </c>
      <c r="F128" s="207" t="s">
        <v>572</v>
      </c>
      <c r="G128" s="208" t="s">
        <v>220</v>
      </c>
      <c r="H128" s="209">
        <v>68.44</v>
      </c>
      <c r="I128" s="210"/>
      <c r="J128" s="211">
        <f>ROUND(I128*H128,2)</f>
        <v>0</v>
      </c>
      <c r="K128" s="207" t="s">
        <v>151</v>
      </c>
      <c r="L128" s="45"/>
      <c r="M128" s="212" t="s">
        <v>19</v>
      </c>
      <c r="N128" s="213" t="s">
        <v>44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157</v>
      </c>
      <c r="AT128" s="216" t="s">
        <v>148</v>
      </c>
      <c r="AU128" s="216" t="s">
        <v>83</v>
      </c>
      <c r="AY128" s="18" t="s">
        <v>145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81</v>
      </c>
      <c r="BK128" s="217">
        <f>ROUND(I128*H128,2)</f>
        <v>0</v>
      </c>
      <c r="BL128" s="18" t="s">
        <v>157</v>
      </c>
      <c r="BM128" s="216" t="s">
        <v>1203</v>
      </c>
    </row>
    <row r="129" spans="1:47" s="2" customFormat="1" ht="12">
      <c r="A129" s="39"/>
      <c r="B129" s="40"/>
      <c r="C129" s="41"/>
      <c r="D129" s="218" t="s">
        <v>154</v>
      </c>
      <c r="E129" s="41"/>
      <c r="F129" s="219" t="s">
        <v>574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154</v>
      </c>
      <c r="AU129" s="18" t="s">
        <v>83</v>
      </c>
    </row>
    <row r="130" spans="1:51" s="15" customFormat="1" ht="12">
      <c r="A130" s="15"/>
      <c r="B130" s="249"/>
      <c r="C130" s="250"/>
      <c r="D130" s="218" t="s">
        <v>155</v>
      </c>
      <c r="E130" s="251" t="s">
        <v>19</v>
      </c>
      <c r="F130" s="252" t="s">
        <v>575</v>
      </c>
      <c r="G130" s="250"/>
      <c r="H130" s="251" t="s">
        <v>19</v>
      </c>
      <c r="I130" s="253"/>
      <c r="J130" s="250"/>
      <c r="K130" s="250"/>
      <c r="L130" s="254"/>
      <c r="M130" s="255"/>
      <c r="N130" s="256"/>
      <c r="O130" s="256"/>
      <c r="P130" s="256"/>
      <c r="Q130" s="256"/>
      <c r="R130" s="256"/>
      <c r="S130" s="256"/>
      <c r="T130" s="257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8" t="s">
        <v>155</v>
      </c>
      <c r="AU130" s="258" t="s">
        <v>83</v>
      </c>
      <c r="AV130" s="15" t="s">
        <v>81</v>
      </c>
      <c r="AW130" s="15" t="s">
        <v>35</v>
      </c>
      <c r="AX130" s="15" t="s">
        <v>73</v>
      </c>
      <c r="AY130" s="258" t="s">
        <v>145</v>
      </c>
    </row>
    <row r="131" spans="1:51" s="13" customFormat="1" ht="12">
      <c r="A131" s="13"/>
      <c r="B131" s="223"/>
      <c r="C131" s="224"/>
      <c r="D131" s="218" t="s">
        <v>155</v>
      </c>
      <c r="E131" s="225" t="s">
        <v>19</v>
      </c>
      <c r="F131" s="226" t="s">
        <v>1204</v>
      </c>
      <c r="G131" s="224"/>
      <c r="H131" s="227">
        <v>6.55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155</v>
      </c>
      <c r="AU131" s="233" t="s">
        <v>83</v>
      </c>
      <c r="AV131" s="13" t="s">
        <v>83</v>
      </c>
      <c r="AW131" s="13" t="s">
        <v>35</v>
      </c>
      <c r="AX131" s="13" t="s">
        <v>73</v>
      </c>
      <c r="AY131" s="233" t="s">
        <v>145</v>
      </c>
    </row>
    <row r="132" spans="1:51" s="13" customFormat="1" ht="12">
      <c r="A132" s="13"/>
      <c r="B132" s="223"/>
      <c r="C132" s="224"/>
      <c r="D132" s="218" t="s">
        <v>155</v>
      </c>
      <c r="E132" s="225" t="s">
        <v>19</v>
      </c>
      <c r="F132" s="226" t="s">
        <v>1202</v>
      </c>
      <c r="G132" s="224"/>
      <c r="H132" s="227">
        <v>61.89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155</v>
      </c>
      <c r="AU132" s="233" t="s">
        <v>83</v>
      </c>
      <c r="AV132" s="13" t="s">
        <v>83</v>
      </c>
      <c r="AW132" s="13" t="s">
        <v>35</v>
      </c>
      <c r="AX132" s="13" t="s">
        <v>73</v>
      </c>
      <c r="AY132" s="233" t="s">
        <v>145</v>
      </c>
    </row>
    <row r="133" spans="1:51" s="14" customFormat="1" ht="12">
      <c r="A133" s="14"/>
      <c r="B133" s="234"/>
      <c r="C133" s="235"/>
      <c r="D133" s="218" t="s">
        <v>155</v>
      </c>
      <c r="E133" s="236" t="s">
        <v>19</v>
      </c>
      <c r="F133" s="237" t="s">
        <v>156</v>
      </c>
      <c r="G133" s="235"/>
      <c r="H133" s="238">
        <v>68.44</v>
      </c>
      <c r="I133" s="239"/>
      <c r="J133" s="235"/>
      <c r="K133" s="235"/>
      <c r="L133" s="240"/>
      <c r="M133" s="245"/>
      <c r="N133" s="246"/>
      <c r="O133" s="246"/>
      <c r="P133" s="246"/>
      <c r="Q133" s="246"/>
      <c r="R133" s="246"/>
      <c r="S133" s="246"/>
      <c r="T133" s="24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155</v>
      </c>
      <c r="AU133" s="244" t="s">
        <v>83</v>
      </c>
      <c r="AV133" s="14" t="s">
        <v>157</v>
      </c>
      <c r="AW133" s="14" t="s">
        <v>35</v>
      </c>
      <c r="AX133" s="14" t="s">
        <v>81</v>
      </c>
      <c r="AY133" s="244" t="s">
        <v>145</v>
      </c>
    </row>
    <row r="134" spans="1:63" s="12" customFormat="1" ht="22.8" customHeight="1">
      <c r="A134" s="12"/>
      <c r="B134" s="189"/>
      <c r="C134" s="190"/>
      <c r="D134" s="191" t="s">
        <v>72</v>
      </c>
      <c r="E134" s="203" t="s">
        <v>324</v>
      </c>
      <c r="F134" s="203" t="s">
        <v>325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SUM(P135:P136)</f>
        <v>0</v>
      </c>
      <c r="Q134" s="197"/>
      <c r="R134" s="198">
        <f>SUM(R135:R136)</f>
        <v>0</v>
      </c>
      <c r="S134" s="197"/>
      <c r="T134" s="199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0" t="s">
        <v>81</v>
      </c>
      <c r="AT134" s="201" t="s">
        <v>72</v>
      </c>
      <c r="AU134" s="201" t="s">
        <v>81</v>
      </c>
      <c r="AY134" s="200" t="s">
        <v>145</v>
      </c>
      <c r="BK134" s="202">
        <f>SUM(BK135:BK136)</f>
        <v>0</v>
      </c>
    </row>
    <row r="135" spans="1:65" s="2" customFormat="1" ht="21.75" customHeight="1">
      <c r="A135" s="39"/>
      <c r="B135" s="40"/>
      <c r="C135" s="205" t="s">
        <v>273</v>
      </c>
      <c r="D135" s="205" t="s">
        <v>148</v>
      </c>
      <c r="E135" s="206" t="s">
        <v>327</v>
      </c>
      <c r="F135" s="207" t="s">
        <v>328</v>
      </c>
      <c r="G135" s="208" t="s">
        <v>267</v>
      </c>
      <c r="H135" s="209">
        <v>4.899</v>
      </c>
      <c r="I135" s="210"/>
      <c r="J135" s="211">
        <f>ROUND(I135*H135,2)</f>
        <v>0</v>
      </c>
      <c r="K135" s="207" t="s">
        <v>151</v>
      </c>
      <c r="L135" s="45"/>
      <c r="M135" s="212" t="s">
        <v>19</v>
      </c>
      <c r="N135" s="213" t="s">
        <v>44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157</v>
      </c>
      <c r="AT135" s="216" t="s">
        <v>148</v>
      </c>
      <c r="AU135" s="216" t="s">
        <v>83</v>
      </c>
      <c r="AY135" s="18" t="s">
        <v>145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81</v>
      </c>
      <c r="BK135" s="217">
        <f>ROUND(I135*H135,2)</f>
        <v>0</v>
      </c>
      <c r="BL135" s="18" t="s">
        <v>157</v>
      </c>
      <c r="BM135" s="216" t="s">
        <v>1205</v>
      </c>
    </row>
    <row r="136" spans="1:47" s="2" customFormat="1" ht="12">
      <c r="A136" s="39"/>
      <c r="B136" s="40"/>
      <c r="C136" s="41"/>
      <c r="D136" s="218" t="s">
        <v>154</v>
      </c>
      <c r="E136" s="41"/>
      <c r="F136" s="219" t="s">
        <v>330</v>
      </c>
      <c r="G136" s="41"/>
      <c r="H136" s="41"/>
      <c r="I136" s="220"/>
      <c r="J136" s="41"/>
      <c r="K136" s="41"/>
      <c r="L136" s="45"/>
      <c r="M136" s="269"/>
      <c r="N136" s="270"/>
      <c r="O136" s="271"/>
      <c r="P136" s="271"/>
      <c r="Q136" s="271"/>
      <c r="R136" s="271"/>
      <c r="S136" s="271"/>
      <c r="T136" s="272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154</v>
      </c>
      <c r="AU136" s="18" t="s">
        <v>83</v>
      </c>
    </row>
    <row r="137" spans="1:31" s="2" customFormat="1" ht="6.95" customHeight="1">
      <c r="A137" s="39"/>
      <c r="B137" s="60"/>
      <c r="C137" s="61"/>
      <c r="D137" s="61"/>
      <c r="E137" s="61"/>
      <c r="F137" s="61"/>
      <c r="G137" s="61"/>
      <c r="H137" s="61"/>
      <c r="I137" s="61"/>
      <c r="J137" s="61"/>
      <c r="K137" s="61"/>
      <c r="L137" s="45"/>
      <c r="M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</sheetData>
  <sheetProtection password="CC35" sheet="1" objects="1" scenarios="1" formatColumns="0" formatRows="0" autoFilter="0"/>
  <autoFilter ref="C81:K136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121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NEPOMUK_PŘEŠTICE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1206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ROUND((SUM(BE82:BE108)),2)</f>
        <v>0</v>
      </c>
      <c r="G33" s="39"/>
      <c r="H33" s="39"/>
      <c r="I33" s="149">
        <v>0.21</v>
      </c>
      <c r="J33" s="148">
        <f>ROUND(((SUM(BE82:BE108))*I33),2)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ROUND((SUM(BF82:BF108)),2)</f>
        <v>0</v>
      </c>
      <c r="G34" s="39"/>
      <c r="H34" s="39"/>
      <c r="I34" s="149">
        <v>0.15</v>
      </c>
      <c r="J34" s="148">
        <f>ROUND(((SUM(BF82:BF108))*I34),2)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ROUND((SUM(BG82:BG108)),2)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ROUND((SUM(BH82:BH108)),2)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ROUND((SUM(BI82:BI108)),2)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NEPOMUK_PŘEŠTICE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020.N - Příprava území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A ÚDRŽBA SILNIC PLZEŇSKÉHO KRAJE</v>
      </c>
      <c r="G54" s="41"/>
      <c r="H54" s="41"/>
      <c r="I54" s="33" t="s">
        <v>32</v>
      </c>
      <c r="J54" s="37" t="str">
        <f>E21</f>
        <v>AFRY CZ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125</v>
      </c>
      <c r="D57" s="163"/>
      <c r="E57" s="163"/>
      <c r="F57" s="163"/>
      <c r="G57" s="163"/>
      <c r="H57" s="163"/>
      <c r="I57" s="163"/>
      <c r="J57" s="164" t="s">
        <v>126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66"/>
      <c r="C60" s="167"/>
      <c r="D60" s="168" t="s">
        <v>206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210</v>
      </c>
      <c r="E62" s="175"/>
      <c r="F62" s="175"/>
      <c r="G62" s="175"/>
      <c r="H62" s="175"/>
      <c r="I62" s="175"/>
      <c r="J62" s="176">
        <f>J102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130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NEPOMUK_PŘEŠTICE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122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SO 020.N - Příprava území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F12</f>
        <v xml:space="preserve"> </v>
      </c>
      <c r="G76" s="41"/>
      <c r="H76" s="41"/>
      <c r="I76" s="33" t="s">
        <v>23</v>
      </c>
      <c r="J76" s="73" t="str">
        <f>IF(J12="","",J12)</f>
        <v>22. 2. 2021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25</v>
      </c>
      <c r="D78" s="41"/>
      <c r="E78" s="41"/>
      <c r="F78" s="28" t="str">
        <f>E15</f>
        <v>SPRÁVA A ÚDRŽBA SILNIC PLZEŇSKÉHO KRAJE</v>
      </c>
      <c r="G78" s="41"/>
      <c r="H78" s="41"/>
      <c r="I78" s="33" t="s">
        <v>32</v>
      </c>
      <c r="J78" s="37" t="str">
        <f>E21</f>
        <v>AFRY CZ s.r.o.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30</v>
      </c>
      <c r="D79" s="41"/>
      <c r="E79" s="41"/>
      <c r="F79" s="28" t="str">
        <f>IF(E18="","",E18)</f>
        <v>Vyplň údaj</v>
      </c>
      <c r="G79" s="41"/>
      <c r="H79" s="41"/>
      <c r="I79" s="33" t="s">
        <v>36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131</v>
      </c>
      <c r="D81" s="181" t="s">
        <v>58</v>
      </c>
      <c r="E81" s="181" t="s">
        <v>54</v>
      </c>
      <c r="F81" s="181" t="s">
        <v>55</v>
      </c>
      <c r="G81" s="181" t="s">
        <v>132</v>
      </c>
      <c r="H81" s="181" t="s">
        <v>133</v>
      </c>
      <c r="I81" s="181" t="s">
        <v>134</v>
      </c>
      <c r="J81" s="181" t="s">
        <v>126</v>
      </c>
      <c r="K81" s="182" t="s">
        <v>135</v>
      </c>
      <c r="L81" s="183"/>
      <c r="M81" s="93" t="s">
        <v>19</v>
      </c>
      <c r="N81" s="94" t="s">
        <v>43</v>
      </c>
      <c r="O81" s="94" t="s">
        <v>136</v>
      </c>
      <c r="P81" s="94" t="s">
        <v>137</v>
      </c>
      <c r="Q81" s="94" t="s">
        <v>138</v>
      </c>
      <c r="R81" s="94" t="s">
        <v>139</v>
      </c>
      <c r="S81" s="94" t="s">
        <v>140</v>
      </c>
      <c r="T81" s="95" t="s">
        <v>141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142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</f>
        <v>0</v>
      </c>
      <c r="Q82" s="97"/>
      <c r="R82" s="186">
        <f>R83</f>
        <v>0.009581600000000001</v>
      </c>
      <c r="S82" s="97"/>
      <c r="T82" s="187">
        <f>T83</f>
        <v>23.46115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72</v>
      </c>
      <c r="AU82" s="18" t="s">
        <v>127</v>
      </c>
      <c r="BK82" s="188">
        <f>BK83</f>
        <v>0</v>
      </c>
    </row>
    <row r="83" spans="1:63" s="12" customFormat="1" ht="25.9" customHeight="1">
      <c r="A83" s="12"/>
      <c r="B83" s="189"/>
      <c r="C83" s="190"/>
      <c r="D83" s="191" t="s">
        <v>72</v>
      </c>
      <c r="E83" s="192" t="s">
        <v>215</v>
      </c>
      <c r="F83" s="192" t="s">
        <v>216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P84+P102</f>
        <v>0</v>
      </c>
      <c r="Q83" s="197"/>
      <c r="R83" s="198">
        <f>R84+R102</f>
        <v>0.009581600000000001</v>
      </c>
      <c r="S83" s="197"/>
      <c r="T83" s="199">
        <f>T84+T102</f>
        <v>23.46115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81</v>
      </c>
      <c r="AT83" s="201" t="s">
        <v>72</v>
      </c>
      <c r="AU83" s="201" t="s">
        <v>73</v>
      </c>
      <c r="AY83" s="200" t="s">
        <v>145</v>
      </c>
      <c r="BK83" s="202">
        <f>BK84+BK102</f>
        <v>0</v>
      </c>
    </row>
    <row r="84" spans="1:63" s="12" customFormat="1" ht="22.8" customHeight="1">
      <c r="A84" s="12"/>
      <c r="B84" s="189"/>
      <c r="C84" s="190"/>
      <c r="D84" s="191" t="s">
        <v>72</v>
      </c>
      <c r="E84" s="203" t="s">
        <v>81</v>
      </c>
      <c r="F84" s="203" t="s">
        <v>217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SUM(P85:P101)</f>
        <v>0</v>
      </c>
      <c r="Q84" s="197"/>
      <c r="R84" s="198">
        <f>SUM(R85:R101)</f>
        <v>0.009581600000000001</v>
      </c>
      <c r="S84" s="197"/>
      <c r="T84" s="199">
        <f>SUM(T85:T101)</f>
        <v>23.46115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81</v>
      </c>
      <c r="AT84" s="201" t="s">
        <v>72</v>
      </c>
      <c r="AU84" s="201" t="s">
        <v>81</v>
      </c>
      <c r="AY84" s="200" t="s">
        <v>145</v>
      </c>
      <c r="BK84" s="202">
        <f>SUM(BK85:BK101)</f>
        <v>0</v>
      </c>
    </row>
    <row r="85" spans="1:65" s="2" customFormat="1" ht="16.5" customHeight="1">
      <c r="A85" s="39"/>
      <c r="B85" s="40"/>
      <c r="C85" s="205" t="s">
        <v>81</v>
      </c>
      <c r="D85" s="205" t="s">
        <v>148</v>
      </c>
      <c r="E85" s="206" t="s">
        <v>1207</v>
      </c>
      <c r="F85" s="207" t="s">
        <v>1208</v>
      </c>
      <c r="G85" s="208" t="s">
        <v>220</v>
      </c>
      <c r="H85" s="209">
        <v>13.1</v>
      </c>
      <c r="I85" s="210"/>
      <c r="J85" s="211">
        <f>ROUND(I85*H85,2)</f>
        <v>0</v>
      </c>
      <c r="K85" s="207" t="s">
        <v>151</v>
      </c>
      <c r="L85" s="45"/>
      <c r="M85" s="212" t="s">
        <v>19</v>
      </c>
      <c r="N85" s="213" t="s">
        <v>44</v>
      </c>
      <c r="O85" s="85"/>
      <c r="P85" s="214">
        <f>O85*H85</f>
        <v>0</v>
      </c>
      <c r="Q85" s="214">
        <v>3E-05</v>
      </c>
      <c r="R85" s="214">
        <f>Q85*H85</f>
        <v>0.000393</v>
      </c>
      <c r="S85" s="214">
        <v>0.069</v>
      </c>
      <c r="T85" s="215">
        <f>S85*H85</f>
        <v>0.9039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157</v>
      </c>
      <c r="AT85" s="216" t="s">
        <v>148</v>
      </c>
      <c r="AU85" s="216" t="s">
        <v>83</v>
      </c>
      <c r="AY85" s="18" t="s">
        <v>145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81</v>
      </c>
      <c r="BK85" s="217">
        <f>ROUND(I85*H85,2)</f>
        <v>0</v>
      </c>
      <c r="BL85" s="18" t="s">
        <v>157</v>
      </c>
      <c r="BM85" s="216" t="s">
        <v>1209</v>
      </c>
    </row>
    <row r="86" spans="1:47" s="2" customFormat="1" ht="12">
      <c r="A86" s="39"/>
      <c r="B86" s="40"/>
      <c r="C86" s="41"/>
      <c r="D86" s="218" t="s">
        <v>154</v>
      </c>
      <c r="E86" s="41"/>
      <c r="F86" s="219" t="s">
        <v>1210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154</v>
      </c>
      <c r="AU86" s="18" t="s">
        <v>83</v>
      </c>
    </row>
    <row r="87" spans="1:51" s="13" customFormat="1" ht="12">
      <c r="A87" s="13"/>
      <c r="B87" s="223"/>
      <c r="C87" s="224"/>
      <c r="D87" s="218" t="s">
        <v>155</v>
      </c>
      <c r="E87" s="225" t="s">
        <v>19</v>
      </c>
      <c r="F87" s="226" t="s">
        <v>1211</v>
      </c>
      <c r="G87" s="224"/>
      <c r="H87" s="227">
        <v>13.1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155</v>
      </c>
      <c r="AU87" s="233" t="s">
        <v>83</v>
      </c>
      <c r="AV87" s="13" t="s">
        <v>83</v>
      </c>
      <c r="AW87" s="13" t="s">
        <v>35</v>
      </c>
      <c r="AX87" s="13" t="s">
        <v>73</v>
      </c>
      <c r="AY87" s="233" t="s">
        <v>145</v>
      </c>
    </row>
    <row r="88" spans="1:51" s="14" customFormat="1" ht="12">
      <c r="A88" s="14"/>
      <c r="B88" s="234"/>
      <c r="C88" s="235"/>
      <c r="D88" s="218" t="s">
        <v>155</v>
      </c>
      <c r="E88" s="236" t="s">
        <v>19</v>
      </c>
      <c r="F88" s="237" t="s">
        <v>156</v>
      </c>
      <c r="G88" s="235"/>
      <c r="H88" s="238">
        <v>13.1</v>
      </c>
      <c r="I88" s="239"/>
      <c r="J88" s="235"/>
      <c r="K88" s="235"/>
      <c r="L88" s="240"/>
      <c r="M88" s="245"/>
      <c r="N88" s="246"/>
      <c r="O88" s="246"/>
      <c r="P88" s="246"/>
      <c r="Q88" s="246"/>
      <c r="R88" s="246"/>
      <c r="S88" s="246"/>
      <c r="T88" s="247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4" t="s">
        <v>155</v>
      </c>
      <c r="AU88" s="244" t="s">
        <v>83</v>
      </c>
      <c r="AV88" s="14" t="s">
        <v>157</v>
      </c>
      <c r="AW88" s="14" t="s">
        <v>35</v>
      </c>
      <c r="AX88" s="14" t="s">
        <v>81</v>
      </c>
      <c r="AY88" s="244" t="s">
        <v>145</v>
      </c>
    </row>
    <row r="89" spans="1:65" s="2" customFormat="1" ht="16.5" customHeight="1">
      <c r="A89" s="39"/>
      <c r="B89" s="40"/>
      <c r="C89" s="205" t="s">
        <v>83</v>
      </c>
      <c r="D89" s="205" t="s">
        <v>148</v>
      </c>
      <c r="E89" s="206" t="s">
        <v>1212</v>
      </c>
      <c r="F89" s="207" t="s">
        <v>1213</v>
      </c>
      <c r="G89" s="208" t="s">
        <v>220</v>
      </c>
      <c r="H89" s="209">
        <v>13.1</v>
      </c>
      <c r="I89" s="210"/>
      <c r="J89" s="211">
        <f>ROUND(I89*H89,2)</f>
        <v>0</v>
      </c>
      <c r="K89" s="207" t="s">
        <v>151</v>
      </c>
      <c r="L89" s="45"/>
      <c r="M89" s="212" t="s">
        <v>19</v>
      </c>
      <c r="N89" s="213" t="s">
        <v>44</v>
      </c>
      <c r="O89" s="85"/>
      <c r="P89" s="214">
        <f>O89*H89</f>
        <v>0</v>
      </c>
      <c r="Q89" s="214">
        <v>4E-05</v>
      </c>
      <c r="R89" s="214">
        <f>Q89*H89</f>
        <v>0.000524</v>
      </c>
      <c r="S89" s="214">
        <v>0.092</v>
      </c>
      <c r="T89" s="215">
        <f>S89*H89</f>
        <v>1.2052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157</v>
      </c>
      <c r="AT89" s="216" t="s">
        <v>148</v>
      </c>
      <c r="AU89" s="216" t="s">
        <v>83</v>
      </c>
      <c r="AY89" s="18" t="s">
        <v>145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81</v>
      </c>
      <c r="BK89" s="217">
        <f>ROUND(I89*H89,2)</f>
        <v>0</v>
      </c>
      <c r="BL89" s="18" t="s">
        <v>157</v>
      </c>
      <c r="BM89" s="216" t="s">
        <v>1214</v>
      </c>
    </row>
    <row r="90" spans="1:47" s="2" customFormat="1" ht="12">
      <c r="A90" s="39"/>
      <c r="B90" s="40"/>
      <c r="C90" s="41"/>
      <c r="D90" s="218" t="s">
        <v>154</v>
      </c>
      <c r="E90" s="41"/>
      <c r="F90" s="219" t="s">
        <v>1215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154</v>
      </c>
      <c r="AU90" s="18" t="s">
        <v>83</v>
      </c>
    </row>
    <row r="91" spans="1:51" s="13" customFormat="1" ht="12">
      <c r="A91" s="13"/>
      <c r="B91" s="223"/>
      <c r="C91" s="224"/>
      <c r="D91" s="218" t="s">
        <v>155</v>
      </c>
      <c r="E91" s="225" t="s">
        <v>19</v>
      </c>
      <c r="F91" s="226" t="s">
        <v>1216</v>
      </c>
      <c r="G91" s="224"/>
      <c r="H91" s="227">
        <v>13.1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155</v>
      </c>
      <c r="AU91" s="233" t="s">
        <v>83</v>
      </c>
      <c r="AV91" s="13" t="s">
        <v>83</v>
      </c>
      <c r="AW91" s="13" t="s">
        <v>35</v>
      </c>
      <c r="AX91" s="13" t="s">
        <v>73</v>
      </c>
      <c r="AY91" s="233" t="s">
        <v>145</v>
      </c>
    </row>
    <row r="92" spans="1:51" s="14" customFormat="1" ht="12">
      <c r="A92" s="14"/>
      <c r="B92" s="234"/>
      <c r="C92" s="235"/>
      <c r="D92" s="218" t="s">
        <v>155</v>
      </c>
      <c r="E92" s="236" t="s">
        <v>19</v>
      </c>
      <c r="F92" s="237" t="s">
        <v>156</v>
      </c>
      <c r="G92" s="235"/>
      <c r="H92" s="238">
        <v>13.1</v>
      </c>
      <c r="I92" s="239"/>
      <c r="J92" s="235"/>
      <c r="K92" s="235"/>
      <c r="L92" s="240"/>
      <c r="M92" s="245"/>
      <c r="N92" s="246"/>
      <c r="O92" s="246"/>
      <c r="P92" s="246"/>
      <c r="Q92" s="246"/>
      <c r="R92" s="246"/>
      <c r="S92" s="246"/>
      <c r="T92" s="24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155</v>
      </c>
      <c r="AU92" s="244" t="s">
        <v>83</v>
      </c>
      <c r="AV92" s="14" t="s">
        <v>157</v>
      </c>
      <c r="AW92" s="14" t="s">
        <v>35</v>
      </c>
      <c r="AX92" s="14" t="s">
        <v>81</v>
      </c>
      <c r="AY92" s="244" t="s">
        <v>145</v>
      </c>
    </row>
    <row r="93" spans="1:65" s="2" customFormat="1" ht="16.5" customHeight="1">
      <c r="A93" s="39"/>
      <c r="B93" s="40"/>
      <c r="C93" s="205" t="s">
        <v>170</v>
      </c>
      <c r="D93" s="205" t="s">
        <v>148</v>
      </c>
      <c r="E93" s="206" t="s">
        <v>231</v>
      </c>
      <c r="F93" s="207" t="s">
        <v>232</v>
      </c>
      <c r="G93" s="208" t="s">
        <v>220</v>
      </c>
      <c r="H93" s="209">
        <v>61.89</v>
      </c>
      <c r="I93" s="210"/>
      <c r="J93" s="211">
        <f>ROUND(I93*H93,2)</f>
        <v>0</v>
      </c>
      <c r="K93" s="207" t="s">
        <v>151</v>
      </c>
      <c r="L93" s="45"/>
      <c r="M93" s="212" t="s">
        <v>19</v>
      </c>
      <c r="N93" s="213" t="s">
        <v>44</v>
      </c>
      <c r="O93" s="85"/>
      <c r="P93" s="214">
        <f>O93*H93</f>
        <v>0</v>
      </c>
      <c r="Q93" s="214">
        <v>5E-05</v>
      </c>
      <c r="R93" s="214">
        <f>Q93*H93</f>
        <v>0.0030945</v>
      </c>
      <c r="S93" s="214">
        <v>0.115</v>
      </c>
      <c r="T93" s="215">
        <f>S93*H93</f>
        <v>7.11735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157</v>
      </c>
      <c r="AT93" s="216" t="s">
        <v>148</v>
      </c>
      <c r="AU93" s="216" t="s">
        <v>83</v>
      </c>
      <c r="AY93" s="18" t="s">
        <v>145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81</v>
      </c>
      <c r="BK93" s="217">
        <f>ROUND(I93*H93,2)</f>
        <v>0</v>
      </c>
      <c r="BL93" s="18" t="s">
        <v>157</v>
      </c>
      <c r="BM93" s="216" t="s">
        <v>1217</v>
      </c>
    </row>
    <row r="94" spans="1:47" s="2" customFormat="1" ht="12">
      <c r="A94" s="39"/>
      <c r="B94" s="40"/>
      <c r="C94" s="41"/>
      <c r="D94" s="218" t="s">
        <v>154</v>
      </c>
      <c r="E94" s="41"/>
      <c r="F94" s="219" t="s">
        <v>234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154</v>
      </c>
      <c r="AU94" s="18" t="s">
        <v>83</v>
      </c>
    </row>
    <row r="95" spans="1:51" s="13" customFormat="1" ht="12">
      <c r="A95" s="13"/>
      <c r="B95" s="223"/>
      <c r="C95" s="224"/>
      <c r="D95" s="218" t="s">
        <v>155</v>
      </c>
      <c r="E95" s="225" t="s">
        <v>19</v>
      </c>
      <c r="F95" s="226" t="s">
        <v>1218</v>
      </c>
      <c r="G95" s="224"/>
      <c r="H95" s="227">
        <v>61.89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155</v>
      </c>
      <c r="AU95" s="233" t="s">
        <v>83</v>
      </c>
      <c r="AV95" s="13" t="s">
        <v>83</v>
      </c>
      <c r="AW95" s="13" t="s">
        <v>35</v>
      </c>
      <c r="AX95" s="13" t="s">
        <v>73</v>
      </c>
      <c r="AY95" s="233" t="s">
        <v>145</v>
      </c>
    </row>
    <row r="96" spans="1:51" s="14" customFormat="1" ht="12">
      <c r="A96" s="14"/>
      <c r="B96" s="234"/>
      <c r="C96" s="235"/>
      <c r="D96" s="218" t="s">
        <v>155</v>
      </c>
      <c r="E96" s="236" t="s">
        <v>19</v>
      </c>
      <c r="F96" s="237" t="s">
        <v>156</v>
      </c>
      <c r="G96" s="235"/>
      <c r="H96" s="238">
        <v>61.89</v>
      </c>
      <c r="I96" s="239"/>
      <c r="J96" s="235"/>
      <c r="K96" s="235"/>
      <c r="L96" s="240"/>
      <c r="M96" s="245"/>
      <c r="N96" s="246"/>
      <c r="O96" s="246"/>
      <c r="P96" s="246"/>
      <c r="Q96" s="246"/>
      <c r="R96" s="246"/>
      <c r="S96" s="246"/>
      <c r="T96" s="247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155</v>
      </c>
      <c r="AU96" s="244" t="s">
        <v>83</v>
      </c>
      <c r="AV96" s="14" t="s">
        <v>157</v>
      </c>
      <c r="AW96" s="14" t="s">
        <v>35</v>
      </c>
      <c r="AX96" s="14" t="s">
        <v>81</v>
      </c>
      <c r="AY96" s="244" t="s">
        <v>145</v>
      </c>
    </row>
    <row r="97" spans="1:65" s="2" customFormat="1" ht="16.5" customHeight="1">
      <c r="A97" s="39"/>
      <c r="B97" s="40"/>
      <c r="C97" s="205" t="s">
        <v>157</v>
      </c>
      <c r="D97" s="205" t="s">
        <v>148</v>
      </c>
      <c r="E97" s="206" t="s">
        <v>238</v>
      </c>
      <c r="F97" s="207" t="s">
        <v>239</v>
      </c>
      <c r="G97" s="208" t="s">
        <v>220</v>
      </c>
      <c r="H97" s="209">
        <v>61.89</v>
      </c>
      <c r="I97" s="210"/>
      <c r="J97" s="211">
        <f>ROUND(I97*H97,2)</f>
        <v>0</v>
      </c>
      <c r="K97" s="207" t="s">
        <v>151</v>
      </c>
      <c r="L97" s="45"/>
      <c r="M97" s="212" t="s">
        <v>19</v>
      </c>
      <c r="N97" s="213" t="s">
        <v>44</v>
      </c>
      <c r="O97" s="85"/>
      <c r="P97" s="214">
        <f>O97*H97</f>
        <v>0</v>
      </c>
      <c r="Q97" s="214">
        <v>9E-05</v>
      </c>
      <c r="R97" s="214">
        <f>Q97*H97</f>
        <v>0.005570100000000001</v>
      </c>
      <c r="S97" s="214">
        <v>0.23</v>
      </c>
      <c r="T97" s="215">
        <f>S97*H97</f>
        <v>14.2347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157</v>
      </c>
      <c r="AT97" s="216" t="s">
        <v>148</v>
      </c>
      <c r="AU97" s="216" t="s">
        <v>83</v>
      </c>
      <c r="AY97" s="18" t="s">
        <v>145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81</v>
      </c>
      <c r="BK97" s="217">
        <f>ROUND(I97*H97,2)</f>
        <v>0</v>
      </c>
      <c r="BL97" s="18" t="s">
        <v>157</v>
      </c>
      <c r="BM97" s="216" t="s">
        <v>1219</v>
      </c>
    </row>
    <row r="98" spans="1:47" s="2" customFormat="1" ht="12">
      <c r="A98" s="39"/>
      <c r="B98" s="40"/>
      <c r="C98" s="41"/>
      <c r="D98" s="218" t="s">
        <v>154</v>
      </c>
      <c r="E98" s="41"/>
      <c r="F98" s="219" t="s">
        <v>241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154</v>
      </c>
      <c r="AU98" s="18" t="s">
        <v>83</v>
      </c>
    </row>
    <row r="99" spans="1:51" s="15" customFormat="1" ht="12">
      <c r="A99" s="15"/>
      <c r="B99" s="249"/>
      <c r="C99" s="250"/>
      <c r="D99" s="218" t="s">
        <v>155</v>
      </c>
      <c r="E99" s="251" t="s">
        <v>19</v>
      </c>
      <c r="F99" s="252" t="s">
        <v>235</v>
      </c>
      <c r="G99" s="250"/>
      <c r="H99" s="251" t="s">
        <v>19</v>
      </c>
      <c r="I99" s="253"/>
      <c r="J99" s="250"/>
      <c r="K99" s="250"/>
      <c r="L99" s="254"/>
      <c r="M99" s="255"/>
      <c r="N99" s="256"/>
      <c r="O99" s="256"/>
      <c r="P99" s="256"/>
      <c r="Q99" s="256"/>
      <c r="R99" s="256"/>
      <c r="S99" s="256"/>
      <c r="T99" s="257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8" t="s">
        <v>155</v>
      </c>
      <c r="AU99" s="258" t="s">
        <v>83</v>
      </c>
      <c r="AV99" s="15" t="s">
        <v>81</v>
      </c>
      <c r="AW99" s="15" t="s">
        <v>35</v>
      </c>
      <c r="AX99" s="15" t="s">
        <v>73</v>
      </c>
      <c r="AY99" s="258" t="s">
        <v>145</v>
      </c>
    </row>
    <row r="100" spans="1:51" s="13" customFormat="1" ht="12">
      <c r="A100" s="13"/>
      <c r="B100" s="223"/>
      <c r="C100" s="224"/>
      <c r="D100" s="218" t="s">
        <v>155</v>
      </c>
      <c r="E100" s="225" t="s">
        <v>19</v>
      </c>
      <c r="F100" s="226" t="s">
        <v>1218</v>
      </c>
      <c r="G100" s="224"/>
      <c r="H100" s="227">
        <v>61.89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155</v>
      </c>
      <c r="AU100" s="233" t="s">
        <v>83</v>
      </c>
      <c r="AV100" s="13" t="s">
        <v>83</v>
      </c>
      <c r="AW100" s="13" t="s">
        <v>35</v>
      </c>
      <c r="AX100" s="13" t="s">
        <v>73</v>
      </c>
      <c r="AY100" s="233" t="s">
        <v>145</v>
      </c>
    </row>
    <row r="101" spans="1:51" s="14" customFormat="1" ht="12">
      <c r="A101" s="14"/>
      <c r="B101" s="234"/>
      <c r="C101" s="235"/>
      <c r="D101" s="218" t="s">
        <v>155</v>
      </c>
      <c r="E101" s="236" t="s">
        <v>19</v>
      </c>
      <c r="F101" s="237" t="s">
        <v>156</v>
      </c>
      <c r="G101" s="235"/>
      <c r="H101" s="238">
        <v>61.89</v>
      </c>
      <c r="I101" s="239"/>
      <c r="J101" s="235"/>
      <c r="K101" s="235"/>
      <c r="L101" s="240"/>
      <c r="M101" s="245"/>
      <c r="N101" s="246"/>
      <c r="O101" s="246"/>
      <c r="P101" s="246"/>
      <c r="Q101" s="246"/>
      <c r="R101" s="246"/>
      <c r="S101" s="246"/>
      <c r="T101" s="24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155</v>
      </c>
      <c r="AU101" s="244" t="s">
        <v>83</v>
      </c>
      <c r="AV101" s="14" t="s">
        <v>157</v>
      </c>
      <c r="AW101" s="14" t="s">
        <v>35</v>
      </c>
      <c r="AX101" s="14" t="s">
        <v>81</v>
      </c>
      <c r="AY101" s="244" t="s">
        <v>145</v>
      </c>
    </row>
    <row r="102" spans="1:63" s="12" customFormat="1" ht="22.8" customHeight="1">
      <c r="A102" s="12"/>
      <c r="B102" s="189"/>
      <c r="C102" s="190"/>
      <c r="D102" s="191" t="s">
        <v>72</v>
      </c>
      <c r="E102" s="203" t="s">
        <v>296</v>
      </c>
      <c r="F102" s="203" t="s">
        <v>297</v>
      </c>
      <c r="G102" s="190"/>
      <c r="H102" s="190"/>
      <c r="I102" s="193"/>
      <c r="J102" s="204">
        <f>BK102</f>
        <v>0</v>
      </c>
      <c r="K102" s="190"/>
      <c r="L102" s="195"/>
      <c r="M102" s="196"/>
      <c r="N102" s="197"/>
      <c r="O102" s="197"/>
      <c r="P102" s="198">
        <f>SUM(P103:P108)</f>
        <v>0</v>
      </c>
      <c r="Q102" s="197"/>
      <c r="R102" s="198">
        <f>SUM(R103:R108)</f>
        <v>0</v>
      </c>
      <c r="S102" s="197"/>
      <c r="T102" s="199">
        <f>SUM(T103:T108)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81</v>
      </c>
      <c r="AT102" s="201" t="s">
        <v>72</v>
      </c>
      <c r="AU102" s="201" t="s">
        <v>81</v>
      </c>
      <c r="AY102" s="200" t="s">
        <v>145</v>
      </c>
      <c r="BK102" s="202">
        <f>SUM(BK103:BK108)</f>
        <v>0</v>
      </c>
    </row>
    <row r="103" spans="1:65" s="2" customFormat="1" ht="16.5" customHeight="1">
      <c r="A103" s="39"/>
      <c r="B103" s="40"/>
      <c r="C103" s="205" t="s">
        <v>144</v>
      </c>
      <c r="D103" s="205" t="s">
        <v>148</v>
      </c>
      <c r="E103" s="206" t="s">
        <v>299</v>
      </c>
      <c r="F103" s="207" t="s">
        <v>300</v>
      </c>
      <c r="G103" s="208" t="s">
        <v>267</v>
      </c>
      <c r="H103" s="209">
        <v>23.461</v>
      </c>
      <c r="I103" s="210"/>
      <c r="J103" s="211">
        <f>ROUND(I103*H103,2)</f>
        <v>0</v>
      </c>
      <c r="K103" s="207" t="s">
        <v>151</v>
      </c>
      <c r="L103" s="45"/>
      <c r="M103" s="212" t="s">
        <v>19</v>
      </c>
      <c r="N103" s="213" t="s">
        <v>44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157</v>
      </c>
      <c r="AT103" s="216" t="s">
        <v>148</v>
      </c>
      <c r="AU103" s="216" t="s">
        <v>83</v>
      </c>
      <c r="AY103" s="18" t="s">
        <v>145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81</v>
      </c>
      <c r="BK103" s="217">
        <f>ROUND(I103*H103,2)</f>
        <v>0</v>
      </c>
      <c r="BL103" s="18" t="s">
        <v>157</v>
      </c>
      <c r="BM103" s="216" t="s">
        <v>1220</v>
      </c>
    </row>
    <row r="104" spans="1:47" s="2" customFormat="1" ht="12">
      <c r="A104" s="39"/>
      <c r="B104" s="40"/>
      <c r="C104" s="41"/>
      <c r="D104" s="218" t="s">
        <v>154</v>
      </c>
      <c r="E104" s="41"/>
      <c r="F104" s="219" t="s">
        <v>302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154</v>
      </c>
      <c r="AU104" s="18" t="s">
        <v>83</v>
      </c>
    </row>
    <row r="105" spans="1:65" s="2" customFormat="1" ht="16.5" customHeight="1">
      <c r="A105" s="39"/>
      <c r="B105" s="40"/>
      <c r="C105" s="205" t="s">
        <v>183</v>
      </c>
      <c r="D105" s="205" t="s">
        <v>148</v>
      </c>
      <c r="E105" s="206" t="s">
        <v>303</v>
      </c>
      <c r="F105" s="207" t="s">
        <v>304</v>
      </c>
      <c r="G105" s="208" t="s">
        <v>267</v>
      </c>
      <c r="H105" s="209">
        <v>29.526</v>
      </c>
      <c r="I105" s="210"/>
      <c r="J105" s="211">
        <f>ROUND(I105*H105,2)</f>
        <v>0</v>
      </c>
      <c r="K105" s="207" t="s">
        <v>151</v>
      </c>
      <c r="L105" s="45"/>
      <c r="M105" s="212" t="s">
        <v>19</v>
      </c>
      <c r="N105" s="213" t="s">
        <v>44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157</v>
      </c>
      <c r="AT105" s="216" t="s">
        <v>148</v>
      </c>
      <c r="AU105" s="216" t="s">
        <v>83</v>
      </c>
      <c r="AY105" s="18" t="s">
        <v>145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81</v>
      </c>
      <c r="BK105" s="217">
        <f>ROUND(I105*H105,2)</f>
        <v>0</v>
      </c>
      <c r="BL105" s="18" t="s">
        <v>157</v>
      </c>
      <c r="BM105" s="216" t="s">
        <v>1221</v>
      </c>
    </row>
    <row r="106" spans="1:47" s="2" customFormat="1" ht="12">
      <c r="A106" s="39"/>
      <c r="B106" s="40"/>
      <c r="C106" s="41"/>
      <c r="D106" s="218" t="s">
        <v>154</v>
      </c>
      <c r="E106" s="41"/>
      <c r="F106" s="219" t="s">
        <v>306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154</v>
      </c>
      <c r="AU106" s="18" t="s">
        <v>83</v>
      </c>
    </row>
    <row r="107" spans="1:51" s="13" customFormat="1" ht="12">
      <c r="A107" s="13"/>
      <c r="B107" s="223"/>
      <c r="C107" s="224"/>
      <c r="D107" s="218" t="s">
        <v>155</v>
      </c>
      <c r="E107" s="225" t="s">
        <v>19</v>
      </c>
      <c r="F107" s="226" t="s">
        <v>1222</v>
      </c>
      <c r="G107" s="224"/>
      <c r="H107" s="227">
        <v>29.526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155</v>
      </c>
      <c r="AU107" s="233" t="s">
        <v>83</v>
      </c>
      <c r="AV107" s="13" t="s">
        <v>83</v>
      </c>
      <c r="AW107" s="13" t="s">
        <v>35</v>
      </c>
      <c r="AX107" s="13" t="s">
        <v>73</v>
      </c>
      <c r="AY107" s="233" t="s">
        <v>145</v>
      </c>
    </row>
    <row r="108" spans="1:51" s="14" customFormat="1" ht="12">
      <c r="A108" s="14"/>
      <c r="B108" s="234"/>
      <c r="C108" s="235"/>
      <c r="D108" s="218" t="s">
        <v>155</v>
      </c>
      <c r="E108" s="236" t="s">
        <v>19</v>
      </c>
      <c r="F108" s="237" t="s">
        <v>156</v>
      </c>
      <c r="G108" s="235"/>
      <c r="H108" s="238">
        <v>29.526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155</v>
      </c>
      <c r="AU108" s="244" t="s">
        <v>83</v>
      </c>
      <c r="AV108" s="14" t="s">
        <v>157</v>
      </c>
      <c r="AW108" s="14" t="s">
        <v>35</v>
      </c>
      <c r="AX108" s="14" t="s">
        <v>81</v>
      </c>
      <c r="AY108" s="244" t="s">
        <v>145</v>
      </c>
    </row>
    <row r="109" spans="1:31" s="2" customFormat="1" ht="6.95" customHeight="1">
      <c r="A109" s="39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45"/>
      <c r="M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</sheetData>
  <sheetProtection password="CC35" sheet="1" objects="1" scenarios="1" formatColumns="0" formatRows="0" autoFilter="0"/>
  <autoFilter ref="C81:K108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1223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1224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1225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1226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1227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1228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1229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1230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1231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1232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1233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80</v>
      </c>
      <c r="F18" s="284" t="s">
        <v>1234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1235</v>
      </c>
      <c r="F19" s="284" t="s">
        <v>1236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1237</v>
      </c>
      <c r="F20" s="284" t="s">
        <v>1238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1239</v>
      </c>
      <c r="F21" s="284" t="s">
        <v>1240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1241</v>
      </c>
      <c r="F22" s="284" t="s">
        <v>1242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1243</v>
      </c>
      <c r="F23" s="284" t="s">
        <v>1244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1245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1246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1247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1248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1249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1250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1251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1252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1253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131</v>
      </c>
      <c r="F36" s="284"/>
      <c r="G36" s="284" t="s">
        <v>1254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1255</v>
      </c>
      <c r="F37" s="284"/>
      <c r="G37" s="284" t="s">
        <v>1256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54</v>
      </c>
      <c r="F38" s="284"/>
      <c r="G38" s="284" t="s">
        <v>1257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55</v>
      </c>
      <c r="F39" s="284"/>
      <c r="G39" s="284" t="s">
        <v>1258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132</v>
      </c>
      <c r="F40" s="284"/>
      <c r="G40" s="284" t="s">
        <v>1259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133</v>
      </c>
      <c r="F41" s="284"/>
      <c r="G41" s="284" t="s">
        <v>1260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1261</v>
      </c>
      <c r="F42" s="284"/>
      <c r="G42" s="284" t="s">
        <v>1262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1263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1264</v>
      </c>
      <c r="F44" s="284"/>
      <c r="G44" s="284" t="s">
        <v>1265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135</v>
      </c>
      <c r="F45" s="284"/>
      <c r="G45" s="284" t="s">
        <v>1266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1267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1268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1269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1270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1271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1272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1273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1274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1275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1276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1277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1278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1279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1280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1281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1282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1283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1284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1285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1286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1287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1288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1289</v>
      </c>
      <c r="D76" s="302"/>
      <c r="E76" s="302"/>
      <c r="F76" s="302" t="s">
        <v>1290</v>
      </c>
      <c r="G76" s="303"/>
      <c r="H76" s="302" t="s">
        <v>55</v>
      </c>
      <c r="I76" s="302" t="s">
        <v>58</v>
      </c>
      <c r="J76" s="302" t="s">
        <v>1291</v>
      </c>
      <c r="K76" s="301"/>
    </row>
    <row r="77" spans="2:11" s="1" customFormat="1" ht="17.25" customHeight="1">
      <c r="B77" s="299"/>
      <c r="C77" s="304" t="s">
        <v>1292</v>
      </c>
      <c r="D77" s="304"/>
      <c r="E77" s="304"/>
      <c r="F77" s="305" t="s">
        <v>1293</v>
      </c>
      <c r="G77" s="306"/>
      <c r="H77" s="304"/>
      <c r="I77" s="304"/>
      <c r="J77" s="304" t="s">
        <v>1294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54</v>
      </c>
      <c r="D79" s="309"/>
      <c r="E79" s="309"/>
      <c r="F79" s="310" t="s">
        <v>1295</v>
      </c>
      <c r="G79" s="311"/>
      <c r="H79" s="287" t="s">
        <v>1296</v>
      </c>
      <c r="I79" s="287" t="s">
        <v>1297</v>
      </c>
      <c r="J79" s="287">
        <v>20</v>
      </c>
      <c r="K79" s="301"/>
    </row>
    <row r="80" spans="2:11" s="1" customFormat="1" ht="15" customHeight="1">
      <c r="B80" s="299"/>
      <c r="C80" s="287" t="s">
        <v>1298</v>
      </c>
      <c r="D80" s="287"/>
      <c r="E80" s="287"/>
      <c r="F80" s="310" t="s">
        <v>1295</v>
      </c>
      <c r="G80" s="311"/>
      <c r="H80" s="287" t="s">
        <v>1299</v>
      </c>
      <c r="I80" s="287" t="s">
        <v>1297</v>
      </c>
      <c r="J80" s="287">
        <v>120</v>
      </c>
      <c r="K80" s="301"/>
    </row>
    <row r="81" spans="2:11" s="1" customFormat="1" ht="15" customHeight="1">
      <c r="B81" s="312"/>
      <c r="C81" s="287" t="s">
        <v>1300</v>
      </c>
      <c r="D81" s="287"/>
      <c r="E81" s="287"/>
      <c r="F81" s="310" t="s">
        <v>1301</v>
      </c>
      <c r="G81" s="311"/>
      <c r="H81" s="287" t="s">
        <v>1302</v>
      </c>
      <c r="I81" s="287" t="s">
        <v>1297</v>
      </c>
      <c r="J81" s="287">
        <v>50</v>
      </c>
      <c r="K81" s="301"/>
    </row>
    <row r="82" spans="2:11" s="1" customFormat="1" ht="15" customHeight="1">
      <c r="B82" s="312"/>
      <c r="C82" s="287" t="s">
        <v>1303</v>
      </c>
      <c r="D82" s="287"/>
      <c r="E82" s="287"/>
      <c r="F82" s="310" t="s">
        <v>1295</v>
      </c>
      <c r="G82" s="311"/>
      <c r="H82" s="287" t="s">
        <v>1304</v>
      </c>
      <c r="I82" s="287" t="s">
        <v>1305</v>
      </c>
      <c r="J82" s="287"/>
      <c r="K82" s="301"/>
    </row>
    <row r="83" spans="2:11" s="1" customFormat="1" ht="15" customHeight="1">
      <c r="B83" s="312"/>
      <c r="C83" s="313" t="s">
        <v>1306</v>
      </c>
      <c r="D83" s="313"/>
      <c r="E83" s="313"/>
      <c r="F83" s="314" t="s">
        <v>1301</v>
      </c>
      <c r="G83" s="313"/>
      <c r="H83" s="313" t="s">
        <v>1307</v>
      </c>
      <c r="I83" s="313" t="s">
        <v>1297</v>
      </c>
      <c r="J83" s="313">
        <v>15</v>
      </c>
      <c r="K83" s="301"/>
    </row>
    <row r="84" spans="2:11" s="1" customFormat="1" ht="15" customHeight="1">
      <c r="B84" s="312"/>
      <c r="C84" s="313" t="s">
        <v>1308</v>
      </c>
      <c r="D84" s="313"/>
      <c r="E84" s="313"/>
      <c r="F84" s="314" t="s">
        <v>1301</v>
      </c>
      <c r="G84" s="313"/>
      <c r="H84" s="313" t="s">
        <v>1309</v>
      </c>
      <c r="I84" s="313" t="s">
        <v>1297</v>
      </c>
      <c r="J84" s="313">
        <v>15</v>
      </c>
      <c r="K84" s="301"/>
    </row>
    <row r="85" spans="2:11" s="1" customFormat="1" ht="15" customHeight="1">
      <c r="B85" s="312"/>
      <c r="C85" s="313" t="s">
        <v>1310</v>
      </c>
      <c r="D85" s="313"/>
      <c r="E85" s="313"/>
      <c r="F85" s="314" t="s">
        <v>1301</v>
      </c>
      <c r="G85" s="313"/>
      <c r="H85" s="313" t="s">
        <v>1311</v>
      </c>
      <c r="I85" s="313" t="s">
        <v>1297</v>
      </c>
      <c r="J85" s="313">
        <v>20</v>
      </c>
      <c r="K85" s="301"/>
    </row>
    <row r="86" spans="2:11" s="1" customFormat="1" ht="15" customHeight="1">
      <c r="B86" s="312"/>
      <c r="C86" s="313" t="s">
        <v>1312</v>
      </c>
      <c r="D86" s="313"/>
      <c r="E86" s="313"/>
      <c r="F86" s="314" t="s">
        <v>1301</v>
      </c>
      <c r="G86" s="313"/>
      <c r="H86" s="313" t="s">
        <v>1313</v>
      </c>
      <c r="I86" s="313" t="s">
        <v>1297</v>
      </c>
      <c r="J86" s="313">
        <v>20</v>
      </c>
      <c r="K86" s="301"/>
    </row>
    <row r="87" spans="2:11" s="1" customFormat="1" ht="15" customHeight="1">
      <c r="B87" s="312"/>
      <c r="C87" s="287" t="s">
        <v>1314</v>
      </c>
      <c r="D87" s="287"/>
      <c r="E87" s="287"/>
      <c r="F87" s="310" t="s">
        <v>1301</v>
      </c>
      <c r="G87" s="311"/>
      <c r="H87" s="287" t="s">
        <v>1315</v>
      </c>
      <c r="I87" s="287" t="s">
        <v>1297</v>
      </c>
      <c r="J87" s="287">
        <v>50</v>
      </c>
      <c r="K87" s="301"/>
    </row>
    <row r="88" spans="2:11" s="1" customFormat="1" ht="15" customHeight="1">
      <c r="B88" s="312"/>
      <c r="C88" s="287" t="s">
        <v>1316</v>
      </c>
      <c r="D88" s="287"/>
      <c r="E88" s="287"/>
      <c r="F88" s="310" t="s">
        <v>1301</v>
      </c>
      <c r="G88" s="311"/>
      <c r="H88" s="287" t="s">
        <v>1317</v>
      </c>
      <c r="I88" s="287" t="s">
        <v>1297</v>
      </c>
      <c r="J88" s="287">
        <v>20</v>
      </c>
      <c r="K88" s="301"/>
    </row>
    <row r="89" spans="2:11" s="1" customFormat="1" ht="15" customHeight="1">
      <c r="B89" s="312"/>
      <c r="C89" s="287" t="s">
        <v>1318</v>
      </c>
      <c r="D89" s="287"/>
      <c r="E89" s="287"/>
      <c r="F89" s="310" t="s">
        <v>1301</v>
      </c>
      <c r="G89" s="311"/>
      <c r="H89" s="287" t="s">
        <v>1319</v>
      </c>
      <c r="I89" s="287" t="s">
        <v>1297</v>
      </c>
      <c r="J89" s="287">
        <v>20</v>
      </c>
      <c r="K89" s="301"/>
    </row>
    <row r="90" spans="2:11" s="1" customFormat="1" ht="15" customHeight="1">
      <c r="B90" s="312"/>
      <c r="C90" s="287" t="s">
        <v>1320</v>
      </c>
      <c r="D90" s="287"/>
      <c r="E90" s="287"/>
      <c r="F90" s="310" t="s">
        <v>1301</v>
      </c>
      <c r="G90" s="311"/>
      <c r="H90" s="287" t="s">
        <v>1321</v>
      </c>
      <c r="I90" s="287" t="s">
        <v>1297</v>
      </c>
      <c r="J90" s="287">
        <v>50</v>
      </c>
      <c r="K90" s="301"/>
    </row>
    <row r="91" spans="2:11" s="1" customFormat="1" ht="15" customHeight="1">
      <c r="B91" s="312"/>
      <c r="C91" s="287" t="s">
        <v>1322</v>
      </c>
      <c r="D91" s="287"/>
      <c r="E91" s="287"/>
      <c r="F91" s="310" t="s">
        <v>1301</v>
      </c>
      <c r="G91" s="311"/>
      <c r="H91" s="287" t="s">
        <v>1322</v>
      </c>
      <c r="I91" s="287" t="s">
        <v>1297</v>
      </c>
      <c r="J91" s="287">
        <v>50</v>
      </c>
      <c r="K91" s="301"/>
    </row>
    <row r="92" spans="2:11" s="1" customFormat="1" ht="15" customHeight="1">
      <c r="B92" s="312"/>
      <c r="C92" s="287" t="s">
        <v>1323</v>
      </c>
      <c r="D92" s="287"/>
      <c r="E92" s="287"/>
      <c r="F92" s="310" t="s">
        <v>1301</v>
      </c>
      <c r="G92" s="311"/>
      <c r="H92" s="287" t="s">
        <v>1324</v>
      </c>
      <c r="I92" s="287" t="s">
        <v>1297</v>
      </c>
      <c r="J92" s="287">
        <v>255</v>
      </c>
      <c r="K92" s="301"/>
    </row>
    <row r="93" spans="2:11" s="1" customFormat="1" ht="15" customHeight="1">
      <c r="B93" s="312"/>
      <c r="C93" s="287" t="s">
        <v>1325</v>
      </c>
      <c r="D93" s="287"/>
      <c r="E93" s="287"/>
      <c r="F93" s="310" t="s">
        <v>1295</v>
      </c>
      <c r="G93" s="311"/>
      <c r="H93" s="287" t="s">
        <v>1326</v>
      </c>
      <c r="I93" s="287" t="s">
        <v>1327</v>
      </c>
      <c r="J93" s="287"/>
      <c r="K93" s="301"/>
    </row>
    <row r="94" spans="2:11" s="1" customFormat="1" ht="15" customHeight="1">
      <c r="B94" s="312"/>
      <c r="C94" s="287" t="s">
        <v>1328</v>
      </c>
      <c r="D94" s="287"/>
      <c r="E94" s="287"/>
      <c r="F94" s="310" t="s">
        <v>1295</v>
      </c>
      <c r="G94" s="311"/>
      <c r="H94" s="287" t="s">
        <v>1329</v>
      </c>
      <c r="I94" s="287" t="s">
        <v>1330</v>
      </c>
      <c r="J94" s="287"/>
      <c r="K94" s="301"/>
    </row>
    <row r="95" spans="2:11" s="1" customFormat="1" ht="15" customHeight="1">
      <c r="B95" s="312"/>
      <c r="C95" s="287" t="s">
        <v>1331</v>
      </c>
      <c r="D95" s="287"/>
      <c r="E95" s="287"/>
      <c r="F95" s="310" t="s">
        <v>1295</v>
      </c>
      <c r="G95" s="311"/>
      <c r="H95" s="287" t="s">
        <v>1331</v>
      </c>
      <c r="I95" s="287" t="s">
        <v>1330</v>
      </c>
      <c r="J95" s="287"/>
      <c r="K95" s="301"/>
    </row>
    <row r="96" spans="2:11" s="1" customFormat="1" ht="15" customHeight="1">
      <c r="B96" s="312"/>
      <c r="C96" s="287" t="s">
        <v>39</v>
      </c>
      <c r="D96" s="287"/>
      <c r="E96" s="287"/>
      <c r="F96" s="310" t="s">
        <v>1295</v>
      </c>
      <c r="G96" s="311"/>
      <c r="H96" s="287" t="s">
        <v>1332</v>
      </c>
      <c r="I96" s="287" t="s">
        <v>1330</v>
      </c>
      <c r="J96" s="287"/>
      <c r="K96" s="301"/>
    </row>
    <row r="97" spans="2:11" s="1" customFormat="1" ht="15" customHeight="1">
      <c r="B97" s="312"/>
      <c r="C97" s="287" t="s">
        <v>49</v>
      </c>
      <c r="D97" s="287"/>
      <c r="E97" s="287"/>
      <c r="F97" s="310" t="s">
        <v>1295</v>
      </c>
      <c r="G97" s="311"/>
      <c r="H97" s="287" t="s">
        <v>1333</v>
      </c>
      <c r="I97" s="287" t="s">
        <v>1330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1334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1289</v>
      </c>
      <c r="D103" s="302"/>
      <c r="E103" s="302"/>
      <c r="F103" s="302" t="s">
        <v>1290</v>
      </c>
      <c r="G103" s="303"/>
      <c r="H103" s="302" t="s">
        <v>55</v>
      </c>
      <c r="I103" s="302" t="s">
        <v>58</v>
      </c>
      <c r="J103" s="302" t="s">
        <v>1291</v>
      </c>
      <c r="K103" s="301"/>
    </row>
    <row r="104" spans="2:11" s="1" customFormat="1" ht="17.25" customHeight="1">
      <c r="B104" s="299"/>
      <c r="C104" s="304" t="s">
        <v>1292</v>
      </c>
      <c r="D104" s="304"/>
      <c r="E104" s="304"/>
      <c r="F104" s="305" t="s">
        <v>1293</v>
      </c>
      <c r="G104" s="306"/>
      <c r="H104" s="304"/>
      <c r="I104" s="304"/>
      <c r="J104" s="304" t="s">
        <v>1294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54</v>
      </c>
      <c r="D106" s="309"/>
      <c r="E106" s="309"/>
      <c r="F106" s="310" t="s">
        <v>1295</v>
      </c>
      <c r="G106" s="287"/>
      <c r="H106" s="287" t="s">
        <v>1335</v>
      </c>
      <c r="I106" s="287" t="s">
        <v>1297</v>
      </c>
      <c r="J106" s="287">
        <v>20</v>
      </c>
      <c r="K106" s="301"/>
    </row>
    <row r="107" spans="2:11" s="1" customFormat="1" ht="15" customHeight="1">
      <c r="B107" s="299"/>
      <c r="C107" s="287" t="s">
        <v>1298</v>
      </c>
      <c r="D107" s="287"/>
      <c r="E107" s="287"/>
      <c r="F107" s="310" t="s">
        <v>1295</v>
      </c>
      <c r="G107" s="287"/>
      <c r="H107" s="287" t="s">
        <v>1335</v>
      </c>
      <c r="I107" s="287" t="s">
        <v>1297</v>
      </c>
      <c r="J107" s="287">
        <v>120</v>
      </c>
      <c r="K107" s="301"/>
    </row>
    <row r="108" spans="2:11" s="1" customFormat="1" ht="15" customHeight="1">
      <c r="B108" s="312"/>
      <c r="C108" s="287" t="s">
        <v>1300</v>
      </c>
      <c r="D108" s="287"/>
      <c r="E108" s="287"/>
      <c r="F108" s="310" t="s">
        <v>1301</v>
      </c>
      <c r="G108" s="287"/>
      <c r="H108" s="287" t="s">
        <v>1335</v>
      </c>
      <c r="I108" s="287" t="s">
        <v>1297</v>
      </c>
      <c r="J108" s="287">
        <v>50</v>
      </c>
      <c r="K108" s="301"/>
    </row>
    <row r="109" spans="2:11" s="1" customFormat="1" ht="15" customHeight="1">
      <c r="B109" s="312"/>
      <c r="C109" s="287" t="s">
        <v>1303</v>
      </c>
      <c r="D109" s="287"/>
      <c r="E109" s="287"/>
      <c r="F109" s="310" t="s">
        <v>1295</v>
      </c>
      <c r="G109" s="287"/>
      <c r="H109" s="287" t="s">
        <v>1335</v>
      </c>
      <c r="I109" s="287" t="s">
        <v>1305</v>
      </c>
      <c r="J109" s="287"/>
      <c r="K109" s="301"/>
    </row>
    <row r="110" spans="2:11" s="1" customFormat="1" ht="15" customHeight="1">
      <c r="B110" s="312"/>
      <c r="C110" s="287" t="s">
        <v>1314</v>
      </c>
      <c r="D110" s="287"/>
      <c r="E110" s="287"/>
      <c r="F110" s="310" t="s">
        <v>1301</v>
      </c>
      <c r="G110" s="287"/>
      <c r="H110" s="287" t="s">
        <v>1335</v>
      </c>
      <c r="I110" s="287" t="s">
        <v>1297</v>
      </c>
      <c r="J110" s="287">
        <v>50</v>
      </c>
      <c r="K110" s="301"/>
    </row>
    <row r="111" spans="2:11" s="1" customFormat="1" ht="15" customHeight="1">
      <c r="B111" s="312"/>
      <c r="C111" s="287" t="s">
        <v>1322</v>
      </c>
      <c r="D111" s="287"/>
      <c r="E111" s="287"/>
      <c r="F111" s="310" t="s">
        <v>1301</v>
      </c>
      <c r="G111" s="287"/>
      <c r="H111" s="287" t="s">
        <v>1335</v>
      </c>
      <c r="I111" s="287" t="s">
        <v>1297</v>
      </c>
      <c r="J111" s="287">
        <v>50</v>
      </c>
      <c r="K111" s="301"/>
    </row>
    <row r="112" spans="2:11" s="1" customFormat="1" ht="15" customHeight="1">
      <c r="B112" s="312"/>
      <c r="C112" s="287" t="s">
        <v>1320</v>
      </c>
      <c r="D112" s="287"/>
      <c r="E112" s="287"/>
      <c r="F112" s="310" t="s">
        <v>1301</v>
      </c>
      <c r="G112" s="287"/>
      <c r="H112" s="287" t="s">
        <v>1335</v>
      </c>
      <c r="I112" s="287" t="s">
        <v>1297</v>
      </c>
      <c r="J112" s="287">
        <v>50</v>
      </c>
      <c r="K112" s="301"/>
    </row>
    <row r="113" spans="2:11" s="1" customFormat="1" ht="15" customHeight="1">
      <c r="B113" s="312"/>
      <c r="C113" s="287" t="s">
        <v>54</v>
      </c>
      <c r="D113" s="287"/>
      <c r="E113" s="287"/>
      <c r="F113" s="310" t="s">
        <v>1295</v>
      </c>
      <c r="G113" s="287"/>
      <c r="H113" s="287" t="s">
        <v>1336</v>
      </c>
      <c r="I113" s="287" t="s">
        <v>1297</v>
      </c>
      <c r="J113" s="287">
        <v>20</v>
      </c>
      <c r="K113" s="301"/>
    </row>
    <row r="114" spans="2:11" s="1" customFormat="1" ht="15" customHeight="1">
      <c r="B114" s="312"/>
      <c r="C114" s="287" t="s">
        <v>1337</v>
      </c>
      <c r="D114" s="287"/>
      <c r="E114" s="287"/>
      <c r="F114" s="310" t="s">
        <v>1295</v>
      </c>
      <c r="G114" s="287"/>
      <c r="H114" s="287" t="s">
        <v>1338</v>
      </c>
      <c r="I114" s="287" t="s">
        <v>1297</v>
      </c>
      <c r="J114" s="287">
        <v>120</v>
      </c>
      <c r="K114" s="301"/>
    </row>
    <row r="115" spans="2:11" s="1" customFormat="1" ht="15" customHeight="1">
      <c r="B115" s="312"/>
      <c r="C115" s="287" t="s">
        <v>39</v>
      </c>
      <c r="D115" s="287"/>
      <c r="E115" s="287"/>
      <c r="F115" s="310" t="s">
        <v>1295</v>
      </c>
      <c r="G115" s="287"/>
      <c r="H115" s="287" t="s">
        <v>1339</v>
      </c>
      <c r="I115" s="287" t="s">
        <v>1330</v>
      </c>
      <c r="J115" s="287"/>
      <c r="K115" s="301"/>
    </row>
    <row r="116" spans="2:11" s="1" customFormat="1" ht="15" customHeight="1">
      <c r="B116" s="312"/>
      <c r="C116" s="287" t="s">
        <v>49</v>
      </c>
      <c r="D116" s="287"/>
      <c r="E116" s="287"/>
      <c r="F116" s="310" t="s">
        <v>1295</v>
      </c>
      <c r="G116" s="287"/>
      <c r="H116" s="287" t="s">
        <v>1340</v>
      </c>
      <c r="I116" s="287" t="s">
        <v>1330</v>
      </c>
      <c r="J116" s="287"/>
      <c r="K116" s="301"/>
    </row>
    <row r="117" spans="2:11" s="1" customFormat="1" ht="15" customHeight="1">
      <c r="B117" s="312"/>
      <c r="C117" s="287" t="s">
        <v>58</v>
      </c>
      <c r="D117" s="287"/>
      <c r="E117" s="287"/>
      <c r="F117" s="310" t="s">
        <v>1295</v>
      </c>
      <c r="G117" s="287"/>
      <c r="H117" s="287" t="s">
        <v>1341</v>
      </c>
      <c r="I117" s="287" t="s">
        <v>1342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1343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1289</v>
      </c>
      <c r="D123" s="302"/>
      <c r="E123" s="302"/>
      <c r="F123" s="302" t="s">
        <v>1290</v>
      </c>
      <c r="G123" s="303"/>
      <c r="H123" s="302" t="s">
        <v>55</v>
      </c>
      <c r="I123" s="302" t="s">
        <v>58</v>
      </c>
      <c r="J123" s="302" t="s">
        <v>1291</v>
      </c>
      <c r="K123" s="331"/>
    </row>
    <row r="124" spans="2:11" s="1" customFormat="1" ht="17.25" customHeight="1">
      <c r="B124" s="330"/>
      <c r="C124" s="304" t="s">
        <v>1292</v>
      </c>
      <c r="D124" s="304"/>
      <c r="E124" s="304"/>
      <c r="F124" s="305" t="s">
        <v>1293</v>
      </c>
      <c r="G124" s="306"/>
      <c r="H124" s="304"/>
      <c r="I124" s="304"/>
      <c r="J124" s="304" t="s">
        <v>1294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1298</v>
      </c>
      <c r="D126" s="309"/>
      <c r="E126" s="309"/>
      <c r="F126" s="310" t="s">
        <v>1295</v>
      </c>
      <c r="G126" s="287"/>
      <c r="H126" s="287" t="s">
        <v>1335</v>
      </c>
      <c r="I126" s="287" t="s">
        <v>1297</v>
      </c>
      <c r="J126" s="287">
        <v>120</v>
      </c>
      <c r="K126" s="335"/>
    </row>
    <row r="127" spans="2:11" s="1" customFormat="1" ht="15" customHeight="1">
      <c r="B127" s="332"/>
      <c r="C127" s="287" t="s">
        <v>1344</v>
      </c>
      <c r="D127" s="287"/>
      <c r="E127" s="287"/>
      <c r="F127" s="310" t="s">
        <v>1295</v>
      </c>
      <c r="G127" s="287"/>
      <c r="H127" s="287" t="s">
        <v>1345</v>
      </c>
      <c r="I127" s="287" t="s">
        <v>1297</v>
      </c>
      <c r="J127" s="287" t="s">
        <v>1346</v>
      </c>
      <c r="K127" s="335"/>
    </row>
    <row r="128" spans="2:11" s="1" customFormat="1" ht="15" customHeight="1">
      <c r="B128" s="332"/>
      <c r="C128" s="287" t="s">
        <v>1243</v>
      </c>
      <c r="D128" s="287"/>
      <c r="E128" s="287"/>
      <c r="F128" s="310" t="s">
        <v>1295</v>
      </c>
      <c r="G128" s="287"/>
      <c r="H128" s="287" t="s">
        <v>1347</v>
      </c>
      <c r="I128" s="287" t="s">
        <v>1297</v>
      </c>
      <c r="J128" s="287" t="s">
        <v>1346</v>
      </c>
      <c r="K128" s="335"/>
    </row>
    <row r="129" spans="2:11" s="1" customFormat="1" ht="15" customHeight="1">
      <c r="B129" s="332"/>
      <c r="C129" s="287" t="s">
        <v>1306</v>
      </c>
      <c r="D129" s="287"/>
      <c r="E129" s="287"/>
      <c r="F129" s="310" t="s">
        <v>1301</v>
      </c>
      <c r="G129" s="287"/>
      <c r="H129" s="287" t="s">
        <v>1307</v>
      </c>
      <c r="I129" s="287" t="s">
        <v>1297</v>
      </c>
      <c r="J129" s="287">
        <v>15</v>
      </c>
      <c r="K129" s="335"/>
    </row>
    <row r="130" spans="2:11" s="1" customFormat="1" ht="15" customHeight="1">
      <c r="B130" s="332"/>
      <c r="C130" s="313" t="s">
        <v>1308</v>
      </c>
      <c r="D130" s="313"/>
      <c r="E130" s="313"/>
      <c r="F130" s="314" t="s">
        <v>1301</v>
      </c>
      <c r="G130" s="313"/>
      <c r="H130" s="313" t="s">
        <v>1309</v>
      </c>
      <c r="I130" s="313" t="s">
        <v>1297</v>
      </c>
      <c r="J130" s="313">
        <v>15</v>
      </c>
      <c r="K130" s="335"/>
    </row>
    <row r="131" spans="2:11" s="1" customFormat="1" ht="15" customHeight="1">
      <c r="B131" s="332"/>
      <c r="C131" s="313" t="s">
        <v>1310</v>
      </c>
      <c r="D131" s="313"/>
      <c r="E131" s="313"/>
      <c r="F131" s="314" t="s">
        <v>1301</v>
      </c>
      <c r="G131" s="313"/>
      <c r="H131" s="313" t="s">
        <v>1311</v>
      </c>
      <c r="I131" s="313" t="s">
        <v>1297</v>
      </c>
      <c r="J131" s="313">
        <v>20</v>
      </c>
      <c r="K131" s="335"/>
    </row>
    <row r="132" spans="2:11" s="1" customFormat="1" ht="15" customHeight="1">
      <c r="B132" s="332"/>
      <c r="C132" s="313" t="s">
        <v>1312</v>
      </c>
      <c r="D132" s="313"/>
      <c r="E132" s="313"/>
      <c r="F132" s="314" t="s">
        <v>1301</v>
      </c>
      <c r="G132" s="313"/>
      <c r="H132" s="313" t="s">
        <v>1313</v>
      </c>
      <c r="I132" s="313" t="s">
        <v>1297</v>
      </c>
      <c r="J132" s="313">
        <v>20</v>
      </c>
      <c r="K132" s="335"/>
    </row>
    <row r="133" spans="2:11" s="1" customFormat="1" ht="15" customHeight="1">
      <c r="B133" s="332"/>
      <c r="C133" s="287" t="s">
        <v>1300</v>
      </c>
      <c r="D133" s="287"/>
      <c r="E133" s="287"/>
      <c r="F133" s="310" t="s">
        <v>1301</v>
      </c>
      <c r="G133" s="287"/>
      <c r="H133" s="287" t="s">
        <v>1335</v>
      </c>
      <c r="I133" s="287" t="s">
        <v>1297</v>
      </c>
      <c r="J133" s="287">
        <v>50</v>
      </c>
      <c r="K133" s="335"/>
    </row>
    <row r="134" spans="2:11" s="1" customFormat="1" ht="15" customHeight="1">
      <c r="B134" s="332"/>
      <c r="C134" s="287" t="s">
        <v>1314</v>
      </c>
      <c r="D134" s="287"/>
      <c r="E134" s="287"/>
      <c r="F134" s="310" t="s">
        <v>1301</v>
      </c>
      <c r="G134" s="287"/>
      <c r="H134" s="287" t="s">
        <v>1335</v>
      </c>
      <c r="I134" s="287" t="s">
        <v>1297</v>
      </c>
      <c r="J134" s="287">
        <v>50</v>
      </c>
      <c r="K134" s="335"/>
    </row>
    <row r="135" spans="2:11" s="1" customFormat="1" ht="15" customHeight="1">
      <c r="B135" s="332"/>
      <c r="C135" s="287" t="s">
        <v>1320</v>
      </c>
      <c r="D135" s="287"/>
      <c r="E135" s="287"/>
      <c r="F135" s="310" t="s">
        <v>1301</v>
      </c>
      <c r="G135" s="287"/>
      <c r="H135" s="287" t="s">
        <v>1335</v>
      </c>
      <c r="I135" s="287" t="s">
        <v>1297</v>
      </c>
      <c r="J135" s="287">
        <v>50</v>
      </c>
      <c r="K135" s="335"/>
    </row>
    <row r="136" spans="2:11" s="1" customFormat="1" ht="15" customHeight="1">
      <c r="B136" s="332"/>
      <c r="C136" s="287" t="s">
        <v>1322</v>
      </c>
      <c r="D136" s="287"/>
      <c r="E136" s="287"/>
      <c r="F136" s="310" t="s">
        <v>1301</v>
      </c>
      <c r="G136" s="287"/>
      <c r="H136" s="287" t="s">
        <v>1335</v>
      </c>
      <c r="I136" s="287" t="s">
        <v>1297</v>
      </c>
      <c r="J136" s="287">
        <v>50</v>
      </c>
      <c r="K136" s="335"/>
    </row>
    <row r="137" spans="2:11" s="1" customFormat="1" ht="15" customHeight="1">
      <c r="B137" s="332"/>
      <c r="C137" s="287" t="s">
        <v>1323</v>
      </c>
      <c r="D137" s="287"/>
      <c r="E137" s="287"/>
      <c r="F137" s="310" t="s">
        <v>1301</v>
      </c>
      <c r="G137" s="287"/>
      <c r="H137" s="287" t="s">
        <v>1348</v>
      </c>
      <c r="I137" s="287" t="s">
        <v>1297</v>
      </c>
      <c r="J137" s="287">
        <v>255</v>
      </c>
      <c r="K137" s="335"/>
    </row>
    <row r="138" spans="2:11" s="1" customFormat="1" ht="15" customHeight="1">
      <c r="B138" s="332"/>
      <c r="C138" s="287" t="s">
        <v>1325</v>
      </c>
      <c r="D138" s="287"/>
      <c r="E138" s="287"/>
      <c r="F138" s="310" t="s">
        <v>1295</v>
      </c>
      <c r="G138" s="287"/>
      <c r="H138" s="287" t="s">
        <v>1349</v>
      </c>
      <c r="I138" s="287" t="s">
        <v>1327</v>
      </c>
      <c r="J138" s="287"/>
      <c r="K138" s="335"/>
    </row>
    <row r="139" spans="2:11" s="1" customFormat="1" ht="15" customHeight="1">
      <c r="B139" s="332"/>
      <c r="C139" s="287" t="s">
        <v>1328</v>
      </c>
      <c r="D139" s="287"/>
      <c r="E139" s="287"/>
      <c r="F139" s="310" t="s">
        <v>1295</v>
      </c>
      <c r="G139" s="287"/>
      <c r="H139" s="287" t="s">
        <v>1350</v>
      </c>
      <c r="I139" s="287" t="s">
        <v>1330</v>
      </c>
      <c r="J139" s="287"/>
      <c r="K139" s="335"/>
    </row>
    <row r="140" spans="2:11" s="1" customFormat="1" ht="15" customHeight="1">
      <c r="B140" s="332"/>
      <c r="C140" s="287" t="s">
        <v>1331</v>
      </c>
      <c r="D140" s="287"/>
      <c r="E140" s="287"/>
      <c r="F140" s="310" t="s">
        <v>1295</v>
      </c>
      <c r="G140" s="287"/>
      <c r="H140" s="287" t="s">
        <v>1331</v>
      </c>
      <c r="I140" s="287" t="s">
        <v>1330</v>
      </c>
      <c r="J140" s="287"/>
      <c r="K140" s="335"/>
    </row>
    <row r="141" spans="2:11" s="1" customFormat="1" ht="15" customHeight="1">
      <c r="B141" s="332"/>
      <c r="C141" s="287" t="s">
        <v>39</v>
      </c>
      <c r="D141" s="287"/>
      <c r="E141" s="287"/>
      <c r="F141" s="310" t="s">
        <v>1295</v>
      </c>
      <c r="G141" s="287"/>
      <c r="H141" s="287" t="s">
        <v>1351</v>
      </c>
      <c r="I141" s="287" t="s">
        <v>1330</v>
      </c>
      <c r="J141" s="287"/>
      <c r="K141" s="335"/>
    </row>
    <row r="142" spans="2:11" s="1" customFormat="1" ht="15" customHeight="1">
      <c r="B142" s="332"/>
      <c r="C142" s="287" t="s">
        <v>1352</v>
      </c>
      <c r="D142" s="287"/>
      <c r="E142" s="287"/>
      <c r="F142" s="310" t="s">
        <v>1295</v>
      </c>
      <c r="G142" s="287"/>
      <c r="H142" s="287" t="s">
        <v>1353</v>
      </c>
      <c r="I142" s="287" t="s">
        <v>1330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1354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1289</v>
      </c>
      <c r="D148" s="302"/>
      <c r="E148" s="302"/>
      <c r="F148" s="302" t="s">
        <v>1290</v>
      </c>
      <c r="G148" s="303"/>
      <c r="H148" s="302" t="s">
        <v>55</v>
      </c>
      <c r="I148" s="302" t="s">
        <v>58</v>
      </c>
      <c r="J148" s="302" t="s">
        <v>1291</v>
      </c>
      <c r="K148" s="301"/>
    </row>
    <row r="149" spans="2:11" s="1" customFormat="1" ht="17.25" customHeight="1">
      <c r="B149" s="299"/>
      <c r="C149" s="304" t="s">
        <v>1292</v>
      </c>
      <c r="D149" s="304"/>
      <c r="E149" s="304"/>
      <c r="F149" s="305" t="s">
        <v>1293</v>
      </c>
      <c r="G149" s="306"/>
      <c r="H149" s="304"/>
      <c r="I149" s="304"/>
      <c r="J149" s="304" t="s">
        <v>1294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1298</v>
      </c>
      <c r="D151" s="287"/>
      <c r="E151" s="287"/>
      <c r="F151" s="340" t="s">
        <v>1295</v>
      </c>
      <c r="G151" s="287"/>
      <c r="H151" s="339" t="s">
        <v>1335</v>
      </c>
      <c r="I151" s="339" t="s">
        <v>1297</v>
      </c>
      <c r="J151" s="339">
        <v>120</v>
      </c>
      <c r="K151" s="335"/>
    </row>
    <row r="152" spans="2:11" s="1" customFormat="1" ht="15" customHeight="1">
      <c r="B152" s="312"/>
      <c r="C152" s="339" t="s">
        <v>1344</v>
      </c>
      <c r="D152" s="287"/>
      <c r="E152" s="287"/>
      <c r="F152" s="340" t="s">
        <v>1295</v>
      </c>
      <c r="G152" s="287"/>
      <c r="H152" s="339" t="s">
        <v>1355</v>
      </c>
      <c r="I152" s="339" t="s">
        <v>1297</v>
      </c>
      <c r="J152" s="339" t="s">
        <v>1346</v>
      </c>
      <c r="K152" s="335"/>
    </row>
    <row r="153" spans="2:11" s="1" customFormat="1" ht="15" customHeight="1">
      <c r="B153" s="312"/>
      <c r="C153" s="339" t="s">
        <v>1243</v>
      </c>
      <c r="D153" s="287"/>
      <c r="E153" s="287"/>
      <c r="F153" s="340" t="s">
        <v>1295</v>
      </c>
      <c r="G153" s="287"/>
      <c r="H153" s="339" t="s">
        <v>1356</v>
      </c>
      <c r="I153" s="339" t="s">
        <v>1297</v>
      </c>
      <c r="J153" s="339" t="s">
        <v>1346</v>
      </c>
      <c r="K153" s="335"/>
    </row>
    <row r="154" spans="2:11" s="1" customFormat="1" ht="15" customHeight="1">
      <c r="B154" s="312"/>
      <c r="C154" s="339" t="s">
        <v>1300</v>
      </c>
      <c r="D154" s="287"/>
      <c r="E154" s="287"/>
      <c r="F154" s="340" t="s">
        <v>1301</v>
      </c>
      <c r="G154" s="287"/>
      <c r="H154" s="339" t="s">
        <v>1335</v>
      </c>
      <c r="I154" s="339" t="s">
        <v>1297</v>
      </c>
      <c r="J154" s="339">
        <v>50</v>
      </c>
      <c r="K154" s="335"/>
    </row>
    <row r="155" spans="2:11" s="1" customFormat="1" ht="15" customHeight="1">
      <c r="B155" s="312"/>
      <c r="C155" s="339" t="s">
        <v>1303</v>
      </c>
      <c r="D155" s="287"/>
      <c r="E155" s="287"/>
      <c r="F155" s="340" t="s">
        <v>1295</v>
      </c>
      <c r="G155" s="287"/>
      <c r="H155" s="339" t="s">
        <v>1335</v>
      </c>
      <c r="I155" s="339" t="s">
        <v>1305</v>
      </c>
      <c r="J155" s="339"/>
      <c r="K155" s="335"/>
    </row>
    <row r="156" spans="2:11" s="1" customFormat="1" ht="15" customHeight="1">
      <c r="B156" s="312"/>
      <c r="C156" s="339" t="s">
        <v>1314</v>
      </c>
      <c r="D156" s="287"/>
      <c r="E156" s="287"/>
      <c r="F156" s="340" t="s">
        <v>1301</v>
      </c>
      <c r="G156" s="287"/>
      <c r="H156" s="339" t="s">
        <v>1335</v>
      </c>
      <c r="I156" s="339" t="s">
        <v>1297</v>
      </c>
      <c r="J156" s="339">
        <v>50</v>
      </c>
      <c r="K156" s="335"/>
    </row>
    <row r="157" spans="2:11" s="1" customFormat="1" ht="15" customHeight="1">
      <c r="B157" s="312"/>
      <c r="C157" s="339" t="s">
        <v>1322</v>
      </c>
      <c r="D157" s="287"/>
      <c r="E157" s="287"/>
      <c r="F157" s="340" t="s">
        <v>1301</v>
      </c>
      <c r="G157" s="287"/>
      <c r="H157" s="339" t="s">
        <v>1335</v>
      </c>
      <c r="I157" s="339" t="s">
        <v>1297</v>
      </c>
      <c r="J157" s="339">
        <v>50</v>
      </c>
      <c r="K157" s="335"/>
    </row>
    <row r="158" spans="2:11" s="1" customFormat="1" ht="15" customHeight="1">
      <c r="B158" s="312"/>
      <c r="C158" s="339" t="s">
        <v>1320</v>
      </c>
      <c r="D158" s="287"/>
      <c r="E158" s="287"/>
      <c r="F158" s="340" t="s">
        <v>1301</v>
      </c>
      <c r="G158" s="287"/>
      <c r="H158" s="339" t="s">
        <v>1335</v>
      </c>
      <c r="I158" s="339" t="s">
        <v>1297</v>
      </c>
      <c r="J158" s="339">
        <v>50</v>
      </c>
      <c r="K158" s="335"/>
    </row>
    <row r="159" spans="2:11" s="1" customFormat="1" ht="15" customHeight="1">
      <c r="B159" s="312"/>
      <c r="C159" s="339" t="s">
        <v>125</v>
      </c>
      <c r="D159" s="287"/>
      <c r="E159" s="287"/>
      <c r="F159" s="340" t="s">
        <v>1295</v>
      </c>
      <c r="G159" s="287"/>
      <c r="H159" s="339" t="s">
        <v>1357</v>
      </c>
      <c r="I159" s="339" t="s">
        <v>1297</v>
      </c>
      <c r="J159" s="339" t="s">
        <v>1358</v>
      </c>
      <c r="K159" s="335"/>
    </row>
    <row r="160" spans="2:11" s="1" customFormat="1" ht="15" customHeight="1">
      <c r="B160" s="312"/>
      <c r="C160" s="339" t="s">
        <v>1359</v>
      </c>
      <c r="D160" s="287"/>
      <c r="E160" s="287"/>
      <c r="F160" s="340" t="s">
        <v>1295</v>
      </c>
      <c r="G160" s="287"/>
      <c r="H160" s="339" t="s">
        <v>1360</v>
      </c>
      <c r="I160" s="339" t="s">
        <v>1330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1361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1289</v>
      </c>
      <c r="D166" s="302"/>
      <c r="E166" s="302"/>
      <c r="F166" s="302" t="s">
        <v>1290</v>
      </c>
      <c r="G166" s="344"/>
      <c r="H166" s="345" t="s">
        <v>55</v>
      </c>
      <c r="I166" s="345" t="s">
        <v>58</v>
      </c>
      <c r="J166" s="302" t="s">
        <v>1291</v>
      </c>
      <c r="K166" s="279"/>
    </row>
    <row r="167" spans="2:11" s="1" customFormat="1" ht="17.25" customHeight="1">
      <c r="B167" s="280"/>
      <c r="C167" s="304" t="s">
        <v>1292</v>
      </c>
      <c r="D167" s="304"/>
      <c r="E167" s="304"/>
      <c r="F167" s="305" t="s">
        <v>1293</v>
      </c>
      <c r="G167" s="346"/>
      <c r="H167" s="347"/>
      <c r="I167" s="347"/>
      <c r="J167" s="304" t="s">
        <v>1294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1298</v>
      </c>
      <c r="D169" s="287"/>
      <c r="E169" s="287"/>
      <c r="F169" s="310" t="s">
        <v>1295</v>
      </c>
      <c r="G169" s="287"/>
      <c r="H169" s="287" t="s">
        <v>1335</v>
      </c>
      <c r="I169" s="287" t="s">
        <v>1297</v>
      </c>
      <c r="J169" s="287">
        <v>120</v>
      </c>
      <c r="K169" s="335"/>
    </row>
    <row r="170" spans="2:11" s="1" customFormat="1" ht="15" customHeight="1">
      <c r="B170" s="312"/>
      <c r="C170" s="287" t="s">
        <v>1344</v>
      </c>
      <c r="D170" s="287"/>
      <c r="E170" s="287"/>
      <c r="F170" s="310" t="s">
        <v>1295</v>
      </c>
      <c r="G170" s="287"/>
      <c r="H170" s="287" t="s">
        <v>1345</v>
      </c>
      <c r="I170" s="287" t="s">
        <v>1297</v>
      </c>
      <c r="J170" s="287" t="s">
        <v>1346</v>
      </c>
      <c r="K170" s="335"/>
    </row>
    <row r="171" spans="2:11" s="1" customFormat="1" ht="15" customHeight="1">
      <c r="B171" s="312"/>
      <c r="C171" s="287" t="s">
        <v>1243</v>
      </c>
      <c r="D171" s="287"/>
      <c r="E171" s="287"/>
      <c r="F171" s="310" t="s">
        <v>1295</v>
      </c>
      <c r="G171" s="287"/>
      <c r="H171" s="287" t="s">
        <v>1362</v>
      </c>
      <c r="I171" s="287" t="s">
        <v>1297</v>
      </c>
      <c r="J171" s="287" t="s">
        <v>1346</v>
      </c>
      <c r="K171" s="335"/>
    </row>
    <row r="172" spans="2:11" s="1" customFormat="1" ht="15" customHeight="1">
      <c r="B172" s="312"/>
      <c r="C172" s="287" t="s">
        <v>1300</v>
      </c>
      <c r="D172" s="287"/>
      <c r="E172" s="287"/>
      <c r="F172" s="310" t="s">
        <v>1301</v>
      </c>
      <c r="G172" s="287"/>
      <c r="H172" s="287" t="s">
        <v>1362</v>
      </c>
      <c r="I172" s="287" t="s">
        <v>1297</v>
      </c>
      <c r="J172" s="287">
        <v>50</v>
      </c>
      <c r="K172" s="335"/>
    </row>
    <row r="173" spans="2:11" s="1" customFormat="1" ht="15" customHeight="1">
      <c r="B173" s="312"/>
      <c r="C173" s="287" t="s">
        <v>1303</v>
      </c>
      <c r="D173" s="287"/>
      <c r="E173" s="287"/>
      <c r="F173" s="310" t="s">
        <v>1295</v>
      </c>
      <c r="G173" s="287"/>
      <c r="H173" s="287" t="s">
        <v>1362</v>
      </c>
      <c r="I173" s="287" t="s">
        <v>1305</v>
      </c>
      <c r="J173" s="287"/>
      <c r="K173" s="335"/>
    </row>
    <row r="174" spans="2:11" s="1" customFormat="1" ht="15" customHeight="1">
      <c r="B174" s="312"/>
      <c r="C174" s="287" t="s">
        <v>1314</v>
      </c>
      <c r="D174" s="287"/>
      <c r="E174" s="287"/>
      <c r="F174" s="310" t="s">
        <v>1301</v>
      </c>
      <c r="G174" s="287"/>
      <c r="H174" s="287" t="s">
        <v>1362</v>
      </c>
      <c r="I174" s="287" t="s">
        <v>1297</v>
      </c>
      <c r="J174" s="287">
        <v>50</v>
      </c>
      <c r="K174" s="335"/>
    </row>
    <row r="175" spans="2:11" s="1" customFormat="1" ht="15" customHeight="1">
      <c r="B175" s="312"/>
      <c r="C175" s="287" t="s">
        <v>1322</v>
      </c>
      <c r="D175" s="287"/>
      <c r="E175" s="287"/>
      <c r="F175" s="310" t="s">
        <v>1301</v>
      </c>
      <c r="G175" s="287"/>
      <c r="H175" s="287" t="s">
        <v>1362</v>
      </c>
      <c r="I175" s="287" t="s">
        <v>1297</v>
      </c>
      <c r="J175" s="287">
        <v>50</v>
      </c>
      <c r="K175" s="335"/>
    </row>
    <row r="176" spans="2:11" s="1" customFormat="1" ht="15" customHeight="1">
      <c r="B176" s="312"/>
      <c r="C176" s="287" t="s">
        <v>1320</v>
      </c>
      <c r="D176" s="287"/>
      <c r="E176" s="287"/>
      <c r="F176" s="310" t="s">
        <v>1301</v>
      </c>
      <c r="G176" s="287"/>
      <c r="H176" s="287" t="s">
        <v>1362</v>
      </c>
      <c r="I176" s="287" t="s">
        <v>1297</v>
      </c>
      <c r="J176" s="287">
        <v>50</v>
      </c>
      <c r="K176" s="335"/>
    </row>
    <row r="177" spans="2:11" s="1" customFormat="1" ht="15" customHeight="1">
      <c r="B177" s="312"/>
      <c r="C177" s="287" t="s">
        <v>131</v>
      </c>
      <c r="D177" s="287"/>
      <c r="E177" s="287"/>
      <c r="F177" s="310" t="s">
        <v>1295</v>
      </c>
      <c r="G177" s="287"/>
      <c r="H177" s="287" t="s">
        <v>1363</v>
      </c>
      <c r="I177" s="287" t="s">
        <v>1364</v>
      </c>
      <c r="J177" s="287"/>
      <c r="K177" s="335"/>
    </row>
    <row r="178" spans="2:11" s="1" customFormat="1" ht="15" customHeight="1">
      <c r="B178" s="312"/>
      <c r="C178" s="287" t="s">
        <v>58</v>
      </c>
      <c r="D178" s="287"/>
      <c r="E178" s="287"/>
      <c r="F178" s="310" t="s">
        <v>1295</v>
      </c>
      <c r="G178" s="287"/>
      <c r="H178" s="287" t="s">
        <v>1365</v>
      </c>
      <c r="I178" s="287" t="s">
        <v>1366</v>
      </c>
      <c r="J178" s="287">
        <v>1</v>
      </c>
      <c r="K178" s="335"/>
    </row>
    <row r="179" spans="2:11" s="1" customFormat="1" ht="15" customHeight="1">
      <c r="B179" s="312"/>
      <c r="C179" s="287" t="s">
        <v>54</v>
      </c>
      <c r="D179" s="287"/>
      <c r="E179" s="287"/>
      <c r="F179" s="310" t="s">
        <v>1295</v>
      </c>
      <c r="G179" s="287"/>
      <c r="H179" s="287" t="s">
        <v>1367</v>
      </c>
      <c r="I179" s="287" t="s">
        <v>1297</v>
      </c>
      <c r="J179" s="287">
        <v>20</v>
      </c>
      <c r="K179" s="335"/>
    </row>
    <row r="180" spans="2:11" s="1" customFormat="1" ht="15" customHeight="1">
      <c r="B180" s="312"/>
      <c r="C180" s="287" t="s">
        <v>55</v>
      </c>
      <c r="D180" s="287"/>
      <c r="E180" s="287"/>
      <c r="F180" s="310" t="s">
        <v>1295</v>
      </c>
      <c r="G180" s="287"/>
      <c r="H180" s="287" t="s">
        <v>1368</v>
      </c>
      <c r="I180" s="287" t="s">
        <v>1297</v>
      </c>
      <c r="J180" s="287">
        <v>255</v>
      </c>
      <c r="K180" s="335"/>
    </row>
    <row r="181" spans="2:11" s="1" customFormat="1" ht="15" customHeight="1">
      <c r="B181" s="312"/>
      <c r="C181" s="287" t="s">
        <v>132</v>
      </c>
      <c r="D181" s="287"/>
      <c r="E181" s="287"/>
      <c r="F181" s="310" t="s">
        <v>1295</v>
      </c>
      <c r="G181" s="287"/>
      <c r="H181" s="287" t="s">
        <v>1259</v>
      </c>
      <c r="I181" s="287" t="s">
        <v>1297</v>
      </c>
      <c r="J181" s="287">
        <v>10</v>
      </c>
      <c r="K181" s="335"/>
    </row>
    <row r="182" spans="2:11" s="1" customFormat="1" ht="15" customHeight="1">
      <c r="B182" s="312"/>
      <c r="C182" s="287" t="s">
        <v>133</v>
      </c>
      <c r="D182" s="287"/>
      <c r="E182" s="287"/>
      <c r="F182" s="310" t="s">
        <v>1295</v>
      </c>
      <c r="G182" s="287"/>
      <c r="H182" s="287" t="s">
        <v>1369</v>
      </c>
      <c r="I182" s="287" t="s">
        <v>1330</v>
      </c>
      <c r="J182" s="287"/>
      <c r="K182" s="335"/>
    </row>
    <row r="183" spans="2:11" s="1" customFormat="1" ht="15" customHeight="1">
      <c r="B183" s="312"/>
      <c r="C183" s="287" t="s">
        <v>1370</v>
      </c>
      <c r="D183" s="287"/>
      <c r="E183" s="287"/>
      <c r="F183" s="310" t="s">
        <v>1295</v>
      </c>
      <c r="G183" s="287"/>
      <c r="H183" s="287" t="s">
        <v>1371</v>
      </c>
      <c r="I183" s="287" t="s">
        <v>1330</v>
      </c>
      <c r="J183" s="287"/>
      <c r="K183" s="335"/>
    </row>
    <row r="184" spans="2:11" s="1" customFormat="1" ht="15" customHeight="1">
      <c r="B184" s="312"/>
      <c r="C184" s="287" t="s">
        <v>1359</v>
      </c>
      <c r="D184" s="287"/>
      <c r="E184" s="287"/>
      <c r="F184" s="310" t="s">
        <v>1295</v>
      </c>
      <c r="G184" s="287"/>
      <c r="H184" s="287" t="s">
        <v>1372</v>
      </c>
      <c r="I184" s="287" t="s">
        <v>1330</v>
      </c>
      <c r="J184" s="287"/>
      <c r="K184" s="335"/>
    </row>
    <row r="185" spans="2:11" s="1" customFormat="1" ht="15" customHeight="1">
      <c r="B185" s="312"/>
      <c r="C185" s="287" t="s">
        <v>135</v>
      </c>
      <c r="D185" s="287"/>
      <c r="E185" s="287"/>
      <c r="F185" s="310" t="s">
        <v>1301</v>
      </c>
      <c r="G185" s="287"/>
      <c r="H185" s="287" t="s">
        <v>1373</v>
      </c>
      <c r="I185" s="287" t="s">
        <v>1297</v>
      </c>
      <c r="J185" s="287">
        <v>50</v>
      </c>
      <c r="K185" s="335"/>
    </row>
    <row r="186" spans="2:11" s="1" customFormat="1" ht="15" customHeight="1">
      <c r="B186" s="312"/>
      <c r="C186" s="287" t="s">
        <v>1374</v>
      </c>
      <c r="D186" s="287"/>
      <c r="E186" s="287"/>
      <c r="F186" s="310" t="s">
        <v>1301</v>
      </c>
      <c r="G186" s="287"/>
      <c r="H186" s="287" t="s">
        <v>1375</v>
      </c>
      <c r="I186" s="287" t="s">
        <v>1376</v>
      </c>
      <c r="J186" s="287"/>
      <c r="K186" s="335"/>
    </row>
    <row r="187" spans="2:11" s="1" customFormat="1" ht="15" customHeight="1">
      <c r="B187" s="312"/>
      <c r="C187" s="287" t="s">
        <v>1377</v>
      </c>
      <c r="D187" s="287"/>
      <c r="E187" s="287"/>
      <c r="F187" s="310" t="s">
        <v>1301</v>
      </c>
      <c r="G187" s="287"/>
      <c r="H187" s="287" t="s">
        <v>1378</v>
      </c>
      <c r="I187" s="287" t="s">
        <v>1376</v>
      </c>
      <c r="J187" s="287"/>
      <c r="K187" s="335"/>
    </row>
    <row r="188" spans="2:11" s="1" customFormat="1" ht="15" customHeight="1">
      <c r="B188" s="312"/>
      <c r="C188" s="287" t="s">
        <v>1379</v>
      </c>
      <c r="D188" s="287"/>
      <c r="E188" s="287"/>
      <c r="F188" s="310" t="s">
        <v>1301</v>
      </c>
      <c r="G188" s="287"/>
      <c r="H188" s="287" t="s">
        <v>1380</v>
      </c>
      <c r="I188" s="287" t="s">
        <v>1376</v>
      </c>
      <c r="J188" s="287"/>
      <c r="K188" s="335"/>
    </row>
    <row r="189" spans="2:11" s="1" customFormat="1" ht="15" customHeight="1">
      <c r="B189" s="312"/>
      <c r="C189" s="348" t="s">
        <v>1381</v>
      </c>
      <c r="D189" s="287"/>
      <c r="E189" s="287"/>
      <c r="F189" s="310" t="s">
        <v>1301</v>
      </c>
      <c r="G189" s="287"/>
      <c r="H189" s="287" t="s">
        <v>1382</v>
      </c>
      <c r="I189" s="287" t="s">
        <v>1383</v>
      </c>
      <c r="J189" s="349" t="s">
        <v>1384</v>
      </c>
      <c r="K189" s="335"/>
    </row>
    <row r="190" spans="2:11" s="1" customFormat="1" ht="15" customHeight="1">
      <c r="B190" s="312"/>
      <c r="C190" s="348" t="s">
        <v>43</v>
      </c>
      <c r="D190" s="287"/>
      <c r="E190" s="287"/>
      <c r="F190" s="310" t="s">
        <v>1295</v>
      </c>
      <c r="G190" s="287"/>
      <c r="H190" s="284" t="s">
        <v>1385</v>
      </c>
      <c r="I190" s="287" t="s">
        <v>1386</v>
      </c>
      <c r="J190" s="287"/>
      <c r="K190" s="335"/>
    </row>
    <row r="191" spans="2:11" s="1" customFormat="1" ht="15" customHeight="1">
      <c r="B191" s="312"/>
      <c r="C191" s="348" t="s">
        <v>1387</v>
      </c>
      <c r="D191" s="287"/>
      <c r="E191" s="287"/>
      <c r="F191" s="310" t="s">
        <v>1295</v>
      </c>
      <c r="G191" s="287"/>
      <c r="H191" s="287" t="s">
        <v>1388</v>
      </c>
      <c r="I191" s="287" t="s">
        <v>1330</v>
      </c>
      <c r="J191" s="287"/>
      <c r="K191" s="335"/>
    </row>
    <row r="192" spans="2:11" s="1" customFormat="1" ht="15" customHeight="1">
      <c r="B192" s="312"/>
      <c r="C192" s="348" t="s">
        <v>1389</v>
      </c>
      <c r="D192" s="287"/>
      <c r="E192" s="287"/>
      <c r="F192" s="310" t="s">
        <v>1295</v>
      </c>
      <c r="G192" s="287"/>
      <c r="H192" s="287" t="s">
        <v>1390</v>
      </c>
      <c r="I192" s="287" t="s">
        <v>1330</v>
      </c>
      <c r="J192" s="287"/>
      <c r="K192" s="335"/>
    </row>
    <row r="193" spans="2:11" s="1" customFormat="1" ht="15" customHeight="1">
      <c r="B193" s="312"/>
      <c r="C193" s="348" t="s">
        <v>1391</v>
      </c>
      <c r="D193" s="287"/>
      <c r="E193" s="287"/>
      <c r="F193" s="310" t="s">
        <v>1301</v>
      </c>
      <c r="G193" s="287"/>
      <c r="H193" s="287" t="s">
        <v>1392</v>
      </c>
      <c r="I193" s="287" t="s">
        <v>1330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1393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1394</v>
      </c>
      <c r="D200" s="351"/>
      <c r="E200" s="351"/>
      <c r="F200" s="351" t="s">
        <v>1395</v>
      </c>
      <c r="G200" s="352"/>
      <c r="H200" s="351" t="s">
        <v>1396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1386</v>
      </c>
      <c r="D202" s="287"/>
      <c r="E202" s="287"/>
      <c r="F202" s="310" t="s">
        <v>44</v>
      </c>
      <c r="G202" s="287"/>
      <c r="H202" s="287" t="s">
        <v>1397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45</v>
      </c>
      <c r="G203" s="287"/>
      <c r="H203" s="287" t="s">
        <v>1398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48</v>
      </c>
      <c r="G204" s="287"/>
      <c r="H204" s="287" t="s">
        <v>1399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46</v>
      </c>
      <c r="G205" s="287"/>
      <c r="H205" s="287" t="s">
        <v>1400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47</v>
      </c>
      <c r="G206" s="287"/>
      <c r="H206" s="287" t="s">
        <v>1401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1342</v>
      </c>
      <c r="D208" s="287"/>
      <c r="E208" s="287"/>
      <c r="F208" s="310" t="s">
        <v>80</v>
      </c>
      <c r="G208" s="287"/>
      <c r="H208" s="287" t="s">
        <v>1402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1237</v>
      </c>
      <c r="G209" s="287"/>
      <c r="H209" s="287" t="s">
        <v>1238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1235</v>
      </c>
      <c r="G210" s="287"/>
      <c r="H210" s="287" t="s">
        <v>1403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1239</v>
      </c>
      <c r="G211" s="348"/>
      <c r="H211" s="339" t="s">
        <v>1240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1241</v>
      </c>
      <c r="G212" s="348"/>
      <c r="H212" s="339" t="s">
        <v>1404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1366</v>
      </c>
      <c r="D214" s="287"/>
      <c r="E214" s="287"/>
      <c r="F214" s="310">
        <v>1</v>
      </c>
      <c r="G214" s="348"/>
      <c r="H214" s="339" t="s">
        <v>1405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1406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1407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1408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121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NEPOMUK_PŘEŠTICE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123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ROUND((SUM(BE81:BE87)),2)</f>
        <v>0</v>
      </c>
      <c r="G33" s="39"/>
      <c r="H33" s="39"/>
      <c r="I33" s="149">
        <v>0.21</v>
      </c>
      <c r="J33" s="148">
        <f>ROUND(((SUM(BE81:BE87))*I33),2)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ROUND((SUM(BF81:BF87)),2)</f>
        <v>0</v>
      </c>
      <c r="G34" s="39"/>
      <c r="H34" s="39"/>
      <c r="I34" s="149">
        <v>0.15</v>
      </c>
      <c r="J34" s="148">
        <f>ROUND(((SUM(BF81:BF87))*I34),2)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ROUND((SUM(BG81:BG87)),2)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ROUND((SUM(BH81:BH87)),2)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ROUND((SUM(BI81:BI87)),2)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NEPOMUK_PŘEŠTICE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000.N - Vedlejší rozpočtové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A ÚDRŽBA SILNIC PLZEŇSKÉHO KRAJE</v>
      </c>
      <c r="G54" s="41"/>
      <c r="H54" s="41"/>
      <c r="I54" s="33" t="s">
        <v>32</v>
      </c>
      <c r="J54" s="37" t="str">
        <f>E21</f>
        <v>AFRY CZ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125</v>
      </c>
      <c r="D57" s="163"/>
      <c r="E57" s="163"/>
      <c r="F57" s="163"/>
      <c r="G57" s="163"/>
      <c r="H57" s="163"/>
      <c r="I57" s="163"/>
      <c r="J57" s="164" t="s">
        <v>126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66"/>
      <c r="C60" s="167"/>
      <c r="D60" s="168" t="s">
        <v>128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129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130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NEPOMUK_PŘEŠTICE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122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000.N - Vedlejší rozpočtové náklady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33" t="s">
        <v>23</v>
      </c>
      <c r="J75" s="73" t="str">
        <f>IF(J12="","",J12)</f>
        <v>22. 2. 2021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>SPRÁVA A ÚDRŽBA SILNIC PLZEŇSKÉHO KRAJE</v>
      </c>
      <c r="G77" s="41"/>
      <c r="H77" s="41"/>
      <c r="I77" s="33" t="s">
        <v>32</v>
      </c>
      <c r="J77" s="37" t="str">
        <f>E21</f>
        <v>AFRY CZ s.r.o.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30</v>
      </c>
      <c r="D78" s="41"/>
      <c r="E78" s="41"/>
      <c r="F78" s="28" t="str">
        <f>IF(E18="","",E18)</f>
        <v>Vyplň údaj</v>
      </c>
      <c r="G78" s="41"/>
      <c r="H78" s="41"/>
      <c r="I78" s="33" t="s">
        <v>36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131</v>
      </c>
      <c r="D80" s="181" t="s">
        <v>58</v>
      </c>
      <c r="E80" s="181" t="s">
        <v>54</v>
      </c>
      <c r="F80" s="181" t="s">
        <v>55</v>
      </c>
      <c r="G80" s="181" t="s">
        <v>132</v>
      </c>
      <c r="H80" s="181" t="s">
        <v>133</v>
      </c>
      <c r="I80" s="181" t="s">
        <v>134</v>
      </c>
      <c r="J80" s="181" t="s">
        <v>126</v>
      </c>
      <c r="K80" s="182" t="s">
        <v>135</v>
      </c>
      <c r="L80" s="183"/>
      <c r="M80" s="93" t="s">
        <v>19</v>
      </c>
      <c r="N80" s="94" t="s">
        <v>43</v>
      </c>
      <c r="O80" s="94" t="s">
        <v>136</v>
      </c>
      <c r="P80" s="94" t="s">
        <v>137</v>
      </c>
      <c r="Q80" s="94" t="s">
        <v>138</v>
      </c>
      <c r="R80" s="94" t="s">
        <v>139</v>
      </c>
      <c r="S80" s="94" t="s">
        <v>140</v>
      </c>
      <c r="T80" s="95" t="s">
        <v>141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142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72</v>
      </c>
      <c r="AU81" s="18" t="s">
        <v>127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72</v>
      </c>
      <c r="E82" s="192" t="s">
        <v>143</v>
      </c>
      <c r="F82" s="192" t="s">
        <v>79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144</v>
      </c>
      <c r="AT82" s="201" t="s">
        <v>72</v>
      </c>
      <c r="AU82" s="201" t="s">
        <v>73</v>
      </c>
      <c r="AY82" s="200" t="s">
        <v>145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72</v>
      </c>
      <c r="E83" s="203" t="s">
        <v>146</v>
      </c>
      <c r="F83" s="203" t="s">
        <v>147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SUM(P84:P87)</f>
        <v>0</v>
      </c>
      <c r="Q83" s="197"/>
      <c r="R83" s="198">
        <f>SUM(R84:R87)</f>
        <v>0</v>
      </c>
      <c r="S83" s="197"/>
      <c r="T83" s="199">
        <f>SUM(T84:T87)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144</v>
      </c>
      <c r="AT83" s="201" t="s">
        <v>72</v>
      </c>
      <c r="AU83" s="201" t="s">
        <v>81</v>
      </c>
      <c r="AY83" s="200" t="s">
        <v>145</v>
      </c>
      <c r="BK83" s="202">
        <f>SUM(BK84:BK87)</f>
        <v>0</v>
      </c>
    </row>
    <row r="84" spans="1:65" s="2" customFormat="1" ht="16.5" customHeight="1">
      <c r="A84" s="39"/>
      <c r="B84" s="40"/>
      <c r="C84" s="205" t="s">
        <v>81</v>
      </c>
      <c r="D84" s="205" t="s">
        <v>148</v>
      </c>
      <c r="E84" s="206" t="s">
        <v>149</v>
      </c>
      <c r="F84" s="207" t="s">
        <v>147</v>
      </c>
      <c r="G84" s="208" t="s">
        <v>150</v>
      </c>
      <c r="H84" s="209">
        <v>1</v>
      </c>
      <c r="I84" s="210"/>
      <c r="J84" s="211">
        <f>ROUND(I84*H84,2)</f>
        <v>0</v>
      </c>
      <c r="K84" s="207" t="s">
        <v>151</v>
      </c>
      <c r="L84" s="45"/>
      <c r="M84" s="212" t="s">
        <v>19</v>
      </c>
      <c r="N84" s="213" t="s">
        <v>44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152</v>
      </c>
      <c r="AT84" s="216" t="s">
        <v>148</v>
      </c>
      <c r="AU84" s="216" t="s">
        <v>83</v>
      </c>
      <c r="AY84" s="18" t="s">
        <v>145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81</v>
      </c>
      <c r="BK84" s="217">
        <f>ROUND(I84*H84,2)</f>
        <v>0</v>
      </c>
      <c r="BL84" s="18" t="s">
        <v>152</v>
      </c>
      <c r="BM84" s="216" t="s">
        <v>153</v>
      </c>
    </row>
    <row r="85" spans="1:47" s="2" customFormat="1" ht="12">
      <c r="A85" s="39"/>
      <c r="B85" s="40"/>
      <c r="C85" s="41"/>
      <c r="D85" s="218" t="s">
        <v>154</v>
      </c>
      <c r="E85" s="41"/>
      <c r="F85" s="219" t="s">
        <v>147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154</v>
      </c>
      <c r="AU85" s="18" t="s">
        <v>83</v>
      </c>
    </row>
    <row r="86" spans="1:51" s="13" customFormat="1" ht="12">
      <c r="A86" s="13"/>
      <c r="B86" s="223"/>
      <c r="C86" s="224"/>
      <c r="D86" s="218" t="s">
        <v>155</v>
      </c>
      <c r="E86" s="225" t="s">
        <v>19</v>
      </c>
      <c r="F86" s="226" t="s">
        <v>81</v>
      </c>
      <c r="G86" s="224"/>
      <c r="H86" s="227">
        <v>1</v>
      </c>
      <c r="I86" s="228"/>
      <c r="J86" s="224"/>
      <c r="K86" s="224"/>
      <c r="L86" s="229"/>
      <c r="M86" s="230"/>
      <c r="N86" s="231"/>
      <c r="O86" s="231"/>
      <c r="P86" s="231"/>
      <c r="Q86" s="231"/>
      <c r="R86" s="231"/>
      <c r="S86" s="231"/>
      <c r="T86" s="232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3" t="s">
        <v>155</v>
      </c>
      <c r="AU86" s="233" t="s">
        <v>83</v>
      </c>
      <c r="AV86" s="13" t="s">
        <v>83</v>
      </c>
      <c r="AW86" s="13" t="s">
        <v>35</v>
      </c>
      <c r="AX86" s="13" t="s">
        <v>73</v>
      </c>
      <c r="AY86" s="233" t="s">
        <v>145</v>
      </c>
    </row>
    <row r="87" spans="1:51" s="14" customFormat="1" ht="12">
      <c r="A87" s="14"/>
      <c r="B87" s="234"/>
      <c r="C87" s="235"/>
      <c r="D87" s="218" t="s">
        <v>155</v>
      </c>
      <c r="E87" s="236" t="s">
        <v>19</v>
      </c>
      <c r="F87" s="237" t="s">
        <v>156</v>
      </c>
      <c r="G87" s="235"/>
      <c r="H87" s="238">
        <v>1</v>
      </c>
      <c r="I87" s="239"/>
      <c r="J87" s="235"/>
      <c r="K87" s="235"/>
      <c r="L87" s="240"/>
      <c r="M87" s="241"/>
      <c r="N87" s="242"/>
      <c r="O87" s="242"/>
      <c r="P87" s="242"/>
      <c r="Q87" s="242"/>
      <c r="R87" s="242"/>
      <c r="S87" s="242"/>
      <c r="T87" s="243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4" t="s">
        <v>155</v>
      </c>
      <c r="AU87" s="244" t="s">
        <v>83</v>
      </c>
      <c r="AV87" s="14" t="s">
        <v>157</v>
      </c>
      <c r="AW87" s="14" t="s">
        <v>35</v>
      </c>
      <c r="AX87" s="14" t="s">
        <v>81</v>
      </c>
      <c r="AY87" s="244" t="s">
        <v>145</v>
      </c>
    </row>
    <row r="88" spans="1:31" s="2" customFormat="1" ht="6.95" customHeight="1">
      <c r="A88" s="39"/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45"/>
      <c r="M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</sheetData>
  <sheetProtection password="CC35" sheet="1" objects="1" scenarios="1" formatColumns="0" formatRows="0" autoFilter="0"/>
  <autoFilter ref="C80:K8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121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NEPOMUK_PŘEŠTICE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158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ROUND((SUM(BE84:BE128)),2)</f>
        <v>0</v>
      </c>
      <c r="G33" s="39"/>
      <c r="H33" s="39"/>
      <c r="I33" s="149">
        <v>0.21</v>
      </c>
      <c r="J33" s="148">
        <f>ROUND(((SUM(BE84:BE128))*I33),2)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ROUND((SUM(BF84:BF128)),2)</f>
        <v>0</v>
      </c>
      <c r="G34" s="39"/>
      <c r="H34" s="39"/>
      <c r="I34" s="149">
        <v>0.15</v>
      </c>
      <c r="J34" s="148">
        <f>ROUND(((SUM(BF84:BF128))*I34),2)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ROUND((SUM(BG84:BG128)),2)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ROUND((SUM(BH84:BH128)),2)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ROUND((SUM(BI84:BI128)),2)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NEPOMUK_PŘEŠTICE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000.VZ - Vedlejší rozpočtové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A ÚDRŽBA SILNIC PLZEŇSKÉHO KRAJE</v>
      </c>
      <c r="G54" s="41"/>
      <c r="H54" s="41"/>
      <c r="I54" s="33" t="s">
        <v>32</v>
      </c>
      <c r="J54" s="37" t="str">
        <f>E21</f>
        <v>AFRY CZ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125</v>
      </c>
      <c r="D57" s="163"/>
      <c r="E57" s="163"/>
      <c r="F57" s="163"/>
      <c r="G57" s="163"/>
      <c r="H57" s="163"/>
      <c r="I57" s="163"/>
      <c r="J57" s="164" t="s">
        <v>126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66"/>
      <c r="C60" s="167"/>
      <c r="D60" s="168" t="s">
        <v>128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159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129</v>
      </c>
      <c r="E62" s="175"/>
      <c r="F62" s="175"/>
      <c r="G62" s="175"/>
      <c r="H62" s="175"/>
      <c r="I62" s="175"/>
      <c r="J62" s="176">
        <f>J109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160</v>
      </c>
      <c r="E63" s="175"/>
      <c r="F63" s="175"/>
      <c r="G63" s="175"/>
      <c r="H63" s="175"/>
      <c r="I63" s="175"/>
      <c r="J63" s="176">
        <f>J114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161</v>
      </c>
      <c r="E64" s="175"/>
      <c r="F64" s="175"/>
      <c r="G64" s="175"/>
      <c r="H64" s="175"/>
      <c r="I64" s="175"/>
      <c r="J64" s="176">
        <f>J120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130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NEPOMUK_PŘEŠTICE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122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SO 000.VZ - Vedlejší rozpočtové náklady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22. 2. 2021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SPRÁVA A ÚDRŽBA SILNIC PLZEŇSKÉHO KRAJE</v>
      </c>
      <c r="G80" s="41"/>
      <c r="H80" s="41"/>
      <c r="I80" s="33" t="s">
        <v>32</v>
      </c>
      <c r="J80" s="37" t="str">
        <f>E21</f>
        <v>AFRY CZ s.r.o.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30</v>
      </c>
      <c r="D81" s="41"/>
      <c r="E81" s="41"/>
      <c r="F81" s="28" t="str">
        <f>IF(E18="","",E18)</f>
        <v>Vyplň údaj</v>
      </c>
      <c r="G81" s="41"/>
      <c r="H81" s="41"/>
      <c r="I81" s="33" t="s">
        <v>36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131</v>
      </c>
      <c r="D83" s="181" t="s">
        <v>58</v>
      </c>
      <c r="E83" s="181" t="s">
        <v>54</v>
      </c>
      <c r="F83" s="181" t="s">
        <v>55</v>
      </c>
      <c r="G83" s="181" t="s">
        <v>132</v>
      </c>
      <c r="H83" s="181" t="s">
        <v>133</v>
      </c>
      <c r="I83" s="181" t="s">
        <v>134</v>
      </c>
      <c r="J83" s="181" t="s">
        <v>126</v>
      </c>
      <c r="K83" s="182" t="s">
        <v>135</v>
      </c>
      <c r="L83" s="183"/>
      <c r="M83" s="93" t="s">
        <v>19</v>
      </c>
      <c r="N83" s="94" t="s">
        <v>43</v>
      </c>
      <c r="O83" s="94" t="s">
        <v>136</v>
      </c>
      <c r="P83" s="94" t="s">
        <v>137</v>
      </c>
      <c r="Q83" s="94" t="s">
        <v>138</v>
      </c>
      <c r="R83" s="94" t="s">
        <v>139</v>
      </c>
      <c r="S83" s="94" t="s">
        <v>140</v>
      </c>
      <c r="T83" s="95" t="s">
        <v>141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142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72</v>
      </c>
      <c r="AU84" s="18" t="s">
        <v>127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72</v>
      </c>
      <c r="E85" s="192" t="s">
        <v>143</v>
      </c>
      <c r="F85" s="192" t="s">
        <v>79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P86+P109+P114+P120</f>
        <v>0</v>
      </c>
      <c r="Q85" s="197"/>
      <c r="R85" s="198">
        <f>R86+R109+R114+R120</f>
        <v>0</v>
      </c>
      <c r="S85" s="197"/>
      <c r="T85" s="199">
        <f>T86+T109+T114+T120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144</v>
      </c>
      <c r="AT85" s="201" t="s">
        <v>72</v>
      </c>
      <c r="AU85" s="201" t="s">
        <v>73</v>
      </c>
      <c r="AY85" s="200" t="s">
        <v>145</v>
      </c>
      <c r="BK85" s="202">
        <f>BK86+BK109+BK114+BK120</f>
        <v>0</v>
      </c>
    </row>
    <row r="86" spans="1:63" s="12" customFormat="1" ht="22.8" customHeight="1">
      <c r="A86" s="12"/>
      <c r="B86" s="189"/>
      <c r="C86" s="190"/>
      <c r="D86" s="191" t="s">
        <v>72</v>
      </c>
      <c r="E86" s="203" t="s">
        <v>162</v>
      </c>
      <c r="F86" s="203" t="s">
        <v>163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SUM(P87:P108)</f>
        <v>0</v>
      </c>
      <c r="Q86" s="197"/>
      <c r="R86" s="198">
        <f>SUM(R87:R108)</f>
        <v>0</v>
      </c>
      <c r="S86" s="197"/>
      <c r="T86" s="199">
        <f>SUM(T87:T108)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144</v>
      </c>
      <c r="AT86" s="201" t="s">
        <v>72</v>
      </c>
      <c r="AU86" s="201" t="s">
        <v>81</v>
      </c>
      <c r="AY86" s="200" t="s">
        <v>145</v>
      </c>
      <c r="BK86" s="202">
        <f>SUM(BK87:BK108)</f>
        <v>0</v>
      </c>
    </row>
    <row r="87" spans="1:65" s="2" customFormat="1" ht="16.5" customHeight="1">
      <c r="A87" s="39"/>
      <c r="B87" s="40"/>
      <c r="C87" s="205" t="s">
        <v>81</v>
      </c>
      <c r="D87" s="205" t="s">
        <v>148</v>
      </c>
      <c r="E87" s="206" t="s">
        <v>164</v>
      </c>
      <c r="F87" s="207" t="s">
        <v>165</v>
      </c>
      <c r="G87" s="208" t="s">
        <v>150</v>
      </c>
      <c r="H87" s="209">
        <v>1</v>
      </c>
      <c r="I87" s="210"/>
      <c r="J87" s="211">
        <f>ROUND(I87*H87,2)</f>
        <v>0</v>
      </c>
      <c r="K87" s="207" t="s">
        <v>151</v>
      </c>
      <c r="L87" s="45"/>
      <c r="M87" s="212" t="s">
        <v>19</v>
      </c>
      <c r="N87" s="213" t="s">
        <v>44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152</v>
      </c>
      <c r="AT87" s="216" t="s">
        <v>148</v>
      </c>
      <c r="AU87" s="216" t="s">
        <v>83</v>
      </c>
      <c r="AY87" s="18" t="s">
        <v>145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81</v>
      </c>
      <c r="BK87" s="217">
        <f>ROUND(I87*H87,2)</f>
        <v>0</v>
      </c>
      <c r="BL87" s="18" t="s">
        <v>152</v>
      </c>
      <c r="BM87" s="216" t="s">
        <v>166</v>
      </c>
    </row>
    <row r="88" spans="1:47" s="2" customFormat="1" ht="12">
      <c r="A88" s="39"/>
      <c r="B88" s="40"/>
      <c r="C88" s="41"/>
      <c r="D88" s="218" t="s">
        <v>154</v>
      </c>
      <c r="E88" s="41"/>
      <c r="F88" s="219" t="s">
        <v>165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154</v>
      </c>
      <c r="AU88" s="18" t="s">
        <v>83</v>
      </c>
    </row>
    <row r="89" spans="1:51" s="13" customFormat="1" ht="12">
      <c r="A89" s="13"/>
      <c r="B89" s="223"/>
      <c r="C89" s="224"/>
      <c r="D89" s="218" t="s">
        <v>155</v>
      </c>
      <c r="E89" s="225" t="s">
        <v>19</v>
      </c>
      <c r="F89" s="226" t="s">
        <v>81</v>
      </c>
      <c r="G89" s="224"/>
      <c r="H89" s="227">
        <v>1</v>
      </c>
      <c r="I89" s="228"/>
      <c r="J89" s="224"/>
      <c r="K89" s="224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155</v>
      </c>
      <c r="AU89" s="233" t="s">
        <v>83</v>
      </c>
      <c r="AV89" s="13" t="s">
        <v>83</v>
      </c>
      <c r="AW89" s="13" t="s">
        <v>35</v>
      </c>
      <c r="AX89" s="13" t="s">
        <v>73</v>
      </c>
      <c r="AY89" s="233" t="s">
        <v>145</v>
      </c>
    </row>
    <row r="90" spans="1:51" s="14" customFormat="1" ht="12">
      <c r="A90" s="14"/>
      <c r="B90" s="234"/>
      <c r="C90" s="235"/>
      <c r="D90" s="218" t="s">
        <v>155</v>
      </c>
      <c r="E90" s="236" t="s">
        <v>19</v>
      </c>
      <c r="F90" s="237" t="s">
        <v>156</v>
      </c>
      <c r="G90" s="235"/>
      <c r="H90" s="238">
        <v>1</v>
      </c>
      <c r="I90" s="239"/>
      <c r="J90" s="235"/>
      <c r="K90" s="235"/>
      <c r="L90" s="240"/>
      <c r="M90" s="245"/>
      <c r="N90" s="246"/>
      <c r="O90" s="246"/>
      <c r="P90" s="246"/>
      <c r="Q90" s="246"/>
      <c r="R90" s="246"/>
      <c r="S90" s="246"/>
      <c r="T90" s="247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4" t="s">
        <v>155</v>
      </c>
      <c r="AU90" s="244" t="s">
        <v>83</v>
      </c>
      <c r="AV90" s="14" t="s">
        <v>157</v>
      </c>
      <c r="AW90" s="14" t="s">
        <v>35</v>
      </c>
      <c r="AX90" s="14" t="s">
        <v>81</v>
      </c>
      <c r="AY90" s="244" t="s">
        <v>145</v>
      </c>
    </row>
    <row r="91" spans="1:65" s="2" customFormat="1" ht="16.5" customHeight="1">
      <c r="A91" s="39"/>
      <c r="B91" s="40"/>
      <c r="C91" s="205" t="s">
        <v>83</v>
      </c>
      <c r="D91" s="205" t="s">
        <v>148</v>
      </c>
      <c r="E91" s="206" t="s">
        <v>167</v>
      </c>
      <c r="F91" s="207" t="s">
        <v>168</v>
      </c>
      <c r="G91" s="208" t="s">
        <v>150</v>
      </c>
      <c r="H91" s="209">
        <v>1</v>
      </c>
      <c r="I91" s="210"/>
      <c r="J91" s="211">
        <f>ROUND(I91*H91,2)</f>
        <v>0</v>
      </c>
      <c r="K91" s="207" t="s">
        <v>151</v>
      </c>
      <c r="L91" s="45"/>
      <c r="M91" s="212" t="s">
        <v>19</v>
      </c>
      <c r="N91" s="213" t="s">
        <v>44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152</v>
      </c>
      <c r="AT91" s="216" t="s">
        <v>148</v>
      </c>
      <c r="AU91" s="216" t="s">
        <v>83</v>
      </c>
      <c r="AY91" s="18" t="s">
        <v>145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81</v>
      </c>
      <c r="BK91" s="217">
        <f>ROUND(I91*H91,2)</f>
        <v>0</v>
      </c>
      <c r="BL91" s="18" t="s">
        <v>152</v>
      </c>
      <c r="BM91" s="216" t="s">
        <v>169</v>
      </c>
    </row>
    <row r="92" spans="1:47" s="2" customFormat="1" ht="12">
      <c r="A92" s="39"/>
      <c r="B92" s="40"/>
      <c r="C92" s="41"/>
      <c r="D92" s="218" t="s">
        <v>154</v>
      </c>
      <c r="E92" s="41"/>
      <c r="F92" s="219" t="s">
        <v>168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154</v>
      </c>
      <c r="AU92" s="18" t="s">
        <v>83</v>
      </c>
    </row>
    <row r="93" spans="1:51" s="13" customFormat="1" ht="12">
      <c r="A93" s="13"/>
      <c r="B93" s="223"/>
      <c r="C93" s="224"/>
      <c r="D93" s="218" t="s">
        <v>155</v>
      </c>
      <c r="E93" s="225" t="s">
        <v>19</v>
      </c>
      <c r="F93" s="226" t="s">
        <v>81</v>
      </c>
      <c r="G93" s="224"/>
      <c r="H93" s="227">
        <v>1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155</v>
      </c>
      <c r="AU93" s="233" t="s">
        <v>83</v>
      </c>
      <c r="AV93" s="13" t="s">
        <v>83</v>
      </c>
      <c r="AW93" s="13" t="s">
        <v>35</v>
      </c>
      <c r="AX93" s="13" t="s">
        <v>73</v>
      </c>
      <c r="AY93" s="233" t="s">
        <v>145</v>
      </c>
    </row>
    <row r="94" spans="1:51" s="14" customFormat="1" ht="12">
      <c r="A94" s="14"/>
      <c r="B94" s="234"/>
      <c r="C94" s="235"/>
      <c r="D94" s="218" t="s">
        <v>155</v>
      </c>
      <c r="E94" s="236" t="s">
        <v>19</v>
      </c>
      <c r="F94" s="237" t="s">
        <v>156</v>
      </c>
      <c r="G94" s="235"/>
      <c r="H94" s="238">
        <v>1</v>
      </c>
      <c r="I94" s="239"/>
      <c r="J94" s="235"/>
      <c r="K94" s="235"/>
      <c r="L94" s="240"/>
      <c r="M94" s="245"/>
      <c r="N94" s="246"/>
      <c r="O94" s="246"/>
      <c r="P94" s="246"/>
      <c r="Q94" s="246"/>
      <c r="R94" s="246"/>
      <c r="S94" s="246"/>
      <c r="T94" s="247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155</v>
      </c>
      <c r="AU94" s="244" t="s">
        <v>83</v>
      </c>
      <c r="AV94" s="14" t="s">
        <v>157</v>
      </c>
      <c r="AW94" s="14" t="s">
        <v>35</v>
      </c>
      <c r="AX94" s="14" t="s">
        <v>81</v>
      </c>
      <c r="AY94" s="244" t="s">
        <v>145</v>
      </c>
    </row>
    <row r="95" spans="1:65" s="2" customFormat="1" ht="16.5" customHeight="1">
      <c r="A95" s="39"/>
      <c r="B95" s="40"/>
      <c r="C95" s="205" t="s">
        <v>170</v>
      </c>
      <c r="D95" s="205" t="s">
        <v>148</v>
      </c>
      <c r="E95" s="206" t="s">
        <v>171</v>
      </c>
      <c r="F95" s="207" t="s">
        <v>172</v>
      </c>
      <c r="G95" s="208" t="s">
        <v>150</v>
      </c>
      <c r="H95" s="209">
        <v>1</v>
      </c>
      <c r="I95" s="210"/>
      <c r="J95" s="211">
        <f>ROUND(I95*H95,2)</f>
        <v>0</v>
      </c>
      <c r="K95" s="207" t="s">
        <v>151</v>
      </c>
      <c r="L95" s="45"/>
      <c r="M95" s="212" t="s">
        <v>19</v>
      </c>
      <c r="N95" s="213" t="s">
        <v>44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152</v>
      </c>
      <c r="AT95" s="216" t="s">
        <v>148</v>
      </c>
      <c r="AU95" s="216" t="s">
        <v>83</v>
      </c>
      <c r="AY95" s="18" t="s">
        <v>145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81</v>
      </c>
      <c r="BK95" s="217">
        <f>ROUND(I95*H95,2)</f>
        <v>0</v>
      </c>
      <c r="BL95" s="18" t="s">
        <v>152</v>
      </c>
      <c r="BM95" s="216" t="s">
        <v>173</v>
      </c>
    </row>
    <row r="96" spans="1:47" s="2" customFormat="1" ht="12">
      <c r="A96" s="39"/>
      <c r="B96" s="40"/>
      <c r="C96" s="41"/>
      <c r="D96" s="218" t="s">
        <v>154</v>
      </c>
      <c r="E96" s="41"/>
      <c r="F96" s="219" t="s">
        <v>172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154</v>
      </c>
      <c r="AU96" s="18" t="s">
        <v>83</v>
      </c>
    </row>
    <row r="97" spans="1:51" s="13" customFormat="1" ht="12">
      <c r="A97" s="13"/>
      <c r="B97" s="223"/>
      <c r="C97" s="224"/>
      <c r="D97" s="218" t="s">
        <v>155</v>
      </c>
      <c r="E97" s="225" t="s">
        <v>19</v>
      </c>
      <c r="F97" s="226" t="s">
        <v>81</v>
      </c>
      <c r="G97" s="224"/>
      <c r="H97" s="227">
        <v>1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155</v>
      </c>
      <c r="AU97" s="233" t="s">
        <v>83</v>
      </c>
      <c r="AV97" s="13" t="s">
        <v>83</v>
      </c>
      <c r="AW97" s="13" t="s">
        <v>35</v>
      </c>
      <c r="AX97" s="13" t="s">
        <v>73</v>
      </c>
      <c r="AY97" s="233" t="s">
        <v>145</v>
      </c>
    </row>
    <row r="98" spans="1:51" s="14" customFormat="1" ht="12">
      <c r="A98" s="14"/>
      <c r="B98" s="234"/>
      <c r="C98" s="235"/>
      <c r="D98" s="218" t="s">
        <v>155</v>
      </c>
      <c r="E98" s="236" t="s">
        <v>19</v>
      </c>
      <c r="F98" s="237" t="s">
        <v>156</v>
      </c>
      <c r="G98" s="235"/>
      <c r="H98" s="238">
        <v>1</v>
      </c>
      <c r="I98" s="239"/>
      <c r="J98" s="235"/>
      <c r="K98" s="235"/>
      <c r="L98" s="240"/>
      <c r="M98" s="245"/>
      <c r="N98" s="246"/>
      <c r="O98" s="246"/>
      <c r="P98" s="246"/>
      <c r="Q98" s="246"/>
      <c r="R98" s="246"/>
      <c r="S98" s="246"/>
      <c r="T98" s="24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155</v>
      </c>
      <c r="AU98" s="244" t="s">
        <v>83</v>
      </c>
      <c r="AV98" s="14" t="s">
        <v>157</v>
      </c>
      <c r="AW98" s="14" t="s">
        <v>35</v>
      </c>
      <c r="AX98" s="14" t="s">
        <v>81</v>
      </c>
      <c r="AY98" s="244" t="s">
        <v>145</v>
      </c>
    </row>
    <row r="99" spans="1:65" s="2" customFormat="1" ht="16.5" customHeight="1">
      <c r="A99" s="39"/>
      <c r="B99" s="40"/>
      <c r="C99" s="205" t="s">
        <v>157</v>
      </c>
      <c r="D99" s="205" t="s">
        <v>148</v>
      </c>
      <c r="E99" s="206" t="s">
        <v>174</v>
      </c>
      <c r="F99" s="207" t="s">
        <v>175</v>
      </c>
      <c r="G99" s="208" t="s">
        <v>150</v>
      </c>
      <c r="H99" s="209">
        <v>1</v>
      </c>
      <c r="I99" s="210"/>
      <c r="J99" s="211">
        <f>ROUND(I99*H99,2)</f>
        <v>0</v>
      </c>
      <c r="K99" s="207" t="s">
        <v>151</v>
      </c>
      <c r="L99" s="45"/>
      <c r="M99" s="212" t="s">
        <v>19</v>
      </c>
      <c r="N99" s="213" t="s">
        <v>44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152</v>
      </c>
      <c r="AT99" s="216" t="s">
        <v>148</v>
      </c>
      <c r="AU99" s="216" t="s">
        <v>83</v>
      </c>
      <c r="AY99" s="18" t="s">
        <v>145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81</v>
      </c>
      <c r="BK99" s="217">
        <f>ROUND(I99*H99,2)</f>
        <v>0</v>
      </c>
      <c r="BL99" s="18" t="s">
        <v>152</v>
      </c>
      <c r="BM99" s="216" t="s">
        <v>176</v>
      </c>
    </row>
    <row r="100" spans="1:47" s="2" customFormat="1" ht="12">
      <c r="A100" s="39"/>
      <c r="B100" s="40"/>
      <c r="C100" s="41"/>
      <c r="D100" s="218" t="s">
        <v>154</v>
      </c>
      <c r="E100" s="41"/>
      <c r="F100" s="219" t="s">
        <v>175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154</v>
      </c>
      <c r="AU100" s="18" t="s">
        <v>83</v>
      </c>
    </row>
    <row r="101" spans="1:47" s="2" customFormat="1" ht="12">
      <c r="A101" s="39"/>
      <c r="B101" s="40"/>
      <c r="C101" s="41"/>
      <c r="D101" s="218" t="s">
        <v>177</v>
      </c>
      <c r="E101" s="41"/>
      <c r="F101" s="248" t="s">
        <v>178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177</v>
      </c>
      <c r="AU101" s="18" t="s">
        <v>83</v>
      </c>
    </row>
    <row r="102" spans="1:51" s="13" customFormat="1" ht="12">
      <c r="A102" s="13"/>
      <c r="B102" s="223"/>
      <c r="C102" s="224"/>
      <c r="D102" s="218" t="s">
        <v>155</v>
      </c>
      <c r="E102" s="225" t="s">
        <v>19</v>
      </c>
      <c r="F102" s="226" t="s">
        <v>81</v>
      </c>
      <c r="G102" s="224"/>
      <c r="H102" s="227">
        <v>1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155</v>
      </c>
      <c r="AU102" s="233" t="s">
        <v>83</v>
      </c>
      <c r="AV102" s="13" t="s">
        <v>83</v>
      </c>
      <c r="AW102" s="13" t="s">
        <v>35</v>
      </c>
      <c r="AX102" s="13" t="s">
        <v>73</v>
      </c>
      <c r="AY102" s="233" t="s">
        <v>145</v>
      </c>
    </row>
    <row r="103" spans="1:51" s="14" customFormat="1" ht="12">
      <c r="A103" s="14"/>
      <c r="B103" s="234"/>
      <c r="C103" s="235"/>
      <c r="D103" s="218" t="s">
        <v>155</v>
      </c>
      <c r="E103" s="236" t="s">
        <v>19</v>
      </c>
      <c r="F103" s="237" t="s">
        <v>156</v>
      </c>
      <c r="G103" s="235"/>
      <c r="H103" s="238">
        <v>1</v>
      </c>
      <c r="I103" s="239"/>
      <c r="J103" s="235"/>
      <c r="K103" s="235"/>
      <c r="L103" s="240"/>
      <c r="M103" s="245"/>
      <c r="N103" s="246"/>
      <c r="O103" s="246"/>
      <c r="P103" s="246"/>
      <c r="Q103" s="246"/>
      <c r="R103" s="246"/>
      <c r="S103" s="246"/>
      <c r="T103" s="24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155</v>
      </c>
      <c r="AU103" s="244" t="s">
        <v>83</v>
      </c>
      <c r="AV103" s="14" t="s">
        <v>157</v>
      </c>
      <c r="AW103" s="14" t="s">
        <v>35</v>
      </c>
      <c r="AX103" s="14" t="s">
        <v>81</v>
      </c>
      <c r="AY103" s="244" t="s">
        <v>145</v>
      </c>
    </row>
    <row r="104" spans="1:65" s="2" customFormat="1" ht="16.5" customHeight="1">
      <c r="A104" s="39"/>
      <c r="B104" s="40"/>
      <c r="C104" s="205" t="s">
        <v>144</v>
      </c>
      <c r="D104" s="205" t="s">
        <v>148</v>
      </c>
      <c r="E104" s="206" t="s">
        <v>179</v>
      </c>
      <c r="F104" s="207" t="s">
        <v>180</v>
      </c>
      <c r="G104" s="208" t="s">
        <v>150</v>
      </c>
      <c r="H104" s="209">
        <v>1</v>
      </c>
      <c r="I104" s="210"/>
      <c r="J104" s="211">
        <f>ROUND(I104*H104,2)</f>
        <v>0</v>
      </c>
      <c r="K104" s="207" t="s">
        <v>151</v>
      </c>
      <c r="L104" s="45"/>
      <c r="M104" s="212" t="s">
        <v>19</v>
      </c>
      <c r="N104" s="213" t="s">
        <v>44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152</v>
      </c>
      <c r="AT104" s="216" t="s">
        <v>148</v>
      </c>
      <c r="AU104" s="216" t="s">
        <v>83</v>
      </c>
      <c r="AY104" s="18" t="s">
        <v>145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81</v>
      </c>
      <c r="BK104" s="217">
        <f>ROUND(I104*H104,2)</f>
        <v>0</v>
      </c>
      <c r="BL104" s="18" t="s">
        <v>152</v>
      </c>
      <c r="BM104" s="216" t="s">
        <v>181</v>
      </c>
    </row>
    <row r="105" spans="1:47" s="2" customFormat="1" ht="12">
      <c r="A105" s="39"/>
      <c r="B105" s="40"/>
      <c r="C105" s="41"/>
      <c r="D105" s="218" t="s">
        <v>154</v>
      </c>
      <c r="E105" s="41"/>
      <c r="F105" s="219" t="s">
        <v>180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154</v>
      </c>
      <c r="AU105" s="18" t="s">
        <v>83</v>
      </c>
    </row>
    <row r="106" spans="1:47" s="2" customFormat="1" ht="12">
      <c r="A106" s="39"/>
      <c r="B106" s="40"/>
      <c r="C106" s="41"/>
      <c r="D106" s="218" t="s">
        <v>177</v>
      </c>
      <c r="E106" s="41"/>
      <c r="F106" s="248" t="s">
        <v>182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177</v>
      </c>
      <c r="AU106" s="18" t="s">
        <v>83</v>
      </c>
    </row>
    <row r="107" spans="1:51" s="13" customFormat="1" ht="12">
      <c r="A107" s="13"/>
      <c r="B107" s="223"/>
      <c r="C107" s="224"/>
      <c r="D107" s="218" t="s">
        <v>155</v>
      </c>
      <c r="E107" s="225" t="s">
        <v>19</v>
      </c>
      <c r="F107" s="226" t="s">
        <v>81</v>
      </c>
      <c r="G107" s="224"/>
      <c r="H107" s="227">
        <v>1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155</v>
      </c>
      <c r="AU107" s="233" t="s">
        <v>83</v>
      </c>
      <c r="AV107" s="13" t="s">
        <v>83</v>
      </c>
      <c r="AW107" s="13" t="s">
        <v>35</v>
      </c>
      <c r="AX107" s="13" t="s">
        <v>73</v>
      </c>
      <c r="AY107" s="233" t="s">
        <v>145</v>
      </c>
    </row>
    <row r="108" spans="1:51" s="14" customFormat="1" ht="12">
      <c r="A108" s="14"/>
      <c r="B108" s="234"/>
      <c r="C108" s="235"/>
      <c r="D108" s="218" t="s">
        <v>155</v>
      </c>
      <c r="E108" s="236" t="s">
        <v>19</v>
      </c>
      <c r="F108" s="237" t="s">
        <v>156</v>
      </c>
      <c r="G108" s="235"/>
      <c r="H108" s="238">
        <v>1</v>
      </c>
      <c r="I108" s="239"/>
      <c r="J108" s="235"/>
      <c r="K108" s="235"/>
      <c r="L108" s="240"/>
      <c r="M108" s="245"/>
      <c r="N108" s="246"/>
      <c r="O108" s="246"/>
      <c r="P108" s="246"/>
      <c r="Q108" s="246"/>
      <c r="R108" s="246"/>
      <c r="S108" s="246"/>
      <c r="T108" s="24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155</v>
      </c>
      <c r="AU108" s="244" t="s">
        <v>83</v>
      </c>
      <c r="AV108" s="14" t="s">
        <v>157</v>
      </c>
      <c r="AW108" s="14" t="s">
        <v>35</v>
      </c>
      <c r="AX108" s="14" t="s">
        <v>81</v>
      </c>
      <c r="AY108" s="244" t="s">
        <v>145</v>
      </c>
    </row>
    <row r="109" spans="1:63" s="12" customFormat="1" ht="22.8" customHeight="1">
      <c r="A109" s="12"/>
      <c r="B109" s="189"/>
      <c r="C109" s="190"/>
      <c r="D109" s="191" t="s">
        <v>72</v>
      </c>
      <c r="E109" s="203" t="s">
        <v>146</v>
      </c>
      <c r="F109" s="203" t="s">
        <v>147</v>
      </c>
      <c r="G109" s="190"/>
      <c r="H109" s="190"/>
      <c r="I109" s="193"/>
      <c r="J109" s="204">
        <f>BK109</f>
        <v>0</v>
      </c>
      <c r="K109" s="190"/>
      <c r="L109" s="195"/>
      <c r="M109" s="196"/>
      <c r="N109" s="197"/>
      <c r="O109" s="197"/>
      <c r="P109" s="198">
        <f>SUM(P110:P113)</f>
        <v>0</v>
      </c>
      <c r="Q109" s="197"/>
      <c r="R109" s="198">
        <f>SUM(R110:R113)</f>
        <v>0</v>
      </c>
      <c r="S109" s="197"/>
      <c r="T109" s="199">
        <f>SUM(T110:T113)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0" t="s">
        <v>144</v>
      </c>
      <c r="AT109" s="201" t="s">
        <v>72</v>
      </c>
      <c r="AU109" s="201" t="s">
        <v>81</v>
      </c>
      <c r="AY109" s="200" t="s">
        <v>145</v>
      </c>
      <c r="BK109" s="202">
        <f>SUM(BK110:BK113)</f>
        <v>0</v>
      </c>
    </row>
    <row r="110" spans="1:65" s="2" customFormat="1" ht="16.5" customHeight="1">
      <c r="A110" s="39"/>
      <c r="B110" s="40"/>
      <c r="C110" s="205" t="s">
        <v>183</v>
      </c>
      <c r="D110" s="205" t="s">
        <v>148</v>
      </c>
      <c r="E110" s="206" t="s">
        <v>184</v>
      </c>
      <c r="F110" s="207" t="s">
        <v>185</v>
      </c>
      <c r="G110" s="208" t="s">
        <v>186</v>
      </c>
      <c r="H110" s="209">
        <v>1</v>
      </c>
      <c r="I110" s="210"/>
      <c r="J110" s="211">
        <f>ROUND(I110*H110,2)</f>
        <v>0</v>
      </c>
      <c r="K110" s="207" t="s">
        <v>151</v>
      </c>
      <c r="L110" s="45"/>
      <c r="M110" s="212" t="s">
        <v>19</v>
      </c>
      <c r="N110" s="213" t="s">
        <v>44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152</v>
      </c>
      <c r="AT110" s="216" t="s">
        <v>148</v>
      </c>
      <c r="AU110" s="216" t="s">
        <v>83</v>
      </c>
      <c r="AY110" s="18" t="s">
        <v>145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81</v>
      </c>
      <c r="BK110" s="217">
        <f>ROUND(I110*H110,2)</f>
        <v>0</v>
      </c>
      <c r="BL110" s="18" t="s">
        <v>152</v>
      </c>
      <c r="BM110" s="216" t="s">
        <v>187</v>
      </c>
    </row>
    <row r="111" spans="1:47" s="2" customFormat="1" ht="12">
      <c r="A111" s="39"/>
      <c r="B111" s="40"/>
      <c r="C111" s="41"/>
      <c r="D111" s="218" t="s">
        <v>154</v>
      </c>
      <c r="E111" s="41"/>
      <c r="F111" s="219" t="s">
        <v>185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154</v>
      </c>
      <c r="AU111" s="18" t="s">
        <v>83</v>
      </c>
    </row>
    <row r="112" spans="1:51" s="13" customFormat="1" ht="12">
      <c r="A112" s="13"/>
      <c r="B112" s="223"/>
      <c r="C112" s="224"/>
      <c r="D112" s="218" t="s">
        <v>155</v>
      </c>
      <c r="E112" s="225" t="s">
        <v>19</v>
      </c>
      <c r="F112" s="226" t="s">
        <v>81</v>
      </c>
      <c r="G112" s="224"/>
      <c r="H112" s="227">
        <v>1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155</v>
      </c>
      <c r="AU112" s="233" t="s">
        <v>83</v>
      </c>
      <c r="AV112" s="13" t="s">
        <v>83</v>
      </c>
      <c r="AW112" s="13" t="s">
        <v>35</v>
      </c>
      <c r="AX112" s="13" t="s">
        <v>73</v>
      </c>
      <c r="AY112" s="233" t="s">
        <v>145</v>
      </c>
    </row>
    <row r="113" spans="1:51" s="14" customFormat="1" ht="12">
      <c r="A113" s="14"/>
      <c r="B113" s="234"/>
      <c r="C113" s="235"/>
      <c r="D113" s="218" t="s">
        <v>155</v>
      </c>
      <c r="E113" s="236" t="s">
        <v>19</v>
      </c>
      <c r="F113" s="237" t="s">
        <v>156</v>
      </c>
      <c r="G113" s="235"/>
      <c r="H113" s="238">
        <v>1</v>
      </c>
      <c r="I113" s="239"/>
      <c r="J113" s="235"/>
      <c r="K113" s="235"/>
      <c r="L113" s="240"/>
      <c r="M113" s="245"/>
      <c r="N113" s="246"/>
      <c r="O113" s="246"/>
      <c r="P113" s="246"/>
      <c r="Q113" s="246"/>
      <c r="R113" s="246"/>
      <c r="S113" s="246"/>
      <c r="T113" s="247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155</v>
      </c>
      <c r="AU113" s="244" t="s">
        <v>83</v>
      </c>
      <c r="AV113" s="14" t="s">
        <v>157</v>
      </c>
      <c r="AW113" s="14" t="s">
        <v>35</v>
      </c>
      <c r="AX113" s="14" t="s">
        <v>81</v>
      </c>
      <c r="AY113" s="244" t="s">
        <v>145</v>
      </c>
    </row>
    <row r="114" spans="1:63" s="12" customFormat="1" ht="22.8" customHeight="1">
      <c r="A114" s="12"/>
      <c r="B114" s="189"/>
      <c r="C114" s="190"/>
      <c r="D114" s="191" t="s">
        <v>72</v>
      </c>
      <c r="E114" s="203" t="s">
        <v>188</v>
      </c>
      <c r="F114" s="203" t="s">
        <v>189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SUM(P115:P119)</f>
        <v>0</v>
      </c>
      <c r="Q114" s="197"/>
      <c r="R114" s="198">
        <f>SUM(R115:R119)</f>
        <v>0</v>
      </c>
      <c r="S114" s="197"/>
      <c r="T114" s="199">
        <f>SUM(T115:T119)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144</v>
      </c>
      <c r="AT114" s="201" t="s">
        <v>72</v>
      </c>
      <c r="AU114" s="201" t="s">
        <v>81</v>
      </c>
      <c r="AY114" s="200" t="s">
        <v>145</v>
      </c>
      <c r="BK114" s="202">
        <f>SUM(BK115:BK119)</f>
        <v>0</v>
      </c>
    </row>
    <row r="115" spans="1:65" s="2" customFormat="1" ht="16.5" customHeight="1">
      <c r="A115" s="39"/>
      <c r="B115" s="40"/>
      <c r="C115" s="205" t="s">
        <v>190</v>
      </c>
      <c r="D115" s="205" t="s">
        <v>148</v>
      </c>
      <c r="E115" s="206" t="s">
        <v>191</v>
      </c>
      <c r="F115" s="207" t="s">
        <v>192</v>
      </c>
      <c r="G115" s="208" t="s">
        <v>150</v>
      </c>
      <c r="H115" s="209">
        <v>1</v>
      </c>
      <c r="I115" s="210"/>
      <c r="J115" s="211">
        <f>ROUND(I115*H115,2)</f>
        <v>0</v>
      </c>
      <c r="K115" s="207" t="s">
        <v>151</v>
      </c>
      <c r="L115" s="45"/>
      <c r="M115" s="212" t="s">
        <v>19</v>
      </c>
      <c r="N115" s="213" t="s">
        <v>44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152</v>
      </c>
      <c r="AT115" s="216" t="s">
        <v>148</v>
      </c>
      <c r="AU115" s="216" t="s">
        <v>83</v>
      </c>
      <c r="AY115" s="18" t="s">
        <v>145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81</v>
      </c>
      <c r="BK115" s="217">
        <f>ROUND(I115*H115,2)</f>
        <v>0</v>
      </c>
      <c r="BL115" s="18" t="s">
        <v>152</v>
      </c>
      <c r="BM115" s="216" t="s">
        <v>193</v>
      </c>
    </row>
    <row r="116" spans="1:47" s="2" customFormat="1" ht="12">
      <c r="A116" s="39"/>
      <c r="B116" s="40"/>
      <c r="C116" s="41"/>
      <c r="D116" s="218" t="s">
        <v>154</v>
      </c>
      <c r="E116" s="41"/>
      <c r="F116" s="219" t="s">
        <v>192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154</v>
      </c>
      <c r="AU116" s="18" t="s">
        <v>83</v>
      </c>
    </row>
    <row r="117" spans="1:51" s="15" customFormat="1" ht="12">
      <c r="A117" s="15"/>
      <c r="B117" s="249"/>
      <c r="C117" s="250"/>
      <c r="D117" s="218" t="s">
        <v>155</v>
      </c>
      <c r="E117" s="251" t="s">
        <v>19</v>
      </c>
      <c r="F117" s="252" t="s">
        <v>194</v>
      </c>
      <c r="G117" s="250"/>
      <c r="H117" s="251" t="s">
        <v>19</v>
      </c>
      <c r="I117" s="253"/>
      <c r="J117" s="250"/>
      <c r="K117" s="250"/>
      <c r="L117" s="254"/>
      <c r="M117" s="255"/>
      <c r="N117" s="256"/>
      <c r="O117" s="256"/>
      <c r="P117" s="256"/>
      <c r="Q117" s="256"/>
      <c r="R117" s="256"/>
      <c r="S117" s="256"/>
      <c r="T117" s="257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8" t="s">
        <v>155</v>
      </c>
      <c r="AU117" s="258" t="s">
        <v>83</v>
      </c>
      <c r="AV117" s="15" t="s">
        <v>81</v>
      </c>
      <c r="AW117" s="15" t="s">
        <v>35</v>
      </c>
      <c r="AX117" s="15" t="s">
        <v>73</v>
      </c>
      <c r="AY117" s="258" t="s">
        <v>145</v>
      </c>
    </row>
    <row r="118" spans="1:51" s="13" customFormat="1" ht="12">
      <c r="A118" s="13"/>
      <c r="B118" s="223"/>
      <c r="C118" s="224"/>
      <c r="D118" s="218" t="s">
        <v>155</v>
      </c>
      <c r="E118" s="225" t="s">
        <v>19</v>
      </c>
      <c r="F118" s="226" t="s">
        <v>81</v>
      </c>
      <c r="G118" s="224"/>
      <c r="H118" s="227">
        <v>1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155</v>
      </c>
      <c r="AU118" s="233" t="s">
        <v>83</v>
      </c>
      <c r="AV118" s="13" t="s">
        <v>83</v>
      </c>
      <c r="AW118" s="13" t="s">
        <v>35</v>
      </c>
      <c r="AX118" s="13" t="s">
        <v>73</v>
      </c>
      <c r="AY118" s="233" t="s">
        <v>145</v>
      </c>
    </row>
    <row r="119" spans="1:51" s="14" customFormat="1" ht="12">
      <c r="A119" s="14"/>
      <c r="B119" s="234"/>
      <c r="C119" s="235"/>
      <c r="D119" s="218" t="s">
        <v>155</v>
      </c>
      <c r="E119" s="236" t="s">
        <v>19</v>
      </c>
      <c r="F119" s="237" t="s">
        <v>156</v>
      </c>
      <c r="G119" s="235"/>
      <c r="H119" s="238">
        <v>1</v>
      </c>
      <c r="I119" s="239"/>
      <c r="J119" s="235"/>
      <c r="K119" s="235"/>
      <c r="L119" s="240"/>
      <c r="M119" s="245"/>
      <c r="N119" s="246"/>
      <c r="O119" s="246"/>
      <c r="P119" s="246"/>
      <c r="Q119" s="246"/>
      <c r="R119" s="246"/>
      <c r="S119" s="246"/>
      <c r="T119" s="247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155</v>
      </c>
      <c r="AU119" s="244" t="s">
        <v>83</v>
      </c>
      <c r="AV119" s="14" t="s">
        <v>157</v>
      </c>
      <c r="AW119" s="14" t="s">
        <v>35</v>
      </c>
      <c r="AX119" s="14" t="s">
        <v>81</v>
      </c>
      <c r="AY119" s="244" t="s">
        <v>145</v>
      </c>
    </row>
    <row r="120" spans="1:63" s="12" customFormat="1" ht="22.8" customHeight="1">
      <c r="A120" s="12"/>
      <c r="B120" s="189"/>
      <c r="C120" s="190"/>
      <c r="D120" s="191" t="s">
        <v>72</v>
      </c>
      <c r="E120" s="203" t="s">
        <v>195</v>
      </c>
      <c r="F120" s="203" t="s">
        <v>196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SUM(P121:P128)</f>
        <v>0</v>
      </c>
      <c r="Q120" s="197"/>
      <c r="R120" s="198">
        <f>SUM(R121:R128)</f>
        <v>0</v>
      </c>
      <c r="S120" s="197"/>
      <c r="T120" s="199">
        <f>SUM(T121:T128)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144</v>
      </c>
      <c r="AT120" s="201" t="s">
        <v>72</v>
      </c>
      <c r="AU120" s="201" t="s">
        <v>81</v>
      </c>
      <c r="AY120" s="200" t="s">
        <v>145</v>
      </c>
      <c r="BK120" s="202">
        <f>SUM(BK121:BK128)</f>
        <v>0</v>
      </c>
    </row>
    <row r="121" spans="1:65" s="2" customFormat="1" ht="16.5" customHeight="1">
      <c r="A121" s="39"/>
      <c r="B121" s="40"/>
      <c r="C121" s="205" t="s">
        <v>197</v>
      </c>
      <c r="D121" s="205" t="s">
        <v>148</v>
      </c>
      <c r="E121" s="206" t="s">
        <v>198</v>
      </c>
      <c r="F121" s="207" t="s">
        <v>199</v>
      </c>
      <c r="G121" s="208" t="s">
        <v>150</v>
      </c>
      <c r="H121" s="209">
        <v>1</v>
      </c>
      <c r="I121" s="210"/>
      <c r="J121" s="211">
        <f>ROUND(I121*H121,2)</f>
        <v>0</v>
      </c>
      <c r="K121" s="207" t="s">
        <v>151</v>
      </c>
      <c r="L121" s="45"/>
      <c r="M121" s="212" t="s">
        <v>19</v>
      </c>
      <c r="N121" s="213" t="s">
        <v>44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152</v>
      </c>
      <c r="AT121" s="216" t="s">
        <v>148</v>
      </c>
      <c r="AU121" s="216" t="s">
        <v>83</v>
      </c>
      <c r="AY121" s="18" t="s">
        <v>145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81</v>
      </c>
      <c r="BK121" s="217">
        <f>ROUND(I121*H121,2)</f>
        <v>0</v>
      </c>
      <c r="BL121" s="18" t="s">
        <v>152</v>
      </c>
      <c r="BM121" s="216" t="s">
        <v>200</v>
      </c>
    </row>
    <row r="122" spans="1:47" s="2" customFormat="1" ht="12">
      <c r="A122" s="39"/>
      <c r="B122" s="40"/>
      <c r="C122" s="41"/>
      <c r="D122" s="218" t="s">
        <v>154</v>
      </c>
      <c r="E122" s="41"/>
      <c r="F122" s="219" t="s">
        <v>199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154</v>
      </c>
      <c r="AU122" s="18" t="s">
        <v>83</v>
      </c>
    </row>
    <row r="123" spans="1:51" s="15" customFormat="1" ht="12">
      <c r="A123" s="15"/>
      <c r="B123" s="249"/>
      <c r="C123" s="250"/>
      <c r="D123" s="218" t="s">
        <v>155</v>
      </c>
      <c r="E123" s="251" t="s">
        <v>19</v>
      </c>
      <c r="F123" s="252" t="s">
        <v>201</v>
      </c>
      <c r="G123" s="250"/>
      <c r="H123" s="251" t="s">
        <v>19</v>
      </c>
      <c r="I123" s="253"/>
      <c r="J123" s="250"/>
      <c r="K123" s="250"/>
      <c r="L123" s="254"/>
      <c r="M123" s="255"/>
      <c r="N123" s="256"/>
      <c r="O123" s="256"/>
      <c r="P123" s="256"/>
      <c r="Q123" s="256"/>
      <c r="R123" s="256"/>
      <c r="S123" s="256"/>
      <c r="T123" s="257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8" t="s">
        <v>155</v>
      </c>
      <c r="AU123" s="258" t="s">
        <v>83</v>
      </c>
      <c r="AV123" s="15" t="s">
        <v>81</v>
      </c>
      <c r="AW123" s="15" t="s">
        <v>35</v>
      </c>
      <c r="AX123" s="15" t="s">
        <v>73</v>
      </c>
      <c r="AY123" s="258" t="s">
        <v>145</v>
      </c>
    </row>
    <row r="124" spans="1:51" s="15" customFormat="1" ht="12">
      <c r="A124" s="15"/>
      <c r="B124" s="249"/>
      <c r="C124" s="250"/>
      <c r="D124" s="218" t="s">
        <v>155</v>
      </c>
      <c r="E124" s="251" t="s">
        <v>19</v>
      </c>
      <c r="F124" s="252" t="s">
        <v>202</v>
      </c>
      <c r="G124" s="250"/>
      <c r="H124" s="251" t="s">
        <v>19</v>
      </c>
      <c r="I124" s="253"/>
      <c r="J124" s="250"/>
      <c r="K124" s="250"/>
      <c r="L124" s="254"/>
      <c r="M124" s="255"/>
      <c r="N124" s="256"/>
      <c r="O124" s="256"/>
      <c r="P124" s="256"/>
      <c r="Q124" s="256"/>
      <c r="R124" s="256"/>
      <c r="S124" s="256"/>
      <c r="T124" s="257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8" t="s">
        <v>155</v>
      </c>
      <c r="AU124" s="258" t="s">
        <v>83</v>
      </c>
      <c r="AV124" s="15" t="s">
        <v>81</v>
      </c>
      <c r="AW124" s="15" t="s">
        <v>35</v>
      </c>
      <c r="AX124" s="15" t="s">
        <v>73</v>
      </c>
      <c r="AY124" s="258" t="s">
        <v>145</v>
      </c>
    </row>
    <row r="125" spans="1:51" s="15" customFormat="1" ht="12">
      <c r="A125" s="15"/>
      <c r="B125" s="249"/>
      <c r="C125" s="250"/>
      <c r="D125" s="218" t="s">
        <v>155</v>
      </c>
      <c r="E125" s="251" t="s">
        <v>19</v>
      </c>
      <c r="F125" s="252" t="s">
        <v>203</v>
      </c>
      <c r="G125" s="250"/>
      <c r="H125" s="251" t="s">
        <v>19</v>
      </c>
      <c r="I125" s="253"/>
      <c r="J125" s="250"/>
      <c r="K125" s="250"/>
      <c r="L125" s="254"/>
      <c r="M125" s="255"/>
      <c r="N125" s="256"/>
      <c r="O125" s="256"/>
      <c r="P125" s="256"/>
      <c r="Q125" s="256"/>
      <c r="R125" s="256"/>
      <c r="S125" s="256"/>
      <c r="T125" s="257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8" t="s">
        <v>155</v>
      </c>
      <c r="AU125" s="258" t="s">
        <v>83</v>
      </c>
      <c r="AV125" s="15" t="s">
        <v>81</v>
      </c>
      <c r="AW125" s="15" t="s">
        <v>35</v>
      </c>
      <c r="AX125" s="15" t="s">
        <v>73</v>
      </c>
      <c r="AY125" s="258" t="s">
        <v>145</v>
      </c>
    </row>
    <row r="126" spans="1:51" s="15" customFormat="1" ht="12">
      <c r="A126" s="15"/>
      <c r="B126" s="249"/>
      <c r="C126" s="250"/>
      <c r="D126" s="218" t="s">
        <v>155</v>
      </c>
      <c r="E126" s="251" t="s">
        <v>19</v>
      </c>
      <c r="F126" s="252" t="s">
        <v>204</v>
      </c>
      <c r="G126" s="250"/>
      <c r="H126" s="251" t="s">
        <v>19</v>
      </c>
      <c r="I126" s="253"/>
      <c r="J126" s="250"/>
      <c r="K126" s="250"/>
      <c r="L126" s="254"/>
      <c r="M126" s="255"/>
      <c r="N126" s="256"/>
      <c r="O126" s="256"/>
      <c r="P126" s="256"/>
      <c r="Q126" s="256"/>
      <c r="R126" s="256"/>
      <c r="S126" s="256"/>
      <c r="T126" s="257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8" t="s">
        <v>155</v>
      </c>
      <c r="AU126" s="258" t="s">
        <v>83</v>
      </c>
      <c r="AV126" s="15" t="s">
        <v>81</v>
      </c>
      <c r="AW126" s="15" t="s">
        <v>35</v>
      </c>
      <c r="AX126" s="15" t="s">
        <v>73</v>
      </c>
      <c r="AY126" s="258" t="s">
        <v>145</v>
      </c>
    </row>
    <row r="127" spans="1:51" s="13" customFormat="1" ht="12">
      <c r="A127" s="13"/>
      <c r="B127" s="223"/>
      <c r="C127" s="224"/>
      <c r="D127" s="218" t="s">
        <v>155</v>
      </c>
      <c r="E127" s="225" t="s">
        <v>19</v>
      </c>
      <c r="F127" s="226" t="s">
        <v>81</v>
      </c>
      <c r="G127" s="224"/>
      <c r="H127" s="227">
        <v>1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155</v>
      </c>
      <c r="AU127" s="233" t="s">
        <v>83</v>
      </c>
      <c r="AV127" s="13" t="s">
        <v>83</v>
      </c>
      <c r="AW127" s="13" t="s">
        <v>35</v>
      </c>
      <c r="AX127" s="13" t="s">
        <v>73</v>
      </c>
      <c r="AY127" s="233" t="s">
        <v>145</v>
      </c>
    </row>
    <row r="128" spans="1:51" s="14" customFormat="1" ht="12">
      <c r="A128" s="14"/>
      <c r="B128" s="234"/>
      <c r="C128" s="235"/>
      <c r="D128" s="218" t="s">
        <v>155</v>
      </c>
      <c r="E128" s="236" t="s">
        <v>19</v>
      </c>
      <c r="F128" s="237" t="s">
        <v>156</v>
      </c>
      <c r="G128" s="235"/>
      <c r="H128" s="238">
        <v>1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155</v>
      </c>
      <c r="AU128" s="244" t="s">
        <v>83</v>
      </c>
      <c r="AV128" s="14" t="s">
        <v>157</v>
      </c>
      <c r="AW128" s="14" t="s">
        <v>35</v>
      </c>
      <c r="AX128" s="14" t="s">
        <v>81</v>
      </c>
      <c r="AY128" s="244" t="s">
        <v>145</v>
      </c>
    </row>
    <row r="129" spans="1:31" s="2" customFormat="1" ht="6.95" customHeight="1">
      <c r="A129" s="39"/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45"/>
      <c r="M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</sheetData>
  <sheetProtection password="CC35" sheet="1" objects="1" scenarios="1" formatColumns="0" formatRows="0" autoFilter="0"/>
  <autoFilter ref="C83:K12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121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NEPOMUK_PŘEŠTICE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205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ROUND((SUM(BE88:BE195)),2)</f>
        <v>0</v>
      </c>
      <c r="G33" s="39"/>
      <c r="H33" s="39"/>
      <c r="I33" s="149">
        <v>0.21</v>
      </c>
      <c r="J33" s="148">
        <f>ROUND(((SUM(BE88:BE195))*I33),2)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ROUND((SUM(BF88:BF195)),2)</f>
        <v>0</v>
      </c>
      <c r="G34" s="39"/>
      <c r="H34" s="39"/>
      <c r="I34" s="149">
        <v>0.15</v>
      </c>
      <c r="J34" s="148">
        <f>ROUND(((SUM(BF88:BF195))*I34),2)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ROUND((SUM(BG88:BG195)),2)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ROUND((SUM(BH88:BH195)),2)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ROUND((SUM(BI88:BI195)),2)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NEPOMUK_PŘEŠTICE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020.VZ - Příprava území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A ÚDRŽBA SILNIC PLZEŇSKÉHO KRAJE</v>
      </c>
      <c r="G54" s="41"/>
      <c r="H54" s="41"/>
      <c r="I54" s="33" t="s">
        <v>32</v>
      </c>
      <c r="J54" s="37" t="str">
        <f>E21</f>
        <v>AFRY CZ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125</v>
      </c>
      <c r="D57" s="163"/>
      <c r="E57" s="163"/>
      <c r="F57" s="163"/>
      <c r="G57" s="163"/>
      <c r="H57" s="163"/>
      <c r="I57" s="163"/>
      <c r="J57" s="164" t="s">
        <v>126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66"/>
      <c r="C60" s="167"/>
      <c r="D60" s="168" t="s">
        <v>206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208</v>
      </c>
      <c r="E62" s="175"/>
      <c r="F62" s="175"/>
      <c r="G62" s="175"/>
      <c r="H62" s="175"/>
      <c r="I62" s="175"/>
      <c r="J62" s="176">
        <f>J143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J151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210</v>
      </c>
      <c r="E64" s="175"/>
      <c r="F64" s="175"/>
      <c r="G64" s="175"/>
      <c r="H64" s="175"/>
      <c r="I64" s="175"/>
      <c r="J64" s="176">
        <f>J156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211</v>
      </c>
      <c r="E65" s="175"/>
      <c r="F65" s="175"/>
      <c r="G65" s="175"/>
      <c r="H65" s="175"/>
      <c r="I65" s="175"/>
      <c r="J65" s="176">
        <f>J179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6"/>
      <c r="C66" s="167"/>
      <c r="D66" s="168" t="s">
        <v>212</v>
      </c>
      <c r="E66" s="169"/>
      <c r="F66" s="169"/>
      <c r="G66" s="169"/>
      <c r="H66" s="169"/>
      <c r="I66" s="169"/>
      <c r="J66" s="170">
        <f>J182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2"/>
      <c r="C67" s="173"/>
      <c r="D67" s="174" t="s">
        <v>213</v>
      </c>
      <c r="E67" s="175"/>
      <c r="F67" s="175"/>
      <c r="G67" s="175"/>
      <c r="H67" s="175"/>
      <c r="I67" s="175"/>
      <c r="J67" s="176">
        <f>J183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214</v>
      </c>
      <c r="E68" s="175"/>
      <c r="F68" s="175"/>
      <c r="G68" s="175"/>
      <c r="H68" s="175"/>
      <c r="I68" s="175"/>
      <c r="J68" s="176">
        <f>J190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130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1" t="str">
        <f>E7</f>
        <v>NEPOMUK_PŘEŠTICE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122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SO 020.VZ - Příprava území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 xml:space="preserve"> </v>
      </c>
      <c r="G82" s="41"/>
      <c r="H82" s="41"/>
      <c r="I82" s="33" t="s">
        <v>23</v>
      </c>
      <c r="J82" s="73" t="str">
        <f>IF(J12="","",J12)</f>
        <v>22. 2. 2021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E15</f>
        <v>SPRÁVA A ÚDRŽBA SILNIC PLZEŇSKÉHO KRAJE</v>
      </c>
      <c r="G84" s="41"/>
      <c r="H84" s="41"/>
      <c r="I84" s="33" t="s">
        <v>32</v>
      </c>
      <c r="J84" s="37" t="str">
        <f>E21</f>
        <v>AFRY CZ s.r.o.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30</v>
      </c>
      <c r="D85" s="41"/>
      <c r="E85" s="41"/>
      <c r="F85" s="28" t="str">
        <f>IF(E18="","",E18)</f>
        <v>Vyplň údaj</v>
      </c>
      <c r="G85" s="41"/>
      <c r="H85" s="41"/>
      <c r="I85" s="33" t="s">
        <v>36</v>
      </c>
      <c r="J85" s="37" t="str">
        <f>E24</f>
        <v xml:space="preserve"> 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8"/>
      <c r="B87" s="179"/>
      <c r="C87" s="180" t="s">
        <v>131</v>
      </c>
      <c r="D87" s="181" t="s">
        <v>58</v>
      </c>
      <c r="E87" s="181" t="s">
        <v>54</v>
      </c>
      <c r="F87" s="181" t="s">
        <v>55</v>
      </c>
      <c r="G87" s="181" t="s">
        <v>132</v>
      </c>
      <c r="H87" s="181" t="s">
        <v>133</v>
      </c>
      <c r="I87" s="181" t="s">
        <v>134</v>
      </c>
      <c r="J87" s="181" t="s">
        <v>126</v>
      </c>
      <c r="K87" s="182" t="s">
        <v>135</v>
      </c>
      <c r="L87" s="183"/>
      <c r="M87" s="93" t="s">
        <v>19</v>
      </c>
      <c r="N87" s="94" t="s">
        <v>43</v>
      </c>
      <c r="O87" s="94" t="s">
        <v>136</v>
      </c>
      <c r="P87" s="94" t="s">
        <v>137</v>
      </c>
      <c r="Q87" s="94" t="s">
        <v>138</v>
      </c>
      <c r="R87" s="94" t="s">
        <v>139</v>
      </c>
      <c r="S87" s="94" t="s">
        <v>140</v>
      </c>
      <c r="T87" s="95" t="s">
        <v>141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63" s="2" customFormat="1" ht="22.8" customHeight="1">
      <c r="A88" s="39"/>
      <c r="B88" s="40"/>
      <c r="C88" s="100" t="s">
        <v>142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P89+P182</f>
        <v>0</v>
      </c>
      <c r="Q88" s="97"/>
      <c r="R88" s="186">
        <f>R89+R182</f>
        <v>2.7080326</v>
      </c>
      <c r="S88" s="97"/>
      <c r="T88" s="187">
        <f>T89+T182</f>
        <v>5967.04445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72</v>
      </c>
      <c r="AU88" s="18" t="s">
        <v>127</v>
      </c>
      <c r="BK88" s="188">
        <f>BK89+BK182</f>
        <v>0</v>
      </c>
    </row>
    <row r="89" spans="1:63" s="12" customFormat="1" ht="25.9" customHeight="1">
      <c r="A89" s="12"/>
      <c r="B89" s="189"/>
      <c r="C89" s="190"/>
      <c r="D89" s="191" t="s">
        <v>72</v>
      </c>
      <c r="E89" s="192" t="s">
        <v>215</v>
      </c>
      <c r="F89" s="192" t="s">
        <v>216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P90+P143+P151+P156+P179</f>
        <v>0</v>
      </c>
      <c r="Q89" s="197"/>
      <c r="R89" s="198">
        <f>R90+R143+R151+R156+R179</f>
        <v>1.9279326</v>
      </c>
      <c r="S89" s="197"/>
      <c r="T89" s="199">
        <f>T90+T143+T151+T156+T179</f>
        <v>5923.8444500000005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81</v>
      </c>
      <c r="AT89" s="201" t="s">
        <v>72</v>
      </c>
      <c r="AU89" s="201" t="s">
        <v>73</v>
      </c>
      <c r="AY89" s="200" t="s">
        <v>145</v>
      </c>
      <c r="BK89" s="202">
        <f>BK90+BK143+BK151+BK156+BK179</f>
        <v>0</v>
      </c>
    </row>
    <row r="90" spans="1:63" s="12" customFormat="1" ht="22.8" customHeight="1">
      <c r="A90" s="12"/>
      <c r="B90" s="189"/>
      <c r="C90" s="190"/>
      <c r="D90" s="191" t="s">
        <v>72</v>
      </c>
      <c r="E90" s="203" t="s">
        <v>81</v>
      </c>
      <c r="F90" s="203" t="s">
        <v>217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SUM(P91:P142)</f>
        <v>0</v>
      </c>
      <c r="Q90" s="197"/>
      <c r="R90" s="198">
        <f>SUM(R91:R142)</f>
        <v>0.8637426</v>
      </c>
      <c r="S90" s="197"/>
      <c r="T90" s="199">
        <f>SUM(T91:T142)</f>
        <v>5923.480450000001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81</v>
      </c>
      <c r="AT90" s="201" t="s">
        <v>72</v>
      </c>
      <c r="AU90" s="201" t="s">
        <v>81</v>
      </c>
      <c r="AY90" s="200" t="s">
        <v>145</v>
      </c>
      <c r="BK90" s="202">
        <f>SUM(BK91:BK142)</f>
        <v>0</v>
      </c>
    </row>
    <row r="91" spans="1:65" s="2" customFormat="1" ht="16.5" customHeight="1">
      <c r="A91" s="39"/>
      <c r="B91" s="40"/>
      <c r="C91" s="205" t="s">
        <v>81</v>
      </c>
      <c r="D91" s="205" t="s">
        <v>148</v>
      </c>
      <c r="E91" s="206" t="s">
        <v>218</v>
      </c>
      <c r="F91" s="207" t="s">
        <v>219</v>
      </c>
      <c r="G91" s="208" t="s">
        <v>220</v>
      </c>
      <c r="H91" s="209">
        <v>8965.59</v>
      </c>
      <c r="I91" s="210"/>
      <c r="J91" s="211">
        <f>ROUND(I91*H91,2)</f>
        <v>0</v>
      </c>
      <c r="K91" s="207" t="s">
        <v>151</v>
      </c>
      <c r="L91" s="45"/>
      <c r="M91" s="212" t="s">
        <v>19</v>
      </c>
      <c r="N91" s="213" t="s">
        <v>44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157</v>
      </c>
      <c r="AT91" s="216" t="s">
        <v>148</v>
      </c>
      <c r="AU91" s="216" t="s">
        <v>83</v>
      </c>
      <c r="AY91" s="18" t="s">
        <v>145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81</v>
      </c>
      <c r="BK91" s="217">
        <f>ROUND(I91*H91,2)</f>
        <v>0</v>
      </c>
      <c r="BL91" s="18" t="s">
        <v>157</v>
      </c>
      <c r="BM91" s="216" t="s">
        <v>221</v>
      </c>
    </row>
    <row r="92" spans="1:47" s="2" customFormat="1" ht="12">
      <c r="A92" s="39"/>
      <c r="B92" s="40"/>
      <c r="C92" s="41"/>
      <c r="D92" s="218" t="s">
        <v>154</v>
      </c>
      <c r="E92" s="41"/>
      <c r="F92" s="219" t="s">
        <v>222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154</v>
      </c>
      <c r="AU92" s="18" t="s">
        <v>83</v>
      </c>
    </row>
    <row r="93" spans="1:51" s="15" customFormat="1" ht="12">
      <c r="A93" s="15"/>
      <c r="B93" s="249"/>
      <c r="C93" s="250"/>
      <c r="D93" s="218" t="s">
        <v>155</v>
      </c>
      <c r="E93" s="251" t="s">
        <v>19</v>
      </c>
      <c r="F93" s="252" t="s">
        <v>223</v>
      </c>
      <c r="G93" s="250"/>
      <c r="H93" s="251" t="s">
        <v>19</v>
      </c>
      <c r="I93" s="253"/>
      <c r="J93" s="250"/>
      <c r="K93" s="250"/>
      <c r="L93" s="254"/>
      <c r="M93" s="255"/>
      <c r="N93" s="256"/>
      <c r="O93" s="256"/>
      <c r="P93" s="256"/>
      <c r="Q93" s="256"/>
      <c r="R93" s="256"/>
      <c r="S93" s="256"/>
      <c r="T93" s="257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8" t="s">
        <v>155</v>
      </c>
      <c r="AU93" s="258" t="s">
        <v>83</v>
      </c>
      <c r="AV93" s="15" t="s">
        <v>81</v>
      </c>
      <c r="AW93" s="15" t="s">
        <v>35</v>
      </c>
      <c r="AX93" s="15" t="s">
        <v>73</v>
      </c>
      <c r="AY93" s="258" t="s">
        <v>145</v>
      </c>
    </row>
    <row r="94" spans="1:51" s="13" customFormat="1" ht="12">
      <c r="A94" s="13"/>
      <c r="B94" s="223"/>
      <c r="C94" s="224"/>
      <c r="D94" s="218" t="s">
        <v>155</v>
      </c>
      <c r="E94" s="225" t="s">
        <v>19</v>
      </c>
      <c r="F94" s="226" t="s">
        <v>224</v>
      </c>
      <c r="G94" s="224"/>
      <c r="H94" s="227">
        <v>8965.59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155</v>
      </c>
      <c r="AU94" s="233" t="s">
        <v>83</v>
      </c>
      <c r="AV94" s="13" t="s">
        <v>83</v>
      </c>
      <c r="AW94" s="13" t="s">
        <v>35</v>
      </c>
      <c r="AX94" s="13" t="s">
        <v>73</v>
      </c>
      <c r="AY94" s="233" t="s">
        <v>145</v>
      </c>
    </row>
    <row r="95" spans="1:51" s="14" customFormat="1" ht="12">
      <c r="A95" s="14"/>
      <c r="B95" s="234"/>
      <c r="C95" s="235"/>
      <c r="D95" s="218" t="s">
        <v>155</v>
      </c>
      <c r="E95" s="236" t="s">
        <v>19</v>
      </c>
      <c r="F95" s="237" t="s">
        <v>156</v>
      </c>
      <c r="G95" s="235"/>
      <c r="H95" s="238">
        <v>8965.59</v>
      </c>
      <c r="I95" s="239"/>
      <c r="J95" s="235"/>
      <c r="K95" s="235"/>
      <c r="L95" s="240"/>
      <c r="M95" s="245"/>
      <c r="N95" s="246"/>
      <c r="O95" s="246"/>
      <c r="P95" s="246"/>
      <c r="Q95" s="246"/>
      <c r="R95" s="246"/>
      <c r="S95" s="246"/>
      <c r="T95" s="24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155</v>
      </c>
      <c r="AU95" s="244" t="s">
        <v>83</v>
      </c>
      <c r="AV95" s="14" t="s">
        <v>157</v>
      </c>
      <c r="AW95" s="14" t="s">
        <v>35</v>
      </c>
      <c r="AX95" s="14" t="s">
        <v>81</v>
      </c>
      <c r="AY95" s="244" t="s">
        <v>145</v>
      </c>
    </row>
    <row r="96" spans="1:65" s="2" customFormat="1" ht="16.5" customHeight="1">
      <c r="A96" s="39"/>
      <c r="B96" s="40"/>
      <c r="C96" s="205" t="s">
        <v>83</v>
      </c>
      <c r="D96" s="205" t="s">
        <v>148</v>
      </c>
      <c r="E96" s="206" t="s">
        <v>225</v>
      </c>
      <c r="F96" s="207" t="s">
        <v>226</v>
      </c>
      <c r="G96" s="208" t="s">
        <v>220</v>
      </c>
      <c r="H96" s="209">
        <v>6543.055</v>
      </c>
      <c r="I96" s="210"/>
      <c r="J96" s="211">
        <f>ROUND(I96*H96,2)</f>
        <v>0</v>
      </c>
      <c r="K96" s="207" t="s">
        <v>151</v>
      </c>
      <c r="L96" s="45"/>
      <c r="M96" s="212" t="s">
        <v>19</v>
      </c>
      <c r="N96" s="213" t="s">
        <v>44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0.58</v>
      </c>
      <c r="T96" s="215">
        <f>S96*H96</f>
        <v>3794.9719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157</v>
      </c>
      <c r="AT96" s="216" t="s">
        <v>148</v>
      </c>
      <c r="AU96" s="216" t="s">
        <v>83</v>
      </c>
      <c r="AY96" s="18" t="s">
        <v>145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81</v>
      </c>
      <c r="BK96" s="217">
        <f>ROUND(I96*H96,2)</f>
        <v>0</v>
      </c>
      <c r="BL96" s="18" t="s">
        <v>157</v>
      </c>
      <c r="BM96" s="216" t="s">
        <v>227</v>
      </c>
    </row>
    <row r="97" spans="1:47" s="2" customFormat="1" ht="12">
      <c r="A97" s="39"/>
      <c r="B97" s="40"/>
      <c r="C97" s="41"/>
      <c r="D97" s="218" t="s">
        <v>154</v>
      </c>
      <c r="E97" s="41"/>
      <c r="F97" s="219" t="s">
        <v>228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154</v>
      </c>
      <c r="AU97" s="18" t="s">
        <v>83</v>
      </c>
    </row>
    <row r="98" spans="1:51" s="15" customFormat="1" ht="12">
      <c r="A98" s="15"/>
      <c r="B98" s="249"/>
      <c r="C98" s="250"/>
      <c r="D98" s="218" t="s">
        <v>155</v>
      </c>
      <c r="E98" s="251" t="s">
        <v>19</v>
      </c>
      <c r="F98" s="252" t="s">
        <v>229</v>
      </c>
      <c r="G98" s="250"/>
      <c r="H98" s="251" t="s">
        <v>19</v>
      </c>
      <c r="I98" s="253"/>
      <c r="J98" s="250"/>
      <c r="K98" s="250"/>
      <c r="L98" s="254"/>
      <c r="M98" s="255"/>
      <c r="N98" s="256"/>
      <c r="O98" s="256"/>
      <c r="P98" s="256"/>
      <c r="Q98" s="256"/>
      <c r="R98" s="256"/>
      <c r="S98" s="256"/>
      <c r="T98" s="257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8" t="s">
        <v>155</v>
      </c>
      <c r="AU98" s="258" t="s">
        <v>83</v>
      </c>
      <c r="AV98" s="15" t="s">
        <v>81</v>
      </c>
      <c r="AW98" s="15" t="s">
        <v>35</v>
      </c>
      <c r="AX98" s="15" t="s">
        <v>73</v>
      </c>
      <c r="AY98" s="258" t="s">
        <v>145</v>
      </c>
    </row>
    <row r="99" spans="1:51" s="13" customFormat="1" ht="12">
      <c r="A99" s="13"/>
      <c r="B99" s="223"/>
      <c r="C99" s="224"/>
      <c r="D99" s="218" t="s">
        <v>155</v>
      </c>
      <c r="E99" s="225" t="s">
        <v>19</v>
      </c>
      <c r="F99" s="226" t="s">
        <v>230</v>
      </c>
      <c r="G99" s="224"/>
      <c r="H99" s="227">
        <v>6543.055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155</v>
      </c>
      <c r="AU99" s="233" t="s">
        <v>83</v>
      </c>
      <c r="AV99" s="13" t="s">
        <v>83</v>
      </c>
      <c r="AW99" s="13" t="s">
        <v>35</v>
      </c>
      <c r="AX99" s="13" t="s">
        <v>73</v>
      </c>
      <c r="AY99" s="233" t="s">
        <v>145</v>
      </c>
    </row>
    <row r="100" spans="1:51" s="14" customFormat="1" ht="12">
      <c r="A100" s="14"/>
      <c r="B100" s="234"/>
      <c r="C100" s="235"/>
      <c r="D100" s="218" t="s">
        <v>155</v>
      </c>
      <c r="E100" s="236" t="s">
        <v>19</v>
      </c>
      <c r="F100" s="237" t="s">
        <v>156</v>
      </c>
      <c r="G100" s="235"/>
      <c r="H100" s="238">
        <v>6543.055</v>
      </c>
      <c r="I100" s="239"/>
      <c r="J100" s="235"/>
      <c r="K100" s="235"/>
      <c r="L100" s="240"/>
      <c r="M100" s="245"/>
      <c r="N100" s="246"/>
      <c r="O100" s="246"/>
      <c r="P100" s="246"/>
      <c r="Q100" s="246"/>
      <c r="R100" s="246"/>
      <c r="S100" s="246"/>
      <c r="T100" s="24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155</v>
      </c>
      <c r="AU100" s="244" t="s">
        <v>83</v>
      </c>
      <c r="AV100" s="14" t="s">
        <v>157</v>
      </c>
      <c r="AW100" s="14" t="s">
        <v>35</v>
      </c>
      <c r="AX100" s="14" t="s">
        <v>81</v>
      </c>
      <c r="AY100" s="244" t="s">
        <v>145</v>
      </c>
    </row>
    <row r="101" spans="1:65" s="2" customFormat="1" ht="16.5" customHeight="1">
      <c r="A101" s="39"/>
      <c r="B101" s="40"/>
      <c r="C101" s="205" t="s">
        <v>170</v>
      </c>
      <c r="D101" s="205" t="s">
        <v>148</v>
      </c>
      <c r="E101" s="206" t="s">
        <v>231</v>
      </c>
      <c r="F101" s="207" t="s">
        <v>232</v>
      </c>
      <c r="G101" s="208" t="s">
        <v>220</v>
      </c>
      <c r="H101" s="209">
        <v>6169.59</v>
      </c>
      <c r="I101" s="210"/>
      <c r="J101" s="211">
        <f>ROUND(I101*H101,2)</f>
        <v>0</v>
      </c>
      <c r="K101" s="207" t="s">
        <v>151</v>
      </c>
      <c r="L101" s="45"/>
      <c r="M101" s="212" t="s">
        <v>19</v>
      </c>
      <c r="N101" s="213" t="s">
        <v>44</v>
      </c>
      <c r="O101" s="85"/>
      <c r="P101" s="214">
        <f>O101*H101</f>
        <v>0</v>
      </c>
      <c r="Q101" s="214">
        <v>5E-05</v>
      </c>
      <c r="R101" s="214">
        <f>Q101*H101</f>
        <v>0.3084795</v>
      </c>
      <c r="S101" s="214">
        <v>0.115</v>
      </c>
      <c r="T101" s="215">
        <f>S101*H101</f>
        <v>709.5028500000001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157</v>
      </c>
      <c r="AT101" s="216" t="s">
        <v>148</v>
      </c>
      <c r="AU101" s="216" t="s">
        <v>83</v>
      </c>
      <c r="AY101" s="18" t="s">
        <v>145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81</v>
      </c>
      <c r="BK101" s="217">
        <f>ROUND(I101*H101,2)</f>
        <v>0</v>
      </c>
      <c r="BL101" s="18" t="s">
        <v>157</v>
      </c>
      <c r="BM101" s="216" t="s">
        <v>233</v>
      </c>
    </row>
    <row r="102" spans="1:47" s="2" customFormat="1" ht="12">
      <c r="A102" s="39"/>
      <c r="B102" s="40"/>
      <c r="C102" s="41"/>
      <c r="D102" s="218" t="s">
        <v>154</v>
      </c>
      <c r="E102" s="41"/>
      <c r="F102" s="219" t="s">
        <v>234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154</v>
      </c>
      <c r="AU102" s="18" t="s">
        <v>83</v>
      </c>
    </row>
    <row r="103" spans="1:51" s="15" customFormat="1" ht="12">
      <c r="A103" s="15"/>
      <c r="B103" s="249"/>
      <c r="C103" s="250"/>
      <c r="D103" s="218" t="s">
        <v>155</v>
      </c>
      <c r="E103" s="251" t="s">
        <v>19</v>
      </c>
      <c r="F103" s="252" t="s">
        <v>235</v>
      </c>
      <c r="G103" s="250"/>
      <c r="H103" s="251" t="s">
        <v>19</v>
      </c>
      <c r="I103" s="253"/>
      <c r="J103" s="250"/>
      <c r="K103" s="250"/>
      <c r="L103" s="254"/>
      <c r="M103" s="255"/>
      <c r="N103" s="256"/>
      <c r="O103" s="256"/>
      <c r="P103" s="256"/>
      <c r="Q103" s="256"/>
      <c r="R103" s="256"/>
      <c r="S103" s="256"/>
      <c r="T103" s="257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8" t="s">
        <v>155</v>
      </c>
      <c r="AU103" s="258" t="s">
        <v>83</v>
      </c>
      <c r="AV103" s="15" t="s">
        <v>81</v>
      </c>
      <c r="AW103" s="15" t="s">
        <v>35</v>
      </c>
      <c r="AX103" s="15" t="s">
        <v>73</v>
      </c>
      <c r="AY103" s="258" t="s">
        <v>145</v>
      </c>
    </row>
    <row r="104" spans="1:51" s="13" customFormat="1" ht="12">
      <c r="A104" s="13"/>
      <c r="B104" s="223"/>
      <c r="C104" s="224"/>
      <c r="D104" s="218" t="s">
        <v>155</v>
      </c>
      <c r="E104" s="225" t="s">
        <v>19</v>
      </c>
      <c r="F104" s="226" t="s">
        <v>236</v>
      </c>
      <c r="G104" s="224"/>
      <c r="H104" s="227">
        <v>6231.48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155</v>
      </c>
      <c r="AU104" s="233" t="s">
        <v>83</v>
      </c>
      <c r="AV104" s="13" t="s">
        <v>83</v>
      </c>
      <c r="AW104" s="13" t="s">
        <v>35</v>
      </c>
      <c r="AX104" s="13" t="s">
        <v>73</v>
      </c>
      <c r="AY104" s="233" t="s">
        <v>145</v>
      </c>
    </row>
    <row r="105" spans="1:51" s="13" customFormat="1" ht="12">
      <c r="A105" s="13"/>
      <c r="B105" s="223"/>
      <c r="C105" s="224"/>
      <c r="D105" s="218" t="s">
        <v>155</v>
      </c>
      <c r="E105" s="225" t="s">
        <v>19</v>
      </c>
      <c r="F105" s="226" t="s">
        <v>237</v>
      </c>
      <c r="G105" s="224"/>
      <c r="H105" s="227">
        <v>-61.89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155</v>
      </c>
      <c r="AU105" s="233" t="s">
        <v>83</v>
      </c>
      <c r="AV105" s="13" t="s">
        <v>83</v>
      </c>
      <c r="AW105" s="13" t="s">
        <v>35</v>
      </c>
      <c r="AX105" s="13" t="s">
        <v>73</v>
      </c>
      <c r="AY105" s="233" t="s">
        <v>145</v>
      </c>
    </row>
    <row r="106" spans="1:51" s="14" customFormat="1" ht="12">
      <c r="A106" s="14"/>
      <c r="B106" s="234"/>
      <c r="C106" s="235"/>
      <c r="D106" s="218" t="s">
        <v>155</v>
      </c>
      <c r="E106" s="236" t="s">
        <v>19</v>
      </c>
      <c r="F106" s="237" t="s">
        <v>156</v>
      </c>
      <c r="G106" s="235"/>
      <c r="H106" s="238">
        <v>6169.589999999999</v>
      </c>
      <c r="I106" s="239"/>
      <c r="J106" s="235"/>
      <c r="K106" s="235"/>
      <c r="L106" s="240"/>
      <c r="M106" s="245"/>
      <c r="N106" s="246"/>
      <c r="O106" s="246"/>
      <c r="P106" s="246"/>
      <c r="Q106" s="246"/>
      <c r="R106" s="246"/>
      <c r="S106" s="246"/>
      <c r="T106" s="24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155</v>
      </c>
      <c r="AU106" s="244" t="s">
        <v>83</v>
      </c>
      <c r="AV106" s="14" t="s">
        <v>157</v>
      </c>
      <c r="AW106" s="14" t="s">
        <v>35</v>
      </c>
      <c r="AX106" s="14" t="s">
        <v>81</v>
      </c>
      <c r="AY106" s="244" t="s">
        <v>145</v>
      </c>
    </row>
    <row r="107" spans="1:65" s="2" customFormat="1" ht="16.5" customHeight="1">
      <c r="A107" s="39"/>
      <c r="B107" s="40"/>
      <c r="C107" s="205" t="s">
        <v>157</v>
      </c>
      <c r="D107" s="205" t="s">
        <v>148</v>
      </c>
      <c r="E107" s="206" t="s">
        <v>238</v>
      </c>
      <c r="F107" s="207" t="s">
        <v>239</v>
      </c>
      <c r="G107" s="208" t="s">
        <v>220</v>
      </c>
      <c r="H107" s="209">
        <v>6169.59</v>
      </c>
      <c r="I107" s="210"/>
      <c r="J107" s="211">
        <f>ROUND(I107*H107,2)</f>
        <v>0</v>
      </c>
      <c r="K107" s="207" t="s">
        <v>151</v>
      </c>
      <c r="L107" s="45"/>
      <c r="M107" s="212" t="s">
        <v>19</v>
      </c>
      <c r="N107" s="213" t="s">
        <v>44</v>
      </c>
      <c r="O107" s="85"/>
      <c r="P107" s="214">
        <f>O107*H107</f>
        <v>0</v>
      </c>
      <c r="Q107" s="214">
        <v>9E-05</v>
      </c>
      <c r="R107" s="214">
        <f>Q107*H107</f>
        <v>0.5552631</v>
      </c>
      <c r="S107" s="214">
        <v>0.23</v>
      </c>
      <c r="T107" s="215">
        <f>S107*H107</f>
        <v>1419.0057000000002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157</v>
      </c>
      <c r="AT107" s="216" t="s">
        <v>148</v>
      </c>
      <c r="AU107" s="216" t="s">
        <v>83</v>
      </c>
      <c r="AY107" s="18" t="s">
        <v>145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81</v>
      </c>
      <c r="BK107" s="217">
        <f>ROUND(I107*H107,2)</f>
        <v>0</v>
      </c>
      <c r="BL107" s="18" t="s">
        <v>157</v>
      </c>
      <c r="BM107" s="216" t="s">
        <v>240</v>
      </c>
    </row>
    <row r="108" spans="1:47" s="2" customFormat="1" ht="12">
      <c r="A108" s="39"/>
      <c r="B108" s="40"/>
      <c r="C108" s="41"/>
      <c r="D108" s="218" t="s">
        <v>154</v>
      </c>
      <c r="E108" s="41"/>
      <c r="F108" s="219" t="s">
        <v>241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154</v>
      </c>
      <c r="AU108" s="18" t="s">
        <v>83</v>
      </c>
    </row>
    <row r="109" spans="1:51" s="15" customFormat="1" ht="12">
      <c r="A109" s="15"/>
      <c r="B109" s="249"/>
      <c r="C109" s="250"/>
      <c r="D109" s="218" t="s">
        <v>155</v>
      </c>
      <c r="E109" s="251" t="s">
        <v>19</v>
      </c>
      <c r="F109" s="252" t="s">
        <v>235</v>
      </c>
      <c r="G109" s="250"/>
      <c r="H109" s="251" t="s">
        <v>19</v>
      </c>
      <c r="I109" s="253"/>
      <c r="J109" s="250"/>
      <c r="K109" s="250"/>
      <c r="L109" s="254"/>
      <c r="M109" s="255"/>
      <c r="N109" s="256"/>
      <c r="O109" s="256"/>
      <c r="P109" s="256"/>
      <c r="Q109" s="256"/>
      <c r="R109" s="256"/>
      <c r="S109" s="256"/>
      <c r="T109" s="257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8" t="s">
        <v>155</v>
      </c>
      <c r="AU109" s="258" t="s">
        <v>83</v>
      </c>
      <c r="AV109" s="15" t="s">
        <v>81</v>
      </c>
      <c r="AW109" s="15" t="s">
        <v>35</v>
      </c>
      <c r="AX109" s="15" t="s">
        <v>73</v>
      </c>
      <c r="AY109" s="258" t="s">
        <v>145</v>
      </c>
    </row>
    <row r="110" spans="1:51" s="13" customFormat="1" ht="12">
      <c r="A110" s="13"/>
      <c r="B110" s="223"/>
      <c r="C110" s="224"/>
      <c r="D110" s="218" t="s">
        <v>155</v>
      </c>
      <c r="E110" s="225" t="s">
        <v>19</v>
      </c>
      <c r="F110" s="226" t="s">
        <v>236</v>
      </c>
      <c r="G110" s="224"/>
      <c r="H110" s="227">
        <v>6231.48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155</v>
      </c>
      <c r="AU110" s="233" t="s">
        <v>83</v>
      </c>
      <c r="AV110" s="13" t="s">
        <v>83</v>
      </c>
      <c r="AW110" s="13" t="s">
        <v>35</v>
      </c>
      <c r="AX110" s="13" t="s">
        <v>73</v>
      </c>
      <c r="AY110" s="233" t="s">
        <v>145</v>
      </c>
    </row>
    <row r="111" spans="1:51" s="13" customFormat="1" ht="12">
      <c r="A111" s="13"/>
      <c r="B111" s="223"/>
      <c r="C111" s="224"/>
      <c r="D111" s="218" t="s">
        <v>155</v>
      </c>
      <c r="E111" s="225" t="s">
        <v>19</v>
      </c>
      <c r="F111" s="226" t="s">
        <v>237</v>
      </c>
      <c r="G111" s="224"/>
      <c r="H111" s="227">
        <v>-61.89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155</v>
      </c>
      <c r="AU111" s="233" t="s">
        <v>83</v>
      </c>
      <c r="AV111" s="13" t="s">
        <v>83</v>
      </c>
      <c r="AW111" s="13" t="s">
        <v>35</v>
      </c>
      <c r="AX111" s="13" t="s">
        <v>73</v>
      </c>
      <c r="AY111" s="233" t="s">
        <v>145</v>
      </c>
    </row>
    <row r="112" spans="1:51" s="14" customFormat="1" ht="12">
      <c r="A112" s="14"/>
      <c r="B112" s="234"/>
      <c r="C112" s="235"/>
      <c r="D112" s="218" t="s">
        <v>155</v>
      </c>
      <c r="E112" s="236" t="s">
        <v>19</v>
      </c>
      <c r="F112" s="237" t="s">
        <v>156</v>
      </c>
      <c r="G112" s="235"/>
      <c r="H112" s="238">
        <v>6169.589999999999</v>
      </c>
      <c r="I112" s="239"/>
      <c r="J112" s="235"/>
      <c r="K112" s="235"/>
      <c r="L112" s="240"/>
      <c r="M112" s="245"/>
      <c r="N112" s="246"/>
      <c r="O112" s="246"/>
      <c r="P112" s="246"/>
      <c r="Q112" s="246"/>
      <c r="R112" s="246"/>
      <c r="S112" s="246"/>
      <c r="T112" s="24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155</v>
      </c>
      <c r="AU112" s="244" t="s">
        <v>83</v>
      </c>
      <c r="AV112" s="14" t="s">
        <v>157</v>
      </c>
      <c r="AW112" s="14" t="s">
        <v>35</v>
      </c>
      <c r="AX112" s="14" t="s">
        <v>81</v>
      </c>
      <c r="AY112" s="244" t="s">
        <v>145</v>
      </c>
    </row>
    <row r="113" spans="1:65" s="2" customFormat="1" ht="16.5" customHeight="1">
      <c r="A113" s="39"/>
      <c r="B113" s="40"/>
      <c r="C113" s="205" t="s">
        <v>144</v>
      </c>
      <c r="D113" s="205" t="s">
        <v>148</v>
      </c>
      <c r="E113" s="206" t="s">
        <v>242</v>
      </c>
      <c r="F113" s="207" t="s">
        <v>243</v>
      </c>
      <c r="G113" s="208" t="s">
        <v>220</v>
      </c>
      <c r="H113" s="209">
        <v>3041.08</v>
      </c>
      <c r="I113" s="210"/>
      <c r="J113" s="211">
        <f>ROUND(I113*H113,2)</f>
        <v>0</v>
      </c>
      <c r="K113" s="207" t="s">
        <v>151</v>
      </c>
      <c r="L113" s="45"/>
      <c r="M113" s="212" t="s">
        <v>19</v>
      </c>
      <c r="N113" s="213" t="s">
        <v>44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157</v>
      </c>
      <c r="AT113" s="216" t="s">
        <v>148</v>
      </c>
      <c r="AU113" s="216" t="s">
        <v>83</v>
      </c>
      <c r="AY113" s="18" t="s">
        <v>145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81</v>
      </c>
      <c r="BK113" s="217">
        <f>ROUND(I113*H113,2)</f>
        <v>0</v>
      </c>
      <c r="BL113" s="18" t="s">
        <v>157</v>
      </c>
      <c r="BM113" s="216" t="s">
        <v>244</v>
      </c>
    </row>
    <row r="114" spans="1:47" s="2" customFormat="1" ht="12">
      <c r="A114" s="39"/>
      <c r="B114" s="40"/>
      <c r="C114" s="41"/>
      <c r="D114" s="218" t="s">
        <v>154</v>
      </c>
      <c r="E114" s="41"/>
      <c r="F114" s="219" t="s">
        <v>245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154</v>
      </c>
      <c r="AU114" s="18" t="s">
        <v>83</v>
      </c>
    </row>
    <row r="115" spans="1:51" s="15" customFormat="1" ht="12">
      <c r="A115" s="15"/>
      <c r="B115" s="249"/>
      <c r="C115" s="250"/>
      <c r="D115" s="218" t="s">
        <v>155</v>
      </c>
      <c r="E115" s="251" t="s">
        <v>19</v>
      </c>
      <c r="F115" s="252" t="s">
        <v>235</v>
      </c>
      <c r="G115" s="250"/>
      <c r="H115" s="251" t="s">
        <v>19</v>
      </c>
      <c r="I115" s="253"/>
      <c r="J115" s="250"/>
      <c r="K115" s="250"/>
      <c r="L115" s="254"/>
      <c r="M115" s="255"/>
      <c r="N115" s="256"/>
      <c r="O115" s="256"/>
      <c r="P115" s="256"/>
      <c r="Q115" s="256"/>
      <c r="R115" s="256"/>
      <c r="S115" s="256"/>
      <c r="T115" s="257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8" t="s">
        <v>155</v>
      </c>
      <c r="AU115" s="258" t="s">
        <v>83</v>
      </c>
      <c r="AV115" s="15" t="s">
        <v>81</v>
      </c>
      <c r="AW115" s="15" t="s">
        <v>35</v>
      </c>
      <c r="AX115" s="15" t="s">
        <v>73</v>
      </c>
      <c r="AY115" s="258" t="s">
        <v>145</v>
      </c>
    </row>
    <row r="116" spans="1:51" s="13" customFormat="1" ht="12">
      <c r="A116" s="13"/>
      <c r="B116" s="223"/>
      <c r="C116" s="224"/>
      <c r="D116" s="218" t="s">
        <v>155</v>
      </c>
      <c r="E116" s="225" t="s">
        <v>19</v>
      </c>
      <c r="F116" s="226" t="s">
        <v>246</v>
      </c>
      <c r="G116" s="224"/>
      <c r="H116" s="227">
        <v>3041.08</v>
      </c>
      <c r="I116" s="228"/>
      <c r="J116" s="224"/>
      <c r="K116" s="224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155</v>
      </c>
      <c r="AU116" s="233" t="s">
        <v>83</v>
      </c>
      <c r="AV116" s="13" t="s">
        <v>83</v>
      </c>
      <c r="AW116" s="13" t="s">
        <v>35</v>
      </c>
      <c r="AX116" s="13" t="s">
        <v>73</v>
      </c>
      <c r="AY116" s="233" t="s">
        <v>145</v>
      </c>
    </row>
    <row r="117" spans="1:51" s="14" customFormat="1" ht="12">
      <c r="A117" s="14"/>
      <c r="B117" s="234"/>
      <c r="C117" s="235"/>
      <c r="D117" s="218" t="s">
        <v>155</v>
      </c>
      <c r="E117" s="236" t="s">
        <v>19</v>
      </c>
      <c r="F117" s="237" t="s">
        <v>156</v>
      </c>
      <c r="G117" s="235"/>
      <c r="H117" s="238">
        <v>3041.08</v>
      </c>
      <c r="I117" s="239"/>
      <c r="J117" s="235"/>
      <c r="K117" s="235"/>
      <c r="L117" s="240"/>
      <c r="M117" s="245"/>
      <c r="N117" s="246"/>
      <c r="O117" s="246"/>
      <c r="P117" s="246"/>
      <c r="Q117" s="246"/>
      <c r="R117" s="246"/>
      <c r="S117" s="246"/>
      <c r="T117" s="247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155</v>
      </c>
      <c r="AU117" s="244" t="s">
        <v>83</v>
      </c>
      <c r="AV117" s="14" t="s">
        <v>157</v>
      </c>
      <c r="AW117" s="14" t="s">
        <v>35</v>
      </c>
      <c r="AX117" s="14" t="s">
        <v>81</v>
      </c>
      <c r="AY117" s="244" t="s">
        <v>145</v>
      </c>
    </row>
    <row r="118" spans="1:65" s="2" customFormat="1" ht="16.5" customHeight="1">
      <c r="A118" s="39"/>
      <c r="B118" s="40"/>
      <c r="C118" s="205" t="s">
        <v>183</v>
      </c>
      <c r="D118" s="205" t="s">
        <v>148</v>
      </c>
      <c r="E118" s="206" t="s">
        <v>247</v>
      </c>
      <c r="F118" s="207" t="s">
        <v>248</v>
      </c>
      <c r="G118" s="208" t="s">
        <v>249</v>
      </c>
      <c r="H118" s="209">
        <v>608.216</v>
      </c>
      <c r="I118" s="210"/>
      <c r="J118" s="211">
        <f>ROUND(I118*H118,2)</f>
        <v>0</v>
      </c>
      <c r="K118" s="207" t="s">
        <v>151</v>
      </c>
      <c r="L118" s="45"/>
      <c r="M118" s="212" t="s">
        <v>19</v>
      </c>
      <c r="N118" s="213" t="s">
        <v>44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157</v>
      </c>
      <c r="AT118" s="216" t="s">
        <v>148</v>
      </c>
      <c r="AU118" s="216" t="s">
        <v>83</v>
      </c>
      <c r="AY118" s="18" t="s">
        <v>145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81</v>
      </c>
      <c r="BK118" s="217">
        <f>ROUND(I118*H118,2)</f>
        <v>0</v>
      </c>
      <c r="BL118" s="18" t="s">
        <v>157</v>
      </c>
      <c r="BM118" s="216" t="s">
        <v>250</v>
      </c>
    </row>
    <row r="119" spans="1:47" s="2" customFormat="1" ht="12">
      <c r="A119" s="39"/>
      <c r="B119" s="40"/>
      <c r="C119" s="41"/>
      <c r="D119" s="218" t="s">
        <v>154</v>
      </c>
      <c r="E119" s="41"/>
      <c r="F119" s="219" t="s">
        <v>251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154</v>
      </c>
      <c r="AU119" s="18" t="s">
        <v>83</v>
      </c>
    </row>
    <row r="120" spans="1:51" s="15" customFormat="1" ht="12">
      <c r="A120" s="15"/>
      <c r="B120" s="249"/>
      <c r="C120" s="250"/>
      <c r="D120" s="218" t="s">
        <v>155</v>
      </c>
      <c r="E120" s="251" t="s">
        <v>19</v>
      </c>
      <c r="F120" s="252" t="s">
        <v>252</v>
      </c>
      <c r="G120" s="250"/>
      <c r="H120" s="251" t="s">
        <v>19</v>
      </c>
      <c r="I120" s="253"/>
      <c r="J120" s="250"/>
      <c r="K120" s="250"/>
      <c r="L120" s="254"/>
      <c r="M120" s="255"/>
      <c r="N120" s="256"/>
      <c r="O120" s="256"/>
      <c r="P120" s="256"/>
      <c r="Q120" s="256"/>
      <c r="R120" s="256"/>
      <c r="S120" s="256"/>
      <c r="T120" s="257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8" t="s">
        <v>155</v>
      </c>
      <c r="AU120" s="258" t="s">
        <v>83</v>
      </c>
      <c r="AV120" s="15" t="s">
        <v>81</v>
      </c>
      <c r="AW120" s="15" t="s">
        <v>35</v>
      </c>
      <c r="AX120" s="15" t="s">
        <v>73</v>
      </c>
      <c r="AY120" s="258" t="s">
        <v>145</v>
      </c>
    </row>
    <row r="121" spans="1:51" s="13" customFormat="1" ht="12">
      <c r="A121" s="13"/>
      <c r="B121" s="223"/>
      <c r="C121" s="224"/>
      <c r="D121" s="218" t="s">
        <v>155</v>
      </c>
      <c r="E121" s="225" t="s">
        <v>19</v>
      </c>
      <c r="F121" s="226" t="s">
        <v>253</v>
      </c>
      <c r="G121" s="224"/>
      <c r="H121" s="227">
        <v>608.216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155</v>
      </c>
      <c r="AU121" s="233" t="s">
        <v>83</v>
      </c>
      <c r="AV121" s="13" t="s">
        <v>83</v>
      </c>
      <c r="AW121" s="13" t="s">
        <v>35</v>
      </c>
      <c r="AX121" s="13" t="s">
        <v>73</v>
      </c>
      <c r="AY121" s="233" t="s">
        <v>145</v>
      </c>
    </row>
    <row r="122" spans="1:51" s="14" customFormat="1" ht="12">
      <c r="A122" s="14"/>
      <c r="B122" s="234"/>
      <c r="C122" s="235"/>
      <c r="D122" s="218" t="s">
        <v>155</v>
      </c>
      <c r="E122" s="236" t="s">
        <v>19</v>
      </c>
      <c r="F122" s="237" t="s">
        <v>156</v>
      </c>
      <c r="G122" s="235"/>
      <c r="H122" s="238">
        <v>608.216</v>
      </c>
      <c r="I122" s="239"/>
      <c r="J122" s="235"/>
      <c r="K122" s="235"/>
      <c r="L122" s="240"/>
      <c r="M122" s="245"/>
      <c r="N122" s="246"/>
      <c r="O122" s="246"/>
      <c r="P122" s="246"/>
      <c r="Q122" s="246"/>
      <c r="R122" s="246"/>
      <c r="S122" s="246"/>
      <c r="T122" s="24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155</v>
      </c>
      <c r="AU122" s="244" t="s">
        <v>83</v>
      </c>
      <c r="AV122" s="14" t="s">
        <v>157</v>
      </c>
      <c r="AW122" s="14" t="s">
        <v>35</v>
      </c>
      <c r="AX122" s="14" t="s">
        <v>81</v>
      </c>
      <c r="AY122" s="244" t="s">
        <v>145</v>
      </c>
    </row>
    <row r="123" spans="1:65" s="2" customFormat="1" ht="16.5" customHeight="1">
      <c r="A123" s="39"/>
      <c r="B123" s="40"/>
      <c r="C123" s="205" t="s">
        <v>190</v>
      </c>
      <c r="D123" s="205" t="s">
        <v>148</v>
      </c>
      <c r="E123" s="206" t="s">
        <v>254</v>
      </c>
      <c r="F123" s="207" t="s">
        <v>255</v>
      </c>
      <c r="G123" s="208" t="s">
        <v>220</v>
      </c>
      <c r="H123" s="209">
        <v>8965.59</v>
      </c>
      <c r="I123" s="210"/>
      <c r="J123" s="211">
        <f>ROUND(I123*H123,2)</f>
        <v>0</v>
      </c>
      <c r="K123" s="207" t="s">
        <v>151</v>
      </c>
      <c r="L123" s="45"/>
      <c r="M123" s="212" t="s">
        <v>19</v>
      </c>
      <c r="N123" s="213" t="s">
        <v>44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157</v>
      </c>
      <c r="AT123" s="216" t="s">
        <v>148</v>
      </c>
      <c r="AU123" s="216" t="s">
        <v>83</v>
      </c>
      <c r="AY123" s="18" t="s">
        <v>145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81</v>
      </c>
      <c r="BK123" s="217">
        <f>ROUND(I123*H123,2)</f>
        <v>0</v>
      </c>
      <c r="BL123" s="18" t="s">
        <v>157</v>
      </c>
      <c r="BM123" s="216" t="s">
        <v>256</v>
      </c>
    </row>
    <row r="124" spans="1:47" s="2" customFormat="1" ht="12">
      <c r="A124" s="39"/>
      <c r="B124" s="40"/>
      <c r="C124" s="41"/>
      <c r="D124" s="218" t="s">
        <v>154</v>
      </c>
      <c r="E124" s="41"/>
      <c r="F124" s="219" t="s">
        <v>257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154</v>
      </c>
      <c r="AU124" s="18" t="s">
        <v>83</v>
      </c>
    </row>
    <row r="125" spans="1:51" s="13" customFormat="1" ht="12">
      <c r="A125" s="13"/>
      <c r="B125" s="223"/>
      <c r="C125" s="224"/>
      <c r="D125" s="218" t="s">
        <v>155</v>
      </c>
      <c r="E125" s="225" t="s">
        <v>19</v>
      </c>
      <c r="F125" s="226" t="s">
        <v>224</v>
      </c>
      <c r="G125" s="224"/>
      <c r="H125" s="227">
        <v>8965.59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155</v>
      </c>
      <c r="AU125" s="233" t="s">
        <v>83</v>
      </c>
      <c r="AV125" s="13" t="s">
        <v>83</v>
      </c>
      <c r="AW125" s="13" t="s">
        <v>35</v>
      </c>
      <c r="AX125" s="13" t="s">
        <v>73</v>
      </c>
      <c r="AY125" s="233" t="s">
        <v>145</v>
      </c>
    </row>
    <row r="126" spans="1:51" s="14" customFormat="1" ht="12">
      <c r="A126" s="14"/>
      <c r="B126" s="234"/>
      <c r="C126" s="235"/>
      <c r="D126" s="218" t="s">
        <v>155</v>
      </c>
      <c r="E126" s="236" t="s">
        <v>19</v>
      </c>
      <c r="F126" s="237" t="s">
        <v>156</v>
      </c>
      <c r="G126" s="235"/>
      <c r="H126" s="238">
        <v>8965.59</v>
      </c>
      <c r="I126" s="239"/>
      <c r="J126" s="235"/>
      <c r="K126" s="235"/>
      <c r="L126" s="240"/>
      <c r="M126" s="245"/>
      <c r="N126" s="246"/>
      <c r="O126" s="246"/>
      <c r="P126" s="246"/>
      <c r="Q126" s="246"/>
      <c r="R126" s="246"/>
      <c r="S126" s="246"/>
      <c r="T126" s="24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155</v>
      </c>
      <c r="AU126" s="244" t="s">
        <v>83</v>
      </c>
      <c r="AV126" s="14" t="s">
        <v>157</v>
      </c>
      <c r="AW126" s="14" t="s">
        <v>35</v>
      </c>
      <c r="AX126" s="14" t="s">
        <v>81</v>
      </c>
      <c r="AY126" s="244" t="s">
        <v>145</v>
      </c>
    </row>
    <row r="127" spans="1:65" s="2" customFormat="1" ht="16.5" customHeight="1">
      <c r="A127" s="39"/>
      <c r="B127" s="40"/>
      <c r="C127" s="205" t="s">
        <v>197</v>
      </c>
      <c r="D127" s="205" t="s">
        <v>148</v>
      </c>
      <c r="E127" s="206" t="s">
        <v>258</v>
      </c>
      <c r="F127" s="207" t="s">
        <v>259</v>
      </c>
      <c r="G127" s="208" t="s">
        <v>220</v>
      </c>
      <c r="H127" s="209">
        <v>80690.31</v>
      </c>
      <c r="I127" s="210"/>
      <c r="J127" s="211">
        <f>ROUND(I127*H127,2)</f>
        <v>0</v>
      </c>
      <c r="K127" s="207" t="s">
        <v>151</v>
      </c>
      <c r="L127" s="45"/>
      <c r="M127" s="212" t="s">
        <v>19</v>
      </c>
      <c r="N127" s="213" t="s">
        <v>44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157</v>
      </c>
      <c r="AT127" s="216" t="s">
        <v>148</v>
      </c>
      <c r="AU127" s="216" t="s">
        <v>83</v>
      </c>
      <c r="AY127" s="18" t="s">
        <v>145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81</v>
      </c>
      <c r="BK127" s="217">
        <f>ROUND(I127*H127,2)</f>
        <v>0</v>
      </c>
      <c r="BL127" s="18" t="s">
        <v>157</v>
      </c>
      <c r="BM127" s="216" t="s">
        <v>260</v>
      </c>
    </row>
    <row r="128" spans="1:47" s="2" customFormat="1" ht="12">
      <c r="A128" s="39"/>
      <c r="B128" s="40"/>
      <c r="C128" s="41"/>
      <c r="D128" s="218" t="s">
        <v>154</v>
      </c>
      <c r="E128" s="41"/>
      <c r="F128" s="219" t="s">
        <v>261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154</v>
      </c>
      <c r="AU128" s="18" t="s">
        <v>83</v>
      </c>
    </row>
    <row r="129" spans="1:51" s="15" customFormat="1" ht="12">
      <c r="A129" s="15"/>
      <c r="B129" s="249"/>
      <c r="C129" s="250"/>
      <c r="D129" s="218" t="s">
        <v>155</v>
      </c>
      <c r="E129" s="251" t="s">
        <v>19</v>
      </c>
      <c r="F129" s="252" t="s">
        <v>262</v>
      </c>
      <c r="G129" s="250"/>
      <c r="H129" s="251" t="s">
        <v>19</v>
      </c>
      <c r="I129" s="253"/>
      <c r="J129" s="250"/>
      <c r="K129" s="250"/>
      <c r="L129" s="254"/>
      <c r="M129" s="255"/>
      <c r="N129" s="256"/>
      <c r="O129" s="256"/>
      <c r="P129" s="256"/>
      <c r="Q129" s="256"/>
      <c r="R129" s="256"/>
      <c r="S129" s="256"/>
      <c r="T129" s="257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8" t="s">
        <v>155</v>
      </c>
      <c r="AU129" s="258" t="s">
        <v>83</v>
      </c>
      <c r="AV129" s="15" t="s">
        <v>81</v>
      </c>
      <c r="AW129" s="15" t="s">
        <v>35</v>
      </c>
      <c r="AX129" s="15" t="s">
        <v>73</v>
      </c>
      <c r="AY129" s="258" t="s">
        <v>145</v>
      </c>
    </row>
    <row r="130" spans="1:51" s="13" customFormat="1" ht="12">
      <c r="A130" s="13"/>
      <c r="B130" s="223"/>
      <c r="C130" s="224"/>
      <c r="D130" s="218" t="s">
        <v>155</v>
      </c>
      <c r="E130" s="225" t="s">
        <v>19</v>
      </c>
      <c r="F130" s="226" t="s">
        <v>263</v>
      </c>
      <c r="G130" s="224"/>
      <c r="H130" s="227">
        <v>80690.31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155</v>
      </c>
      <c r="AU130" s="233" t="s">
        <v>83</v>
      </c>
      <c r="AV130" s="13" t="s">
        <v>83</v>
      </c>
      <c r="AW130" s="13" t="s">
        <v>35</v>
      </c>
      <c r="AX130" s="13" t="s">
        <v>73</v>
      </c>
      <c r="AY130" s="233" t="s">
        <v>145</v>
      </c>
    </row>
    <row r="131" spans="1:51" s="14" customFormat="1" ht="12">
      <c r="A131" s="14"/>
      <c r="B131" s="234"/>
      <c r="C131" s="235"/>
      <c r="D131" s="218" t="s">
        <v>155</v>
      </c>
      <c r="E131" s="236" t="s">
        <v>19</v>
      </c>
      <c r="F131" s="237" t="s">
        <v>156</v>
      </c>
      <c r="G131" s="235"/>
      <c r="H131" s="238">
        <v>80690.31</v>
      </c>
      <c r="I131" s="239"/>
      <c r="J131" s="235"/>
      <c r="K131" s="235"/>
      <c r="L131" s="240"/>
      <c r="M131" s="245"/>
      <c r="N131" s="246"/>
      <c r="O131" s="246"/>
      <c r="P131" s="246"/>
      <c r="Q131" s="246"/>
      <c r="R131" s="246"/>
      <c r="S131" s="246"/>
      <c r="T131" s="24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155</v>
      </c>
      <c r="AU131" s="244" t="s">
        <v>83</v>
      </c>
      <c r="AV131" s="14" t="s">
        <v>157</v>
      </c>
      <c r="AW131" s="14" t="s">
        <v>35</v>
      </c>
      <c r="AX131" s="14" t="s">
        <v>81</v>
      </c>
      <c r="AY131" s="244" t="s">
        <v>145</v>
      </c>
    </row>
    <row r="132" spans="1:65" s="2" customFormat="1" ht="16.5" customHeight="1">
      <c r="A132" s="39"/>
      <c r="B132" s="40"/>
      <c r="C132" s="205" t="s">
        <v>264</v>
      </c>
      <c r="D132" s="205" t="s">
        <v>148</v>
      </c>
      <c r="E132" s="206" t="s">
        <v>265</v>
      </c>
      <c r="F132" s="207" t="s">
        <v>266</v>
      </c>
      <c r="G132" s="208" t="s">
        <v>267</v>
      </c>
      <c r="H132" s="209">
        <v>1344.839</v>
      </c>
      <c r="I132" s="210"/>
      <c r="J132" s="211">
        <f>ROUND(I132*H132,2)</f>
        <v>0</v>
      </c>
      <c r="K132" s="207" t="s">
        <v>151</v>
      </c>
      <c r="L132" s="45"/>
      <c r="M132" s="212" t="s">
        <v>19</v>
      </c>
      <c r="N132" s="213" t="s">
        <v>44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157</v>
      </c>
      <c r="AT132" s="216" t="s">
        <v>148</v>
      </c>
      <c r="AU132" s="216" t="s">
        <v>83</v>
      </c>
      <c r="AY132" s="18" t="s">
        <v>145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81</v>
      </c>
      <c r="BK132" s="217">
        <f>ROUND(I132*H132,2)</f>
        <v>0</v>
      </c>
      <c r="BL132" s="18" t="s">
        <v>157</v>
      </c>
      <c r="BM132" s="216" t="s">
        <v>268</v>
      </c>
    </row>
    <row r="133" spans="1:47" s="2" customFormat="1" ht="12">
      <c r="A133" s="39"/>
      <c r="B133" s="40"/>
      <c r="C133" s="41"/>
      <c r="D133" s="218" t="s">
        <v>154</v>
      </c>
      <c r="E133" s="41"/>
      <c r="F133" s="219" t="s">
        <v>269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154</v>
      </c>
      <c r="AU133" s="18" t="s">
        <v>83</v>
      </c>
    </row>
    <row r="134" spans="1:51" s="15" customFormat="1" ht="12">
      <c r="A134" s="15"/>
      <c r="B134" s="249"/>
      <c r="C134" s="250"/>
      <c r="D134" s="218" t="s">
        <v>155</v>
      </c>
      <c r="E134" s="251" t="s">
        <v>19</v>
      </c>
      <c r="F134" s="252" t="s">
        <v>270</v>
      </c>
      <c r="G134" s="250"/>
      <c r="H134" s="251" t="s">
        <v>19</v>
      </c>
      <c r="I134" s="253"/>
      <c r="J134" s="250"/>
      <c r="K134" s="250"/>
      <c r="L134" s="254"/>
      <c r="M134" s="255"/>
      <c r="N134" s="256"/>
      <c r="O134" s="256"/>
      <c r="P134" s="256"/>
      <c r="Q134" s="256"/>
      <c r="R134" s="256"/>
      <c r="S134" s="256"/>
      <c r="T134" s="257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8" t="s">
        <v>155</v>
      </c>
      <c r="AU134" s="258" t="s">
        <v>83</v>
      </c>
      <c r="AV134" s="15" t="s">
        <v>81</v>
      </c>
      <c r="AW134" s="15" t="s">
        <v>35</v>
      </c>
      <c r="AX134" s="15" t="s">
        <v>73</v>
      </c>
      <c r="AY134" s="258" t="s">
        <v>145</v>
      </c>
    </row>
    <row r="135" spans="1:51" s="15" customFormat="1" ht="12">
      <c r="A135" s="15"/>
      <c r="B135" s="249"/>
      <c r="C135" s="250"/>
      <c r="D135" s="218" t="s">
        <v>155</v>
      </c>
      <c r="E135" s="251" t="s">
        <v>19</v>
      </c>
      <c r="F135" s="252" t="s">
        <v>271</v>
      </c>
      <c r="G135" s="250"/>
      <c r="H135" s="251" t="s">
        <v>19</v>
      </c>
      <c r="I135" s="253"/>
      <c r="J135" s="250"/>
      <c r="K135" s="250"/>
      <c r="L135" s="254"/>
      <c r="M135" s="255"/>
      <c r="N135" s="256"/>
      <c r="O135" s="256"/>
      <c r="P135" s="256"/>
      <c r="Q135" s="256"/>
      <c r="R135" s="256"/>
      <c r="S135" s="256"/>
      <c r="T135" s="257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8" t="s">
        <v>155</v>
      </c>
      <c r="AU135" s="258" t="s">
        <v>83</v>
      </c>
      <c r="AV135" s="15" t="s">
        <v>81</v>
      </c>
      <c r="AW135" s="15" t="s">
        <v>35</v>
      </c>
      <c r="AX135" s="15" t="s">
        <v>73</v>
      </c>
      <c r="AY135" s="258" t="s">
        <v>145</v>
      </c>
    </row>
    <row r="136" spans="1:51" s="13" customFormat="1" ht="12">
      <c r="A136" s="13"/>
      <c r="B136" s="223"/>
      <c r="C136" s="224"/>
      <c r="D136" s="218" t="s">
        <v>155</v>
      </c>
      <c r="E136" s="225" t="s">
        <v>19</v>
      </c>
      <c r="F136" s="226" t="s">
        <v>272</v>
      </c>
      <c r="G136" s="224"/>
      <c r="H136" s="227">
        <v>1344.839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155</v>
      </c>
      <c r="AU136" s="233" t="s">
        <v>83</v>
      </c>
      <c r="AV136" s="13" t="s">
        <v>83</v>
      </c>
      <c r="AW136" s="13" t="s">
        <v>35</v>
      </c>
      <c r="AX136" s="13" t="s">
        <v>73</v>
      </c>
      <c r="AY136" s="233" t="s">
        <v>145</v>
      </c>
    </row>
    <row r="137" spans="1:51" s="14" customFormat="1" ht="12">
      <c r="A137" s="14"/>
      <c r="B137" s="234"/>
      <c r="C137" s="235"/>
      <c r="D137" s="218" t="s">
        <v>155</v>
      </c>
      <c r="E137" s="236" t="s">
        <v>19</v>
      </c>
      <c r="F137" s="237" t="s">
        <v>156</v>
      </c>
      <c r="G137" s="235"/>
      <c r="H137" s="238">
        <v>1344.839</v>
      </c>
      <c r="I137" s="239"/>
      <c r="J137" s="235"/>
      <c r="K137" s="235"/>
      <c r="L137" s="240"/>
      <c r="M137" s="245"/>
      <c r="N137" s="246"/>
      <c r="O137" s="246"/>
      <c r="P137" s="246"/>
      <c r="Q137" s="246"/>
      <c r="R137" s="246"/>
      <c r="S137" s="246"/>
      <c r="T137" s="24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155</v>
      </c>
      <c r="AU137" s="244" t="s">
        <v>83</v>
      </c>
      <c r="AV137" s="14" t="s">
        <v>157</v>
      </c>
      <c r="AW137" s="14" t="s">
        <v>35</v>
      </c>
      <c r="AX137" s="14" t="s">
        <v>81</v>
      </c>
      <c r="AY137" s="244" t="s">
        <v>145</v>
      </c>
    </row>
    <row r="138" spans="1:65" s="2" customFormat="1" ht="16.5" customHeight="1">
      <c r="A138" s="39"/>
      <c r="B138" s="40"/>
      <c r="C138" s="205" t="s">
        <v>273</v>
      </c>
      <c r="D138" s="205" t="s">
        <v>148</v>
      </c>
      <c r="E138" s="206" t="s">
        <v>274</v>
      </c>
      <c r="F138" s="207" t="s">
        <v>275</v>
      </c>
      <c r="G138" s="208" t="s">
        <v>249</v>
      </c>
      <c r="H138" s="209">
        <v>608.216</v>
      </c>
      <c r="I138" s="210"/>
      <c r="J138" s="211">
        <f>ROUND(I138*H138,2)</f>
        <v>0</v>
      </c>
      <c r="K138" s="207" t="s">
        <v>151</v>
      </c>
      <c r="L138" s="45"/>
      <c r="M138" s="212" t="s">
        <v>19</v>
      </c>
      <c r="N138" s="213" t="s">
        <v>44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157</v>
      </c>
      <c r="AT138" s="216" t="s">
        <v>148</v>
      </c>
      <c r="AU138" s="216" t="s">
        <v>83</v>
      </c>
      <c r="AY138" s="18" t="s">
        <v>145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81</v>
      </c>
      <c r="BK138" s="217">
        <f>ROUND(I138*H138,2)</f>
        <v>0</v>
      </c>
      <c r="BL138" s="18" t="s">
        <v>157</v>
      </c>
      <c r="BM138" s="216" t="s">
        <v>276</v>
      </c>
    </row>
    <row r="139" spans="1:47" s="2" customFormat="1" ht="12">
      <c r="A139" s="39"/>
      <c r="B139" s="40"/>
      <c r="C139" s="41"/>
      <c r="D139" s="218" t="s">
        <v>154</v>
      </c>
      <c r="E139" s="41"/>
      <c r="F139" s="219" t="s">
        <v>277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154</v>
      </c>
      <c r="AU139" s="18" t="s">
        <v>83</v>
      </c>
    </row>
    <row r="140" spans="1:51" s="15" customFormat="1" ht="12">
      <c r="A140" s="15"/>
      <c r="B140" s="249"/>
      <c r="C140" s="250"/>
      <c r="D140" s="218" t="s">
        <v>155</v>
      </c>
      <c r="E140" s="251" t="s">
        <v>19</v>
      </c>
      <c r="F140" s="252" t="s">
        <v>235</v>
      </c>
      <c r="G140" s="250"/>
      <c r="H140" s="251" t="s">
        <v>19</v>
      </c>
      <c r="I140" s="253"/>
      <c r="J140" s="250"/>
      <c r="K140" s="250"/>
      <c r="L140" s="254"/>
      <c r="M140" s="255"/>
      <c r="N140" s="256"/>
      <c r="O140" s="256"/>
      <c r="P140" s="256"/>
      <c r="Q140" s="256"/>
      <c r="R140" s="256"/>
      <c r="S140" s="256"/>
      <c r="T140" s="25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8" t="s">
        <v>155</v>
      </c>
      <c r="AU140" s="258" t="s">
        <v>83</v>
      </c>
      <c r="AV140" s="15" t="s">
        <v>81</v>
      </c>
      <c r="AW140" s="15" t="s">
        <v>35</v>
      </c>
      <c r="AX140" s="15" t="s">
        <v>73</v>
      </c>
      <c r="AY140" s="258" t="s">
        <v>145</v>
      </c>
    </row>
    <row r="141" spans="1:51" s="13" customFormat="1" ht="12">
      <c r="A141" s="13"/>
      <c r="B141" s="223"/>
      <c r="C141" s="224"/>
      <c r="D141" s="218" t="s">
        <v>155</v>
      </c>
      <c r="E141" s="225" t="s">
        <v>19</v>
      </c>
      <c r="F141" s="226" t="s">
        <v>253</v>
      </c>
      <c r="G141" s="224"/>
      <c r="H141" s="227">
        <v>608.216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155</v>
      </c>
      <c r="AU141" s="233" t="s">
        <v>83</v>
      </c>
      <c r="AV141" s="13" t="s">
        <v>83</v>
      </c>
      <c r="AW141" s="13" t="s">
        <v>35</v>
      </c>
      <c r="AX141" s="13" t="s">
        <v>73</v>
      </c>
      <c r="AY141" s="233" t="s">
        <v>145</v>
      </c>
    </row>
    <row r="142" spans="1:51" s="14" customFormat="1" ht="12">
      <c r="A142" s="14"/>
      <c r="B142" s="234"/>
      <c r="C142" s="235"/>
      <c r="D142" s="218" t="s">
        <v>155</v>
      </c>
      <c r="E142" s="236" t="s">
        <v>19</v>
      </c>
      <c r="F142" s="237" t="s">
        <v>156</v>
      </c>
      <c r="G142" s="235"/>
      <c r="H142" s="238">
        <v>608.216</v>
      </c>
      <c r="I142" s="239"/>
      <c r="J142" s="235"/>
      <c r="K142" s="235"/>
      <c r="L142" s="240"/>
      <c r="M142" s="245"/>
      <c r="N142" s="246"/>
      <c r="O142" s="246"/>
      <c r="P142" s="246"/>
      <c r="Q142" s="246"/>
      <c r="R142" s="246"/>
      <c r="S142" s="246"/>
      <c r="T142" s="24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155</v>
      </c>
      <c r="AU142" s="244" t="s">
        <v>83</v>
      </c>
      <c r="AV142" s="14" t="s">
        <v>157</v>
      </c>
      <c r="AW142" s="14" t="s">
        <v>35</v>
      </c>
      <c r="AX142" s="14" t="s">
        <v>81</v>
      </c>
      <c r="AY142" s="244" t="s">
        <v>145</v>
      </c>
    </row>
    <row r="143" spans="1:63" s="12" customFormat="1" ht="22.8" customHeight="1">
      <c r="A143" s="12"/>
      <c r="B143" s="189"/>
      <c r="C143" s="190"/>
      <c r="D143" s="191" t="s">
        <v>72</v>
      </c>
      <c r="E143" s="203" t="s">
        <v>197</v>
      </c>
      <c r="F143" s="203" t="s">
        <v>278</v>
      </c>
      <c r="G143" s="190"/>
      <c r="H143" s="190"/>
      <c r="I143" s="193"/>
      <c r="J143" s="204">
        <f>BK143</f>
        <v>0</v>
      </c>
      <c r="K143" s="190"/>
      <c r="L143" s="195"/>
      <c r="M143" s="196"/>
      <c r="N143" s="197"/>
      <c r="O143" s="197"/>
      <c r="P143" s="198">
        <f>SUM(P144:P150)</f>
        <v>0</v>
      </c>
      <c r="Q143" s="197"/>
      <c r="R143" s="198">
        <f>SUM(R144:R150)</f>
        <v>1.06419</v>
      </c>
      <c r="S143" s="197"/>
      <c r="T143" s="199">
        <f>SUM(T144:T150)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0" t="s">
        <v>81</v>
      </c>
      <c r="AT143" s="201" t="s">
        <v>72</v>
      </c>
      <c r="AU143" s="201" t="s">
        <v>81</v>
      </c>
      <c r="AY143" s="200" t="s">
        <v>145</v>
      </c>
      <c r="BK143" s="202">
        <f>SUM(BK144:BK150)</f>
        <v>0</v>
      </c>
    </row>
    <row r="144" spans="1:65" s="2" customFormat="1" ht="16.5" customHeight="1">
      <c r="A144" s="39"/>
      <c r="B144" s="40"/>
      <c r="C144" s="205" t="s">
        <v>279</v>
      </c>
      <c r="D144" s="205" t="s">
        <v>148</v>
      </c>
      <c r="E144" s="206" t="s">
        <v>280</v>
      </c>
      <c r="F144" s="207" t="s">
        <v>281</v>
      </c>
      <c r="G144" s="208" t="s">
        <v>282</v>
      </c>
      <c r="H144" s="209">
        <v>1</v>
      </c>
      <c r="I144" s="210"/>
      <c r="J144" s="211">
        <f>ROUND(I144*H144,2)</f>
        <v>0</v>
      </c>
      <c r="K144" s="207" t="s">
        <v>151</v>
      </c>
      <c r="L144" s="45"/>
      <c r="M144" s="212" t="s">
        <v>19</v>
      </c>
      <c r="N144" s="213" t="s">
        <v>44</v>
      </c>
      <c r="O144" s="85"/>
      <c r="P144" s="214">
        <f>O144*H144</f>
        <v>0</v>
      </c>
      <c r="Q144" s="214">
        <v>0.01019</v>
      </c>
      <c r="R144" s="214">
        <f>Q144*H144</f>
        <v>0.01019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157</v>
      </c>
      <c r="AT144" s="216" t="s">
        <v>148</v>
      </c>
      <c r="AU144" s="216" t="s">
        <v>83</v>
      </c>
      <c r="AY144" s="18" t="s">
        <v>145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81</v>
      </c>
      <c r="BK144" s="217">
        <f>ROUND(I144*H144,2)</f>
        <v>0</v>
      </c>
      <c r="BL144" s="18" t="s">
        <v>157</v>
      </c>
      <c r="BM144" s="216" t="s">
        <v>283</v>
      </c>
    </row>
    <row r="145" spans="1:47" s="2" customFormat="1" ht="12">
      <c r="A145" s="39"/>
      <c r="B145" s="40"/>
      <c r="C145" s="41"/>
      <c r="D145" s="218" t="s">
        <v>154</v>
      </c>
      <c r="E145" s="41"/>
      <c r="F145" s="219" t="s">
        <v>281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154</v>
      </c>
      <c r="AU145" s="18" t="s">
        <v>83</v>
      </c>
    </row>
    <row r="146" spans="1:51" s="15" customFormat="1" ht="12">
      <c r="A146" s="15"/>
      <c r="B146" s="249"/>
      <c r="C146" s="250"/>
      <c r="D146" s="218" t="s">
        <v>155</v>
      </c>
      <c r="E146" s="251" t="s">
        <v>19</v>
      </c>
      <c r="F146" s="252" t="s">
        <v>284</v>
      </c>
      <c r="G146" s="250"/>
      <c r="H146" s="251" t="s">
        <v>19</v>
      </c>
      <c r="I146" s="253"/>
      <c r="J146" s="250"/>
      <c r="K146" s="250"/>
      <c r="L146" s="254"/>
      <c r="M146" s="255"/>
      <c r="N146" s="256"/>
      <c r="O146" s="256"/>
      <c r="P146" s="256"/>
      <c r="Q146" s="256"/>
      <c r="R146" s="256"/>
      <c r="S146" s="256"/>
      <c r="T146" s="25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8" t="s">
        <v>155</v>
      </c>
      <c r="AU146" s="258" t="s">
        <v>83</v>
      </c>
      <c r="AV146" s="15" t="s">
        <v>81</v>
      </c>
      <c r="AW146" s="15" t="s">
        <v>35</v>
      </c>
      <c r="AX146" s="15" t="s">
        <v>73</v>
      </c>
      <c r="AY146" s="258" t="s">
        <v>145</v>
      </c>
    </row>
    <row r="147" spans="1:51" s="13" customFormat="1" ht="12">
      <c r="A147" s="13"/>
      <c r="B147" s="223"/>
      <c r="C147" s="224"/>
      <c r="D147" s="218" t="s">
        <v>155</v>
      </c>
      <c r="E147" s="225" t="s">
        <v>19</v>
      </c>
      <c r="F147" s="226" t="s">
        <v>81</v>
      </c>
      <c r="G147" s="224"/>
      <c r="H147" s="227">
        <v>1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155</v>
      </c>
      <c r="AU147" s="233" t="s">
        <v>83</v>
      </c>
      <c r="AV147" s="13" t="s">
        <v>83</v>
      </c>
      <c r="AW147" s="13" t="s">
        <v>35</v>
      </c>
      <c r="AX147" s="13" t="s">
        <v>73</v>
      </c>
      <c r="AY147" s="233" t="s">
        <v>145</v>
      </c>
    </row>
    <row r="148" spans="1:51" s="14" customFormat="1" ht="12">
      <c r="A148" s="14"/>
      <c r="B148" s="234"/>
      <c r="C148" s="235"/>
      <c r="D148" s="218" t="s">
        <v>155</v>
      </c>
      <c r="E148" s="236" t="s">
        <v>19</v>
      </c>
      <c r="F148" s="237" t="s">
        <v>156</v>
      </c>
      <c r="G148" s="235"/>
      <c r="H148" s="238">
        <v>1</v>
      </c>
      <c r="I148" s="239"/>
      <c r="J148" s="235"/>
      <c r="K148" s="235"/>
      <c r="L148" s="240"/>
      <c r="M148" s="245"/>
      <c r="N148" s="246"/>
      <c r="O148" s="246"/>
      <c r="P148" s="246"/>
      <c r="Q148" s="246"/>
      <c r="R148" s="246"/>
      <c r="S148" s="246"/>
      <c r="T148" s="24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155</v>
      </c>
      <c r="AU148" s="244" t="s">
        <v>83</v>
      </c>
      <c r="AV148" s="14" t="s">
        <v>157</v>
      </c>
      <c r="AW148" s="14" t="s">
        <v>35</v>
      </c>
      <c r="AX148" s="14" t="s">
        <v>81</v>
      </c>
      <c r="AY148" s="244" t="s">
        <v>145</v>
      </c>
    </row>
    <row r="149" spans="1:65" s="2" customFormat="1" ht="16.5" customHeight="1">
      <c r="A149" s="39"/>
      <c r="B149" s="40"/>
      <c r="C149" s="259" t="s">
        <v>285</v>
      </c>
      <c r="D149" s="259" t="s">
        <v>286</v>
      </c>
      <c r="E149" s="260" t="s">
        <v>287</v>
      </c>
      <c r="F149" s="261" t="s">
        <v>288</v>
      </c>
      <c r="G149" s="262" t="s">
        <v>282</v>
      </c>
      <c r="H149" s="263">
        <v>1</v>
      </c>
      <c r="I149" s="264"/>
      <c r="J149" s="265">
        <f>ROUND(I149*H149,2)</f>
        <v>0</v>
      </c>
      <c r="K149" s="261" t="s">
        <v>151</v>
      </c>
      <c r="L149" s="266"/>
      <c r="M149" s="267" t="s">
        <v>19</v>
      </c>
      <c r="N149" s="268" t="s">
        <v>44</v>
      </c>
      <c r="O149" s="85"/>
      <c r="P149" s="214">
        <f>O149*H149</f>
        <v>0</v>
      </c>
      <c r="Q149" s="214">
        <v>1.054</v>
      </c>
      <c r="R149" s="214">
        <f>Q149*H149</f>
        <v>1.054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197</v>
      </c>
      <c r="AT149" s="216" t="s">
        <v>286</v>
      </c>
      <c r="AU149" s="216" t="s">
        <v>83</v>
      </c>
      <c r="AY149" s="18" t="s">
        <v>145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81</v>
      </c>
      <c r="BK149" s="217">
        <f>ROUND(I149*H149,2)</f>
        <v>0</v>
      </c>
      <c r="BL149" s="18" t="s">
        <v>157</v>
      </c>
      <c r="BM149" s="216" t="s">
        <v>289</v>
      </c>
    </row>
    <row r="150" spans="1:47" s="2" customFormat="1" ht="12">
      <c r="A150" s="39"/>
      <c r="B150" s="40"/>
      <c r="C150" s="41"/>
      <c r="D150" s="218" t="s">
        <v>154</v>
      </c>
      <c r="E150" s="41"/>
      <c r="F150" s="219" t="s">
        <v>288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154</v>
      </c>
      <c r="AU150" s="18" t="s">
        <v>83</v>
      </c>
    </row>
    <row r="151" spans="1:63" s="12" customFormat="1" ht="22.8" customHeight="1">
      <c r="A151" s="12"/>
      <c r="B151" s="189"/>
      <c r="C151" s="190"/>
      <c r="D151" s="191" t="s">
        <v>72</v>
      </c>
      <c r="E151" s="203" t="s">
        <v>264</v>
      </c>
      <c r="F151" s="203" t="s">
        <v>290</v>
      </c>
      <c r="G151" s="190"/>
      <c r="H151" s="190"/>
      <c r="I151" s="193"/>
      <c r="J151" s="204">
        <f>BK151</f>
        <v>0</v>
      </c>
      <c r="K151" s="190"/>
      <c r="L151" s="195"/>
      <c r="M151" s="196"/>
      <c r="N151" s="197"/>
      <c r="O151" s="197"/>
      <c r="P151" s="198">
        <f>SUM(P152:P155)</f>
        <v>0</v>
      </c>
      <c r="Q151" s="197"/>
      <c r="R151" s="198">
        <f>SUM(R152:R155)</f>
        <v>0</v>
      </c>
      <c r="S151" s="197"/>
      <c r="T151" s="199">
        <f>SUM(T152:T155)</f>
        <v>0.364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0" t="s">
        <v>81</v>
      </c>
      <c r="AT151" s="201" t="s">
        <v>72</v>
      </c>
      <c r="AU151" s="201" t="s">
        <v>81</v>
      </c>
      <c r="AY151" s="200" t="s">
        <v>145</v>
      </c>
      <c r="BK151" s="202">
        <f>SUM(BK152:BK155)</f>
        <v>0</v>
      </c>
    </row>
    <row r="152" spans="1:65" s="2" customFormat="1" ht="16.5" customHeight="1">
      <c r="A152" s="39"/>
      <c r="B152" s="40"/>
      <c r="C152" s="205" t="s">
        <v>291</v>
      </c>
      <c r="D152" s="205" t="s">
        <v>148</v>
      </c>
      <c r="E152" s="206" t="s">
        <v>292</v>
      </c>
      <c r="F152" s="207" t="s">
        <v>293</v>
      </c>
      <c r="G152" s="208" t="s">
        <v>282</v>
      </c>
      <c r="H152" s="209">
        <v>7</v>
      </c>
      <c r="I152" s="210"/>
      <c r="J152" s="211">
        <f>ROUND(I152*H152,2)</f>
        <v>0</v>
      </c>
      <c r="K152" s="207" t="s">
        <v>151</v>
      </c>
      <c r="L152" s="45"/>
      <c r="M152" s="212" t="s">
        <v>19</v>
      </c>
      <c r="N152" s="213" t="s">
        <v>44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0.052</v>
      </c>
      <c r="T152" s="215">
        <f>S152*H152</f>
        <v>0.364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157</v>
      </c>
      <c r="AT152" s="216" t="s">
        <v>148</v>
      </c>
      <c r="AU152" s="216" t="s">
        <v>83</v>
      </c>
      <c r="AY152" s="18" t="s">
        <v>145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81</v>
      </c>
      <c r="BK152" s="217">
        <f>ROUND(I152*H152,2)</f>
        <v>0</v>
      </c>
      <c r="BL152" s="18" t="s">
        <v>157</v>
      </c>
      <c r="BM152" s="216" t="s">
        <v>294</v>
      </c>
    </row>
    <row r="153" spans="1:47" s="2" customFormat="1" ht="12">
      <c r="A153" s="39"/>
      <c r="B153" s="40"/>
      <c r="C153" s="41"/>
      <c r="D153" s="218" t="s">
        <v>154</v>
      </c>
      <c r="E153" s="41"/>
      <c r="F153" s="219" t="s">
        <v>295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154</v>
      </c>
      <c r="AU153" s="18" t="s">
        <v>83</v>
      </c>
    </row>
    <row r="154" spans="1:51" s="13" customFormat="1" ht="12">
      <c r="A154" s="13"/>
      <c r="B154" s="223"/>
      <c r="C154" s="224"/>
      <c r="D154" s="218" t="s">
        <v>155</v>
      </c>
      <c r="E154" s="225" t="s">
        <v>19</v>
      </c>
      <c r="F154" s="226" t="s">
        <v>190</v>
      </c>
      <c r="G154" s="224"/>
      <c r="H154" s="227">
        <v>7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155</v>
      </c>
      <c r="AU154" s="233" t="s">
        <v>83</v>
      </c>
      <c r="AV154" s="13" t="s">
        <v>83</v>
      </c>
      <c r="AW154" s="13" t="s">
        <v>35</v>
      </c>
      <c r="AX154" s="13" t="s">
        <v>73</v>
      </c>
      <c r="AY154" s="233" t="s">
        <v>145</v>
      </c>
    </row>
    <row r="155" spans="1:51" s="14" customFormat="1" ht="12">
      <c r="A155" s="14"/>
      <c r="B155" s="234"/>
      <c r="C155" s="235"/>
      <c r="D155" s="218" t="s">
        <v>155</v>
      </c>
      <c r="E155" s="236" t="s">
        <v>19</v>
      </c>
      <c r="F155" s="237" t="s">
        <v>156</v>
      </c>
      <c r="G155" s="235"/>
      <c r="H155" s="238">
        <v>7</v>
      </c>
      <c r="I155" s="239"/>
      <c r="J155" s="235"/>
      <c r="K155" s="235"/>
      <c r="L155" s="240"/>
      <c r="M155" s="245"/>
      <c r="N155" s="246"/>
      <c r="O155" s="246"/>
      <c r="P155" s="246"/>
      <c r="Q155" s="246"/>
      <c r="R155" s="246"/>
      <c r="S155" s="246"/>
      <c r="T155" s="24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155</v>
      </c>
      <c r="AU155" s="244" t="s">
        <v>83</v>
      </c>
      <c r="AV155" s="14" t="s">
        <v>157</v>
      </c>
      <c r="AW155" s="14" t="s">
        <v>35</v>
      </c>
      <c r="AX155" s="14" t="s">
        <v>81</v>
      </c>
      <c r="AY155" s="244" t="s">
        <v>145</v>
      </c>
    </row>
    <row r="156" spans="1:63" s="12" customFormat="1" ht="22.8" customHeight="1">
      <c r="A156" s="12"/>
      <c r="B156" s="189"/>
      <c r="C156" s="190"/>
      <c r="D156" s="191" t="s">
        <v>72</v>
      </c>
      <c r="E156" s="203" t="s">
        <v>296</v>
      </c>
      <c r="F156" s="203" t="s">
        <v>297</v>
      </c>
      <c r="G156" s="190"/>
      <c r="H156" s="190"/>
      <c r="I156" s="193"/>
      <c r="J156" s="204">
        <f>BK156</f>
        <v>0</v>
      </c>
      <c r="K156" s="190"/>
      <c r="L156" s="195"/>
      <c r="M156" s="196"/>
      <c r="N156" s="197"/>
      <c r="O156" s="197"/>
      <c r="P156" s="198">
        <f>SUM(P157:P178)</f>
        <v>0</v>
      </c>
      <c r="Q156" s="197"/>
      <c r="R156" s="198">
        <f>SUM(R157:R178)</f>
        <v>0</v>
      </c>
      <c r="S156" s="197"/>
      <c r="T156" s="199">
        <f>SUM(T157:T178)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0" t="s">
        <v>81</v>
      </c>
      <c r="AT156" s="201" t="s">
        <v>72</v>
      </c>
      <c r="AU156" s="201" t="s">
        <v>81</v>
      </c>
      <c r="AY156" s="200" t="s">
        <v>145</v>
      </c>
      <c r="BK156" s="202">
        <f>SUM(BK157:BK178)</f>
        <v>0</v>
      </c>
    </row>
    <row r="157" spans="1:65" s="2" customFormat="1" ht="16.5" customHeight="1">
      <c r="A157" s="39"/>
      <c r="B157" s="40"/>
      <c r="C157" s="205" t="s">
        <v>298</v>
      </c>
      <c r="D157" s="205" t="s">
        <v>148</v>
      </c>
      <c r="E157" s="206" t="s">
        <v>299</v>
      </c>
      <c r="F157" s="207" t="s">
        <v>300</v>
      </c>
      <c r="G157" s="208" t="s">
        <v>267</v>
      </c>
      <c r="H157" s="209">
        <v>5923.844</v>
      </c>
      <c r="I157" s="210"/>
      <c r="J157" s="211">
        <f>ROUND(I157*H157,2)</f>
        <v>0</v>
      </c>
      <c r="K157" s="207" t="s">
        <v>151</v>
      </c>
      <c r="L157" s="45"/>
      <c r="M157" s="212" t="s">
        <v>19</v>
      </c>
      <c r="N157" s="213" t="s">
        <v>44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157</v>
      </c>
      <c r="AT157" s="216" t="s">
        <v>148</v>
      </c>
      <c r="AU157" s="216" t="s">
        <v>83</v>
      </c>
      <c r="AY157" s="18" t="s">
        <v>145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81</v>
      </c>
      <c r="BK157" s="217">
        <f>ROUND(I157*H157,2)</f>
        <v>0</v>
      </c>
      <c r="BL157" s="18" t="s">
        <v>157</v>
      </c>
      <c r="BM157" s="216" t="s">
        <v>301</v>
      </c>
    </row>
    <row r="158" spans="1:47" s="2" customFormat="1" ht="12">
      <c r="A158" s="39"/>
      <c r="B158" s="40"/>
      <c r="C158" s="41"/>
      <c r="D158" s="218" t="s">
        <v>154</v>
      </c>
      <c r="E158" s="41"/>
      <c r="F158" s="219" t="s">
        <v>302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154</v>
      </c>
      <c r="AU158" s="18" t="s">
        <v>83</v>
      </c>
    </row>
    <row r="159" spans="1:65" s="2" customFormat="1" ht="16.5" customHeight="1">
      <c r="A159" s="39"/>
      <c r="B159" s="40"/>
      <c r="C159" s="205" t="s">
        <v>8</v>
      </c>
      <c r="D159" s="205" t="s">
        <v>148</v>
      </c>
      <c r="E159" s="206" t="s">
        <v>303</v>
      </c>
      <c r="F159" s="207" t="s">
        <v>304</v>
      </c>
      <c r="G159" s="208" t="s">
        <v>267</v>
      </c>
      <c r="H159" s="209">
        <v>19787.586</v>
      </c>
      <c r="I159" s="210"/>
      <c r="J159" s="211">
        <f>ROUND(I159*H159,2)</f>
        <v>0</v>
      </c>
      <c r="K159" s="207" t="s">
        <v>151</v>
      </c>
      <c r="L159" s="45"/>
      <c r="M159" s="212" t="s">
        <v>19</v>
      </c>
      <c r="N159" s="213" t="s">
        <v>44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157</v>
      </c>
      <c r="AT159" s="216" t="s">
        <v>148</v>
      </c>
      <c r="AU159" s="216" t="s">
        <v>83</v>
      </c>
      <c r="AY159" s="18" t="s">
        <v>145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81</v>
      </c>
      <c r="BK159" s="217">
        <f>ROUND(I159*H159,2)</f>
        <v>0</v>
      </c>
      <c r="BL159" s="18" t="s">
        <v>157</v>
      </c>
      <c r="BM159" s="216" t="s">
        <v>305</v>
      </c>
    </row>
    <row r="160" spans="1:47" s="2" customFormat="1" ht="12">
      <c r="A160" s="39"/>
      <c r="B160" s="40"/>
      <c r="C160" s="41"/>
      <c r="D160" s="218" t="s">
        <v>154</v>
      </c>
      <c r="E160" s="41"/>
      <c r="F160" s="219" t="s">
        <v>306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154</v>
      </c>
      <c r="AU160" s="18" t="s">
        <v>83</v>
      </c>
    </row>
    <row r="161" spans="1:51" s="13" customFormat="1" ht="12">
      <c r="A161" s="13"/>
      <c r="B161" s="223"/>
      <c r="C161" s="224"/>
      <c r="D161" s="218" t="s">
        <v>155</v>
      </c>
      <c r="E161" s="225" t="s">
        <v>19</v>
      </c>
      <c r="F161" s="226" t="s">
        <v>307</v>
      </c>
      <c r="G161" s="224"/>
      <c r="H161" s="227">
        <v>2149.86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155</v>
      </c>
      <c r="AU161" s="233" t="s">
        <v>83</v>
      </c>
      <c r="AV161" s="13" t="s">
        <v>83</v>
      </c>
      <c r="AW161" s="13" t="s">
        <v>35</v>
      </c>
      <c r="AX161" s="13" t="s">
        <v>73</v>
      </c>
      <c r="AY161" s="233" t="s">
        <v>145</v>
      </c>
    </row>
    <row r="162" spans="1:51" s="13" customFormat="1" ht="12">
      <c r="A162" s="13"/>
      <c r="B162" s="223"/>
      <c r="C162" s="224"/>
      <c r="D162" s="218" t="s">
        <v>155</v>
      </c>
      <c r="E162" s="225" t="s">
        <v>19</v>
      </c>
      <c r="F162" s="226" t="s">
        <v>308</v>
      </c>
      <c r="G162" s="224"/>
      <c r="H162" s="227">
        <v>-495.42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155</v>
      </c>
      <c r="AU162" s="233" t="s">
        <v>83</v>
      </c>
      <c r="AV162" s="13" t="s">
        <v>83</v>
      </c>
      <c r="AW162" s="13" t="s">
        <v>35</v>
      </c>
      <c r="AX162" s="13" t="s">
        <v>73</v>
      </c>
      <c r="AY162" s="233" t="s">
        <v>145</v>
      </c>
    </row>
    <row r="163" spans="1:51" s="13" customFormat="1" ht="12">
      <c r="A163" s="13"/>
      <c r="B163" s="223"/>
      <c r="C163" s="224"/>
      <c r="D163" s="218" t="s">
        <v>155</v>
      </c>
      <c r="E163" s="225" t="s">
        <v>19</v>
      </c>
      <c r="F163" s="226" t="s">
        <v>309</v>
      </c>
      <c r="G163" s="224"/>
      <c r="H163" s="227">
        <v>-217.58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155</v>
      </c>
      <c r="AU163" s="233" t="s">
        <v>83</v>
      </c>
      <c r="AV163" s="13" t="s">
        <v>83</v>
      </c>
      <c r="AW163" s="13" t="s">
        <v>35</v>
      </c>
      <c r="AX163" s="13" t="s">
        <v>73</v>
      </c>
      <c r="AY163" s="233" t="s">
        <v>145</v>
      </c>
    </row>
    <row r="164" spans="1:51" s="13" customFormat="1" ht="12">
      <c r="A164" s="13"/>
      <c r="B164" s="223"/>
      <c r="C164" s="224"/>
      <c r="D164" s="218" t="s">
        <v>155</v>
      </c>
      <c r="E164" s="225" t="s">
        <v>19</v>
      </c>
      <c r="F164" s="226" t="s">
        <v>310</v>
      </c>
      <c r="G164" s="224"/>
      <c r="H164" s="227">
        <v>-23.461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155</v>
      </c>
      <c r="AU164" s="233" t="s">
        <v>83</v>
      </c>
      <c r="AV164" s="13" t="s">
        <v>83</v>
      </c>
      <c r="AW164" s="13" t="s">
        <v>35</v>
      </c>
      <c r="AX164" s="13" t="s">
        <v>73</v>
      </c>
      <c r="AY164" s="233" t="s">
        <v>145</v>
      </c>
    </row>
    <row r="165" spans="1:51" s="14" customFormat="1" ht="12">
      <c r="A165" s="14"/>
      <c r="B165" s="234"/>
      <c r="C165" s="235"/>
      <c r="D165" s="218" t="s">
        <v>155</v>
      </c>
      <c r="E165" s="236" t="s">
        <v>19</v>
      </c>
      <c r="F165" s="237" t="s">
        <v>156</v>
      </c>
      <c r="G165" s="235"/>
      <c r="H165" s="238">
        <v>1413.3990000000001</v>
      </c>
      <c r="I165" s="239"/>
      <c r="J165" s="235"/>
      <c r="K165" s="235"/>
      <c r="L165" s="240"/>
      <c r="M165" s="245"/>
      <c r="N165" s="246"/>
      <c r="O165" s="246"/>
      <c r="P165" s="246"/>
      <c r="Q165" s="246"/>
      <c r="R165" s="246"/>
      <c r="S165" s="246"/>
      <c r="T165" s="24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155</v>
      </c>
      <c r="AU165" s="244" t="s">
        <v>83</v>
      </c>
      <c r="AV165" s="14" t="s">
        <v>157</v>
      </c>
      <c r="AW165" s="14" t="s">
        <v>35</v>
      </c>
      <c r="AX165" s="14" t="s">
        <v>73</v>
      </c>
      <c r="AY165" s="244" t="s">
        <v>145</v>
      </c>
    </row>
    <row r="166" spans="1:51" s="13" customFormat="1" ht="12">
      <c r="A166" s="13"/>
      <c r="B166" s="223"/>
      <c r="C166" s="224"/>
      <c r="D166" s="218" t="s">
        <v>155</v>
      </c>
      <c r="E166" s="225" t="s">
        <v>19</v>
      </c>
      <c r="F166" s="226" t="s">
        <v>311</v>
      </c>
      <c r="G166" s="224"/>
      <c r="H166" s="227">
        <v>19787.586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155</v>
      </c>
      <c r="AU166" s="233" t="s">
        <v>83</v>
      </c>
      <c r="AV166" s="13" t="s">
        <v>83</v>
      </c>
      <c r="AW166" s="13" t="s">
        <v>35</v>
      </c>
      <c r="AX166" s="13" t="s">
        <v>73</v>
      </c>
      <c r="AY166" s="233" t="s">
        <v>145</v>
      </c>
    </row>
    <row r="167" spans="1:51" s="14" customFormat="1" ht="12">
      <c r="A167" s="14"/>
      <c r="B167" s="234"/>
      <c r="C167" s="235"/>
      <c r="D167" s="218" t="s">
        <v>155</v>
      </c>
      <c r="E167" s="236" t="s">
        <v>19</v>
      </c>
      <c r="F167" s="237" t="s">
        <v>156</v>
      </c>
      <c r="G167" s="235"/>
      <c r="H167" s="238">
        <v>19787.586</v>
      </c>
      <c r="I167" s="239"/>
      <c r="J167" s="235"/>
      <c r="K167" s="235"/>
      <c r="L167" s="240"/>
      <c r="M167" s="245"/>
      <c r="N167" s="246"/>
      <c r="O167" s="246"/>
      <c r="P167" s="246"/>
      <c r="Q167" s="246"/>
      <c r="R167" s="246"/>
      <c r="S167" s="246"/>
      <c r="T167" s="24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155</v>
      </c>
      <c r="AU167" s="244" t="s">
        <v>83</v>
      </c>
      <c r="AV167" s="14" t="s">
        <v>157</v>
      </c>
      <c r="AW167" s="14" t="s">
        <v>35</v>
      </c>
      <c r="AX167" s="14" t="s">
        <v>81</v>
      </c>
      <c r="AY167" s="244" t="s">
        <v>145</v>
      </c>
    </row>
    <row r="168" spans="1:65" s="2" customFormat="1" ht="12">
      <c r="A168" s="39"/>
      <c r="B168" s="40"/>
      <c r="C168" s="205" t="s">
        <v>312</v>
      </c>
      <c r="D168" s="205" t="s">
        <v>148</v>
      </c>
      <c r="E168" s="206" t="s">
        <v>313</v>
      </c>
      <c r="F168" s="207" t="s">
        <v>314</v>
      </c>
      <c r="G168" s="208" t="s">
        <v>267</v>
      </c>
      <c r="H168" s="209">
        <v>1.44</v>
      </c>
      <c r="I168" s="210"/>
      <c r="J168" s="211">
        <f>ROUND(I168*H168,2)</f>
        <v>0</v>
      </c>
      <c r="K168" s="207" t="s">
        <v>151</v>
      </c>
      <c r="L168" s="45"/>
      <c r="M168" s="212" t="s">
        <v>19</v>
      </c>
      <c r="N168" s="213" t="s">
        <v>44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157</v>
      </c>
      <c r="AT168" s="216" t="s">
        <v>148</v>
      </c>
      <c r="AU168" s="216" t="s">
        <v>83</v>
      </c>
      <c r="AY168" s="18" t="s">
        <v>145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81</v>
      </c>
      <c r="BK168" s="217">
        <f>ROUND(I168*H168,2)</f>
        <v>0</v>
      </c>
      <c r="BL168" s="18" t="s">
        <v>157</v>
      </c>
      <c r="BM168" s="216" t="s">
        <v>315</v>
      </c>
    </row>
    <row r="169" spans="1:47" s="2" customFormat="1" ht="12">
      <c r="A169" s="39"/>
      <c r="B169" s="40"/>
      <c r="C169" s="41"/>
      <c r="D169" s="218" t="s">
        <v>154</v>
      </c>
      <c r="E169" s="41"/>
      <c r="F169" s="219" t="s">
        <v>316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154</v>
      </c>
      <c r="AU169" s="18" t="s">
        <v>83</v>
      </c>
    </row>
    <row r="170" spans="1:51" s="15" customFormat="1" ht="12">
      <c r="A170" s="15"/>
      <c r="B170" s="249"/>
      <c r="C170" s="250"/>
      <c r="D170" s="218" t="s">
        <v>155</v>
      </c>
      <c r="E170" s="251" t="s">
        <v>19</v>
      </c>
      <c r="F170" s="252" t="s">
        <v>270</v>
      </c>
      <c r="G170" s="250"/>
      <c r="H170" s="251" t="s">
        <v>19</v>
      </c>
      <c r="I170" s="253"/>
      <c r="J170" s="250"/>
      <c r="K170" s="250"/>
      <c r="L170" s="254"/>
      <c r="M170" s="255"/>
      <c r="N170" s="256"/>
      <c r="O170" s="256"/>
      <c r="P170" s="256"/>
      <c r="Q170" s="256"/>
      <c r="R170" s="256"/>
      <c r="S170" s="256"/>
      <c r="T170" s="25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8" t="s">
        <v>155</v>
      </c>
      <c r="AU170" s="258" t="s">
        <v>83</v>
      </c>
      <c r="AV170" s="15" t="s">
        <v>81</v>
      </c>
      <c r="AW170" s="15" t="s">
        <v>35</v>
      </c>
      <c r="AX170" s="15" t="s">
        <v>73</v>
      </c>
      <c r="AY170" s="258" t="s">
        <v>145</v>
      </c>
    </row>
    <row r="171" spans="1:51" s="15" customFormat="1" ht="12">
      <c r="A171" s="15"/>
      <c r="B171" s="249"/>
      <c r="C171" s="250"/>
      <c r="D171" s="218" t="s">
        <v>155</v>
      </c>
      <c r="E171" s="251" t="s">
        <v>19</v>
      </c>
      <c r="F171" s="252" t="s">
        <v>317</v>
      </c>
      <c r="G171" s="250"/>
      <c r="H171" s="251" t="s">
        <v>19</v>
      </c>
      <c r="I171" s="253"/>
      <c r="J171" s="250"/>
      <c r="K171" s="250"/>
      <c r="L171" s="254"/>
      <c r="M171" s="255"/>
      <c r="N171" s="256"/>
      <c r="O171" s="256"/>
      <c r="P171" s="256"/>
      <c r="Q171" s="256"/>
      <c r="R171" s="256"/>
      <c r="S171" s="256"/>
      <c r="T171" s="257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8" t="s">
        <v>155</v>
      </c>
      <c r="AU171" s="258" t="s">
        <v>83</v>
      </c>
      <c r="AV171" s="15" t="s">
        <v>81</v>
      </c>
      <c r="AW171" s="15" t="s">
        <v>35</v>
      </c>
      <c r="AX171" s="15" t="s">
        <v>73</v>
      </c>
      <c r="AY171" s="258" t="s">
        <v>145</v>
      </c>
    </row>
    <row r="172" spans="1:51" s="13" customFormat="1" ht="12">
      <c r="A172" s="13"/>
      <c r="B172" s="223"/>
      <c r="C172" s="224"/>
      <c r="D172" s="218" t="s">
        <v>155</v>
      </c>
      <c r="E172" s="225" t="s">
        <v>19</v>
      </c>
      <c r="F172" s="226" t="s">
        <v>318</v>
      </c>
      <c r="G172" s="224"/>
      <c r="H172" s="227">
        <v>1.44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155</v>
      </c>
      <c r="AU172" s="233" t="s">
        <v>83</v>
      </c>
      <c r="AV172" s="13" t="s">
        <v>83</v>
      </c>
      <c r="AW172" s="13" t="s">
        <v>35</v>
      </c>
      <c r="AX172" s="13" t="s">
        <v>73</v>
      </c>
      <c r="AY172" s="233" t="s">
        <v>145</v>
      </c>
    </row>
    <row r="173" spans="1:51" s="14" customFormat="1" ht="12">
      <c r="A173" s="14"/>
      <c r="B173" s="234"/>
      <c r="C173" s="235"/>
      <c r="D173" s="218" t="s">
        <v>155</v>
      </c>
      <c r="E173" s="236" t="s">
        <v>19</v>
      </c>
      <c r="F173" s="237" t="s">
        <v>156</v>
      </c>
      <c r="G173" s="235"/>
      <c r="H173" s="238">
        <v>1.44</v>
      </c>
      <c r="I173" s="239"/>
      <c r="J173" s="235"/>
      <c r="K173" s="235"/>
      <c r="L173" s="240"/>
      <c r="M173" s="245"/>
      <c r="N173" s="246"/>
      <c r="O173" s="246"/>
      <c r="P173" s="246"/>
      <c r="Q173" s="246"/>
      <c r="R173" s="246"/>
      <c r="S173" s="246"/>
      <c r="T173" s="24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155</v>
      </c>
      <c r="AU173" s="244" t="s">
        <v>83</v>
      </c>
      <c r="AV173" s="14" t="s">
        <v>157</v>
      </c>
      <c r="AW173" s="14" t="s">
        <v>35</v>
      </c>
      <c r="AX173" s="14" t="s">
        <v>81</v>
      </c>
      <c r="AY173" s="244" t="s">
        <v>145</v>
      </c>
    </row>
    <row r="174" spans="1:65" s="2" customFormat="1" ht="12">
      <c r="A174" s="39"/>
      <c r="B174" s="40"/>
      <c r="C174" s="205" t="s">
        <v>319</v>
      </c>
      <c r="D174" s="205" t="s">
        <v>148</v>
      </c>
      <c r="E174" s="206" t="s">
        <v>320</v>
      </c>
      <c r="F174" s="207" t="s">
        <v>321</v>
      </c>
      <c r="G174" s="208" t="s">
        <v>267</v>
      </c>
      <c r="H174" s="209">
        <v>43.2</v>
      </c>
      <c r="I174" s="210"/>
      <c r="J174" s="211">
        <f>ROUND(I174*H174,2)</f>
        <v>0</v>
      </c>
      <c r="K174" s="207" t="s">
        <v>151</v>
      </c>
      <c r="L174" s="45"/>
      <c r="M174" s="212" t="s">
        <v>19</v>
      </c>
      <c r="N174" s="213" t="s">
        <v>44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157</v>
      </c>
      <c r="AT174" s="216" t="s">
        <v>148</v>
      </c>
      <c r="AU174" s="216" t="s">
        <v>83</v>
      </c>
      <c r="AY174" s="18" t="s">
        <v>145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81</v>
      </c>
      <c r="BK174" s="217">
        <f>ROUND(I174*H174,2)</f>
        <v>0</v>
      </c>
      <c r="BL174" s="18" t="s">
        <v>157</v>
      </c>
      <c r="BM174" s="216" t="s">
        <v>322</v>
      </c>
    </row>
    <row r="175" spans="1:47" s="2" customFormat="1" ht="12">
      <c r="A175" s="39"/>
      <c r="B175" s="40"/>
      <c r="C175" s="41"/>
      <c r="D175" s="218" t="s">
        <v>154</v>
      </c>
      <c r="E175" s="41"/>
      <c r="F175" s="219" t="s">
        <v>321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154</v>
      </c>
      <c r="AU175" s="18" t="s">
        <v>83</v>
      </c>
    </row>
    <row r="176" spans="1:51" s="15" customFormat="1" ht="12">
      <c r="A176" s="15"/>
      <c r="B176" s="249"/>
      <c r="C176" s="250"/>
      <c r="D176" s="218" t="s">
        <v>155</v>
      </c>
      <c r="E176" s="251" t="s">
        <v>19</v>
      </c>
      <c r="F176" s="252" t="s">
        <v>270</v>
      </c>
      <c r="G176" s="250"/>
      <c r="H176" s="251" t="s">
        <v>19</v>
      </c>
      <c r="I176" s="253"/>
      <c r="J176" s="250"/>
      <c r="K176" s="250"/>
      <c r="L176" s="254"/>
      <c r="M176" s="255"/>
      <c r="N176" s="256"/>
      <c r="O176" s="256"/>
      <c r="P176" s="256"/>
      <c r="Q176" s="256"/>
      <c r="R176" s="256"/>
      <c r="S176" s="256"/>
      <c r="T176" s="25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8" t="s">
        <v>155</v>
      </c>
      <c r="AU176" s="258" t="s">
        <v>83</v>
      </c>
      <c r="AV176" s="15" t="s">
        <v>81</v>
      </c>
      <c r="AW176" s="15" t="s">
        <v>35</v>
      </c>
      <c r="AX176" s="15" t="s">
        <v>73</v>
      </c>
      <c r="AY176" s="258" t="s">
        <v>145</v>
      </c>
    </row>
    <row r="177" spans="1:51" s="13" customFormat="1" ht="12">
      <c r="A177" s="13"/>
      <c r="B177" s="223"/>
      <c r="C177" s="224"/>
      <c r="D177" s="218" t="s">
        <v>155</v>
      </c>
      <c r="E177" s="225" t="s">
        <v>19</v>
      </c>
      <c r="F177" s="226" t="s">
        <v>323</v>
      </c>
      <c r="G177" s="224"/>
      <c r="H177" s="227">
        <v>43.2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155</v>
      </c>
      <c r="AU177" s="233" t="s">
        <v>83</v>
      </c>
      <c r="AV177" s="13" t="s">
        <v>83</v>
      </c>
      <c r="AW177" s="13" t="s">
        <v>35</v>
      </c>
      <c r="AX177" s="13" t="s">
        <v>73</v>
      </c>
      <c r="AY177" s="233" t="s">
        <v>145</v>
      </c>
    </row>
    <row r="178" spans="1:51" s="14" customFormat="1" ht="12">
      <c r="A178" s="14"/>
      <c r="B178" s="234"/>
      <c r="C178" s="235"/>
      <c r="D178" s="218" t="s">
        <v>155</v>
      </c>
      <c r="E178" s="236" t="s">
        <v>19</v>
      </c>
      <c r="F178" s="237" t="s">
        <v>156</v>
      </c>
      <c r="G178" s="235"/>
      <c r="H178" s="238">
        <v>43.2</v>
      </c>
      <c r="I178" s="239"/>
      <c r="J178" s="235"/>
      <c r="K178" s="235"/>
      <c r="L178" s="240"/>
      <c r="M178" s="245"/>
      <c r="N178" s="246"/>
      <c r="O178" s="246"/>
      <c r="P178" s="246"/>
      <c r="Q178" s="246"/>
      <c r="R178" s="246"/>
      <c r="S178" s="246"/>
      <c r="T178" s="24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155</v>
      </c>
      <c r="AU178" s="244" t="s">
        <v>83</v>
      </c>
      <c r="AV178" s="14" t="s">
        <v>157</v>
      </c>
      <c r="AW178" s="14" t="s">
        <v>35</v>
      </c>
      <c r="AX178" s="14" t="s">
        <v>81</v>
      </c>
      <c r="AY178" s="244" t="s">
        <v>145</v>
      </c>
    </row>
    <row r="179" spans="1:63" s="12" customFormat="1" ht="22.8" customHeight="1">
      <c r="A179" s="12"/>
      <c r="B179" s="189"/>
      <c r="C179" s="190"/>
      <c r="D179" s="191" t="s">
        <v>72</v>
      </c>
      <c r="E179" s="203" t="s">
        <v>324</v>
      </c>
      <c r="F179" s="203" t="s">
        <v>325</v>
      </c>
      <c r="G179" s="190"/>
      <c r="H179" s="190"/>
      <c r="I179" s="193"/>
      <c r="J179" s="204">
        <f>BK179</f>
        <v>0</v>
      </c>
      <c r="K179" s="190"/>
      <c r="L179" s="195"/>
      <c r="M179" s="196"/>
      <c r="N179" s="197"/>
      <c r="O179" s="197"/>
      <c r="P179" s="198">
        <f>SUM(P180:P181)</f>
        <v>0</v>
      </c>
      <c r="Q179" s="197"/>
      <c r="R179" s="198">
        <f>SUM(R180:R181)</f>
        <v>0</v>
      </c>
      <c r="S179" s="197"/>
      <c r="T179" s="199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0" t="s">
        <v>81</v>
      </c>
      <c r="AT179" s="201" t="s">
        <v>72</v>
      </c>
      <c r="AU179" s="201" t="s">
        <v>81</v>
      </c>
      <c r="AY179" s="200" t="s">
        <v>145</v>
      </c>
      <c r="BK179" s="202">
        <f>SUM(BK180:BK181)</f>
        <v>0</v>
      </c>
    </row>
    <row r="180" spans="1:65" s="2" customFormat="1" ht="21.75" customHeight="1">
      <c r="A180" s="39"/>
      <c r="B180" s="40"/>
      <c r="C180" s="205" t="s">
        <v>326</v>
      </c>
      <c r="D180" s="205" t="s">
        <v>148</v>
      </c>
      <c r="E180" s="206" t="s">
        <v>327</v>
      </c>
      <c r="F180" s="207" t="s">
        <v>328</v>
      </c>
      <c r="G180" s="208" t="s">
        <v>267</v>
      </c>
      <c r="H180" s="209">
        <v>1.928</v>
      </c>
      <c r="I180" s="210"/>
      <c r="J180" s="211">
        <f>ROUND(I180*H180,2)</f>
        <v>0</v>
      </c>
      <c r="K180" s="207" t="s">
        <v>151</v>
      </c>
      <c r="L180" s="45"/>
      <c r="M180" s="212" t="s">
        <v>19</v>
      </c>
      <c r="N180" s="213" t="s">
        <v>44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157</v>
      </c>
      <c r="AT180" s="216" t="s">
        <v>148</v>
      </c>
      <c r="AU180" s="216" t="s">
        <v>83</v>
      </c>
      <c r="AY180" s="18" t="s">
        <v>145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81</v>
      </c>
      <c r="BK180" s="217">
        <f>ROUND(I180*H180,2)</f>
        <v>0</v>
      </c>
      <c r="BL180" s="18" t="s">
        <v>157</v>
      </c>
      <c r="BM180" s="216" t="s">
        <v>329</v>
      </c>
    </row>
    <row r="181" spans="1:47" s="2" customFormat="1" ht="12">
      <c r="A181" s="39"/>
      <c r="B181" s="40"/>
      <c r="C181" s="41"/>
      <c r="D181" s="218" t="s">
        <v>154</v>
      </c>
      <c r="E181" s="41"/>
      <c r="F181" s="219" t="s">
        <v>330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154</v>
      </c>
      <c r="AU181" s="18" t="s">
        <v>83</v>
      </c>
    </row>
    <row r="182" spans="1:63" s="12" customFormat="1" ht="25.9" customHeight="1">
      <c r="A182" s="12"/>
      <c r="B182" s="189"/>
      <c r="C182" s="190"/>
      <c r="D182" s="191" t="s">
        <v>72</v>
      </c>
      <c r="E182" s="192" t="s">
        <v>286</v>
      </c>
      <c r="F182" s="192" t="s">
        <v>331</v>
      </c>
      <c r="G182" s="190"/>
      <c r="H182" s="190"/>
      <c r="I182" s="193"/>
      <c r="J182" s="194">
        <f>BK182</f>
        <v>0</v>
      </c>
      <c r="K182" s="190"/>
      <c r="L182" s="195"/>
      <c r="M182" s="196"/>
      <c r="N182" s="197"/>
      <c r="O182" s="197"/>
      <c r="P182" s="198">
        <f>P183+P190</f>
        <v>0</v>
      </c>
      <c r="Q182" s="197"/>
      <c r="R182" s="198">
        <f>R183+R190</f>
        <v>0.7801</v>
      </c>
      <c r="S182" s="197"/>
      <c r="T182" s="199">
        <f>T183+T190</f>
        <v>43.2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0" t="s">
        <v>170</v>
      </c>
      <c r="AT182" s="201" t="s">
        <v>72</v>
      </c>
      <c r="AU182" s="201" t="s">
        <v>73</v>
      </c>
      <c r="AY182" s="200" t="s">
        <v>145</v>
      </c>
      <c r="BK182" s="202">
        <f>BK183+BK190</f>
        <v>0</v>
      </c>
    </row>
    <row r="183" spans="1:63" s="12" customFormat="1" ht="22.8" customHeight="1">
      <c r="A183" s="12"/>
      <c r="B183" s="189"/>
      <c r="C183" s="190"/>
      <c r="D183" s="191" t="s">
        <v>72</v>
      </c>
      <c r="E183" s="203" t="s">
        <v>332</v>
      </c>
      <c r="F183" s="203" t="s">
        <v>333</v>
      </c>
      <c r="G183" s="190"/>
      <c r="H183" s="190"/>
      <c r="I183" s="193"/>
      <c r="J183" s="204">
        <f>BK183</f>
        <v>0</v>
      </c>
      <c r="K183" s="190"/>
      <c r="L183" s="195"/>
      <c r="M183" s="196"/>
      <c r="N183" s="197"/>
      <c r="O183" s="197"/>
      <c r="P183" s="198">
        <f>SUM(P184:P189)</f>
        <v>0</v>
      </c>
      <c r="Q183" s="197"/>
      <c r="R183" s="198">
        <f>SUM(R184:R189)</f>
        <v>0.7801</v>
      </c>
      <c r="S183" s="197"/>
      <c r="T183" s="199">
        <f>SUM(T184:T189)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0" t="s">
        <v>170</v>
      </c>
      <c r="AT183" s="201" t="s">
        <v>72</v>
      </c>
      <c r="AU183" s="201" t="s">
        <v>81</v>
      </c>
      <c r="AY183" s="200" t="s">
        <v>145</v>
      </c>
      <c r="BK183" s="202">
        <f>SUM(BK184:BK189)</f>
        <v>0</v>
      </c>
    </row>
    <row r="184" spans="1:65" s="2" customFormat="1" ht="16.5" customHeight="1">
      <c r="A184" s="39"/>
      <c r="B184" s="40"/>
      <c r="C184" s="205" t="s">
        <v>334</v>
      </c>
      <c r="D184" s="205" t="s">
        <v>148</v>
      </c>
      <c r="E184" s="206" t="s">
        <v>335</v>
      </c>
      <c r="F184" s="207" t="s">
        <v>336</v>
      </c>
      <c r="G184" s="208" t="s">
        <v>282</v>
      </c>
      <c r="H184" s="209">
        <v>1</v>
      </c>
      <c r="I184" s="210"/>
      <c r="J184" s="211">
        <f>ROUND(I184*H184,2)</f>
        <v>0</v>
      </c>
      <c r="K184" s="207" t="s">
        <v>151</v>
      </c>
      <c r="L184" s="45"/>
      <c r="M184" s="212" t="s">
        <v>19</v>
      </c>
      <c r="N184" s="213" t="s">
        <v>44</v>
      </c>
      <c r="O184" s="85"/>
      <c r="P184" s="214">
        <f>O184*H184</f>
        <v>0</v>
      </c>
      <c r="Q184" s="214">
        <v>0.7801</v>
      </c>
      <c r="R184" s="214">
        <f>Q184*H184</f>
        <v>0.7801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337</v>
      </c>
      <c r="AT184" s="216" t="s">
        <v>148</v>
      </c>
      <c r="AU184" s="216" t="s">
        <v>83</v>
      </c>
      <c r="AY184" s="18" t="s">
        <v>145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81</v>
      </c>
      <c r="BK184" s="217">
        <f>ROUND(I184*H184,2)</f>
        <v>0</v>
      </c>
      <c r="BL184" s="18" t="s">
        <v>337</v>
      </c>
      <c r="BM184" s="216" t="s">
        <v>338</v>
      </c>
    </row>
    <row r="185" spans="1:47" s="2" customFormat="1" ht="12">
      <c r="A185" s="39"/>
      <c r="B185" s="40"/>
      <c r="C185" s="41"/>
      <c r="D185" s="218" t="s">
        <v>154</v>
      </c>
      <c r="E185" s="41"/>
      <c r="F185" s="219" t="s">
        <v>336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154</v>
      </c>
      <c r="AU185" s="18" t="s">
        <v>83</v>
      </c>
    </row>
    <row r="186" spans="1:47" s="2" customFormat="1" ht="12">
      <c r="A186" s="39"/>
      <c r="B186" s="40"/>
      <c r="C186" s="41"/>
      <c r="D186" s="218" t="s">
        <v>177</v>
      </c>
      <c r="E186" s="41"/>
      <c r="F186" s="248" t="s">
        <v>339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177</v>
      </c>
      <c r="AU186" s="18" t="s">
        <v>83</v>
      </c>
    </row>
    <row r="187" spans="1:51" s="15" customFormat="1" ht="12">
      <c r="A187" s="15"/>
      <c r="B187" s="249"/>
      <c r="C187" s="250"/>
      <c r="D187" s="218" t="s">
        <v>155</v>
      </c>
      <c r="E187" s="251" t="s">
        <v>19</v>
      </c>
      <c r="F187" s="252" t="s">
        <v>340</v>
      </c>
      <c r="G187" s="250"/>
      <c r="H187" s="251" t="s">
        <v>19</v>
      </c>
      <c r="I187" s="253"/>
      <c r="J187" s="250"/>
      <c r="K187" s="250"/>
      <c r="L187" s="254"/>
      <c r="M187" s="255"/>
      <c r="N187" s="256"/>
      <c r="O187" s="256"/>
      <c r="P187" s="256"/>
      <c r="Q187" s="256"/>
      <c r="R187" s="256"/>
      <c r="S187" s="256"/>
      <c r="T187" s="257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8" t="s">
        <v>155</v>
      </c>
      <c r="AU187" s="258" t="s">
        <v>83</v>
      </c>
      <c r="AV187" s="15" t="s">
        <v>81</v>
      </c>
      <c r="AW187" s="15" t="s">
        <v>35</v>
      </c>
      <c r="AX187" s="15" t="s">
        <v>73</v>
      </c>
      <c r="AY187" s="258" t="s">
        <v>145</v>
      </c>
    </row>
    <row r="188" spans="1:51" s="13" customFormat="1" ht="12">
      <c r="A188" s="13"/>
      <c r="B188" s="223"/>
      <c r="C188" s="224"/>
      <c r="D188" s="218" t="s">
        <v>155</v>
      </c>
      <c r="E188" s="225" t="s">
        <v>19</v>
      </c>
      <c r="F188" s="226" t="s">
        <v>81</v>
      </c>
      <c r="G188" s="224"/>
      <c r="H188" s="227">
        <v>1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155</v>
      </c>
      <c r="AU188" s="233" t="s">
        <v>83</v>
      </c>
      <c r="AV188" s="13" t="s">
        <v>83</v>
      </c>
      <c r="AW188" s="13" t="s">
        <v>35</v>
      </c>
      <c r="AX188" s="13" t="s">
        <v>73</v>
      </c>
      <c r="AY188" s="233" t="s">
        <v>145</v>
      </c>
    </row>
    <row r="189" spans="1:51" s="14" customFormat="1" ht="12">
      <c r="A189" s="14"/>
      <c r="B189" s="234"/>
      <c r="C189" s="235"/>
      <c r="D189" s="218" t="s">
        <v>155</v>
      </c>
      <c r="E189" s="236" t="s">
        <v>19</v>
      </c>
      <c r="F189" s="237" t="s">
        <v>156</v>
      </c>
      <c r="G189" s="235"/>
      <c r="H189" s="238">
        <v>1</v>
      </c>
      <c r="I189" s="239"/>
      <c r="J189" s="235"/>
      <c r="K189" s="235"/>
      <c r="L189" s="240"/>
      <c r="M189" s="245"/>
      <c r="N189" s="246"/>
      <c r="O189" s="246"/>
      <c r="P189" s="246"/>
      <c r="Q189" s="246"/>
      <c r="R189" s="246"/>
      <c r="S189" s="246"/>
      <c r="T189" s="24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4" t="s">
        <v>155</v>
      </c>
      <c r="AU189" s="244" t="s">
        <v>83</v>
      </c>
      <c r="AV189" s="14" t="s">
        <v>157</v>
      </c>
      <c r="AW189" s="14" t="s">
        <v>35</v>
      </c>
      <c r="AX189" s="14" t="s">
        <v>81</v>
      </c>
      <c r="AY189" s="244" t="s">
        <v>145</v>
      </c>
    </row>
    <row r="190" spans="1:63" s="12" customFormat="1" ht="22.8" customHeight="1">
      <c r="A190" s="12"/>
      <c r="B190" s="189"/>
      <c r="C190" s="190"/>
      <c r="D190" s="191" t="s">
        <v>72</v>
      </c>
      <c r="E190" s="203" t="s">
        <v>341</v>
      </c>
      <c r="F190" s="203" t="s">
        <v>342</v>
      </c>
      <c r="G190" s="190"/>
      <c r="H190" s="190"/>
      <c r="I190" s="193"/>
      <c r="J190" s="204">
        <f>BK190</f>
        <v>0</v>
      </c>
      <c r="K190" s="190"/>
      <c r="L190" s="195"/>
      <c r="M190" s="196"/>
      <c r="N190" s="197"/>
      <c r="O190" s="197"/>
      <c r="P190" s="198">
        <f>SUM(P191:P195)</f>
        <v>0</v>
      </c>
      <c r="Q190" s="197"/>
      <c r="R190" s="198">
        <f>SUM(R191:R195)</f>
        <v>0</v>
      </c>
      <c r="S190" s="197"/>
      <c r="T190" s="199">
        <f>SUM(T191:T195)</f>
        <v>43.2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0" t="s">
        <v>170</v>
      </c>
      <c r="AT190" s="201" t="s">
        <v>72</v>
      </c>
      <c r="AU190" s="201" t="s">
        <v>81</v>
      </c>
      <c r="AY190" s="200" t="s">
        <v>145</v>
      </c>
      <c r="BK190" s="202">
        <f>SUM(BK191:BK195)</f>
        <v>0</v>
      </c>
    </row>
    <row r="191" spans="1:65" s="2" customFormat="1" ht="16.5" customHeight="1">
      <c r="A191" s="39"/>
      <c r="B191" s="40"/>
      <c r="C191" s="205" t="s">
        <v>343</v>
      </c>
      <c r="D191" s="205" t="s">
        <v>148</v>
      </c>
      <c r="E191" s="206" t="s">
        <v>344</v>
      </c>
      <c r="F191" s="207" t="s">
        <v>345</v>
      </c>
      <c r="G191" s="208" t="s">
        <v>249</v>
      </c>
      <c r="H191" s="209">
        <v>17.28</v>
      </c>
      <c r="I191" s="210"/>
      <c r="J191" s="211">
        <f>ROUND(I191*H191,2)</f>
        <v>0</v>
      </c>
      <c r="K191" s="207" t="s">
        <v>151</v>
      </c>
      <c r="L191" s="45"/>
      <c r="M191" s="212" t="s">
        <v>19</v>
      </c>
      <c r="N191" s="213" t="s">
        <v>44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2.5</v>
      </c>
      <c r="T191" s="215">
        <f>S191*H191</f>
        <v>43.2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337</v>
      </c>
      <c r="AT191" s="216" t="s">
        <v>148</v>
      </c>
      <c r="AU191" s="216" t="s">
        <v>83</v>
      </c>
      <c r="AY191" s="18" t="s">
        <v>145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81</v>
      </c>
      <c r="BK191" s="217">
        <f>ROUND(I191*H191,2)</f>
        <v>0</v>
      </c>
      <c r="BL191" s="18" t="s">
        <v>337</v>
      </c>
      <c r="BM191" s="216" t="s">
        <v>346</v>
      </c>
    </row>
    <row r="192" spans="1:47" s="2" customFormat="1" ht="12">
      <c r="A192" s="39"/>
      <c r="B192" s="40"/>
      <c r="C192" s="41"/>
      <c r="D192" s="218" t="s">
        <v>154</v>
      </c>
      <c r="E192" s="41"/>
      <c r="F192" s="219" t="s">
        <v>345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154</v>
      </c>
      <c r="AU192" s="18" t="s">
        <v>83</v>
      </c>
    </row>
    <row r="193" spans="1:51" s="15" customFormat="1" ht="12">
      <c r="A193" s="15"/>
      <c r="B193" s="249"/>
      <c r="C193" s="250"/>
      <c r="D193" s="218" t="s">
        <v>155</v>
      </c>
      <c r="E193" s="251" t="s">
        <v>19</v>
      </c>
      <c r="F193" s="252" t="s">
        <v>347</v>
      </c>
      <c r="G193" s="250"/>
      <c r="H193" s="251" t="s">
        <v>19</v>
      </c>
      <c r="I193" s="253"/>
      <c r="J193" s="250"/>
      <c r="K193" s="250"/>
      <c r="L193" s="254"/>
      <c r="M193" s="255"/>
      <c r="N193" s="256"/>
      <c r="O193" s="256"/>
      <c r="P193" s="256"/>
      <c r="Q193" s="256"/>
      <c r="R193" s="256"/>
      <c r="S193" s="256"/>
      <c r="T193" s="25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8" t="s">
        <v>155</v>
      </c>
      <c r="AU193" s="258" t="s">
        <v>83</v>
      </c>
      <c r="AV193" s="15" t="s">
        <v>81</v>
      </c>
      <c r="AW193" s="15" t="s">
        <v>35</v>
      </c>
      <c r="AX193" s="15" t="s">
        <v>73</v>
      </c>
      <c r="AY193" s="258" t="s">
        <v>145</v>
      </c>
    </row>
    <row r="194" spans="1:51" s="13" customFormat="1" ht="12">
      <c r="A194" s="13"/>
      <c r="B194" s="223"/>
      <c r="C194" s="224"/>
      <c r="D194" s="218" t="s">
        <v>155</v>
      </c>
      <c r="E194" s="225" t="s">
        <v>19</v>
      </c>
      <c r="F194" s="226" t="s">
        <v>348</v>
      </c>
      <c r="G194" s="224"/>
      <c r="H194" s="227">
        <v>17.28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155</v>
      </c>
      <c r="AU194" s="233" t="s">
        <v>83</v>
      </c>
      <c r="AV194" s="13" t="s">
        <v>83</v>
      </c>
      <c r="AW194" s="13" t="s">
        <v>35</v>
      </c>
      <c r="AX194" s="13" t="s">
        <v>73</v>
      </c>
      <c r="AY194" s="233" t="s">
        <v>145</v>
      </c>
    </row>
    <row r="195" spans="1:51" s="14" customFormat="1" ht="12">
      <c r="A195" s="14"/>
      <c r="B195" s="234"/>
      <c r="C195" s="235"/>
      <c r="D195" s="218" t="s">
        <v>155</v>
      </c>
      <c r="E195" s="236" t="s">
        <v>19</v>
      </c>
      <c r="F195" s="237" t="s">
        <v>156</v>
      </c>
      <c r="G195" s="235"/>
      <c r="H195" s="238">
        <v>17.28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155</v>
      </c>
      <c r="AU195" s="244" t="s">
        <v>83</v>
      </c>
      <c r="AV195" s="14" t="s">
        <v>157</v>
      </c>
      <c r="AW195" s="14" t="s">
        <v>35</v>
      </c>
      <c r="AX195" s="14" t="s">
        <v>81</v>
      </c>
      <c r="AY195" s="244" t="s">
        <v>145</v>
      </c>
    </row>
    <row r="196" spans="1:31" s="2" customFormat="1" ht="6.95" customHeight="1">
      <c r="A196" s="39"/>
      <c r="B196" s="60"/>
      <c r="C196" s="61"/>
      <c r="D196" s="61"/>
      <c r="E196" s="61"/>
      <c r="F196" s="61"/>
      <c r="G196" s="61"/>
      <c r="H196" s="61"/>
      <c r="I196" s="61"/>
      <c r="J196" s="61"/>
      <c r="K196" s="61"/>
      <c r="L196" s="45"/>
      <c r="M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</row>
  </sheetData>
  <sheetProtection password="CC35" sheet="1" objects="1" scenarios="1" formatColumns="0" formatRows="0" autoFilter="0"/>
  <autoFilter ref="C87:K195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121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NEPOMUK_PŘEŠTICE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349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ROUND((SUM(BE85:BE314)),2)</f>
        <v>0</v>
      </c>
      <c r="G33" s="39"/>
      <c r="H33" s="39"/>
      <c r="I33" s="149">
        <v>0.21</v>
      </c>
      <c r="J33" s="148">
        <f>ROUND(((SUM(BE85:BE314))*I33),2)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ROUND((SUM(BF85:BF314)),2)</f>
        <v>0</v>
      </c>
      <c r="G34" s="39"/>
      <c r="H34" s="39"/>
      <c r="I34" s="149">
        <v>0.15</v>
      </c>
      <c r="J34" s="148">
        <f>ROUND(((SUM(BF85:BF314))*I34),2)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ROUND((SUM(BG85:BG314)),2)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ROUND((SUM(BH85:BH314)),2)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ROUND((SUM(BI85:BI314)),2)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NEPOMUK_PŘEŠTICE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 xml:space="preserve">SO 101.HZ - PŘELOŽKA SILNICE  II/230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A ÚDRŽBA SILNIC PLZEŇSKÉHO KRAJE</v>
      </c>
      <c r="G54" s="41"/>
      <c r="H54" s="41"/>
      <c r="I54" s="33" t="s">
        <v>32</v>
      </c>
      <c r="J54" s="37" t="str">
        <f>E21</f>
        <v>AFRY CZ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125</v>
      </c>
      <c r="D57" s="163"/>
      <c r="E57" s="163"/>
      <c r="F57" s="163"/>
      <c r="G57" s="163"/>
      <c r="H57" s="163"/>
      <c r="I57" s="163"/>
      <c r="J57" s="164" t="s">
        <v>126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66"/>
      <c r="C60" s="167"/>
      <c r="D60" s="168" t="s">
        <v>206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350</v>
      </c>
      <c r="E62" s="175"/>
      <c r="F62" s="175"/>
      <c r="G62" s="175"/>
      <c r="H62" s="175"/>
      <c r="I62" s="175"/>
      <c r="J62" s="176">
        <f>J210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351</v>
      </c>
      <c r="E63" s="175"/>
      <c r="F63" s="175"/>
      <c r="G63" s="175"/>
      <c r="H63" s="175"/>
      <c r="I63" s="175"/>
      <c r="J63" s="176">
        <f>J216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209</v>
      </c>
      <c r="E64" s="175"/>
      <c r="F64" s="175"/>
      <c r="G64" s="175"/>
      <c r="H64" s="175"/>
      <c r="I64" s="175"/>
      <c r="J64" s="176">
        <f>J297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211</v>
      </c>
      <c r="E65" s="175"/>
      <c r="F65" s="175"/>
      <c r="G65" s="175"/>
      <c r="H65" s="175"/>
      <c r="I65" s="175"/>
      <c r="J65" s="176">
        <f>J312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130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NEPOMUK_PŘEŠTICE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122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 xml:space="preserve">SO 101.HZ - PŘELOŽKA SILNICE  II/230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33" t="s">
        <v>23</v>
      </c>
      <c r="J79" s="73" t="str">
        <f>IF(J12="","",J12)</f>
        <v>22. 2. 2021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SPRÁVA A ÚDRŽBA SILNIC PLZEŇSKÉHO KRAJE</v>
      </c>
      <c r="G81" s="41"/>
      <c r="H81" s="41"/>
      <c r="I81" s="33" t="s">
        <v>32</v>
      </c>
      <c r="J81" s="37" t="str">
        <f>E21</f>
        <v>AFRY CZ s.r.o.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33" t="s">
        <v>36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131</v>
      </c>
      <c r="D84" s="181" t="s">
        <v>58</v>
      </c>
      <c r="E84" s="181" t="s">
        <v>54</v>
      </c>
      <c r="F84" s="181" t="s">
        <v>55</v>
      </c>
      <c r="G84" s="181" t="s">
        <v>132</v>
      </c>
      <c r="H84" s="181" t="s">
        <v>133</v>
      </c>
      <c r="I84" s="181" t="s">
        <v>134</v>
      </c>
      <c r="J84" s="181" t="s">
        <v>126</v>
      </c>
      <c r="K84" s="182" t="s">
        <v>135</v>
      </c>
      <c r="L84" s="183"/>
      <c r="M84" s="93" t="s">
        <v>19</v>
      </c>
      <c r="N84" s="94" t="s">
        <v>43</v>
      </c>
      <c r="O84" s="94" t="s">
        <v>136</v>
      </c>
      <c r="P84" s="94" t="s">
        <v>137</v>
      </c>
      <c r="Q84" s="94" t="s">
        <v>138</v>
      </c>
      <c r="R84" s="94" t="s">
        <v>139</v>
      </c>
      <c r="S84" s="94" t="s">
        <v>140</v>
      </c>
      <c r="T84" s="95" t="s">
        <v>141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142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738.2113571599999</v>
      </c>
      <c r="S85" s="97"/>
      <c r="T85" s="187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127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72</v>
      </c>
      <c r="E86" s="192" t="s">
        <v>215</v>
      </c>
      <c r="F86" s="192" t="s">
        <v>216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P87+P210+P216+P297+P312</f>
        <v>0</v>
      </c>
      <c r="Q86" s="197"/>
      <c r="R86" s="198">
        <f>R87+R210+R216+R297+R312</f>
        <v>738.2113571599999</v>
      </c>
      <c r="S86" s="197"/>
      <c r="T86" s="199">
        <f>T87+T210+T216+T297+T312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72</v>
      </c>
      <c r="AU86" s="201" t="s">
        <v>73</v>
      </c>
      <c r="AY86" s="200" t="s">
        <v>145</v>
      </c>
      <c r="BK86" s="202">
        <f>BK87+BK210+BK216+BK297+BK312</f>
        <v>0</v>
      </c>
    </row>
    <row r="87" spans="1:63" s="12" customFormat="1" ht="22.8" customHeight="1">
      <c r="A87" s="12"/>
      <c r="B87" s="189"/>
      <c r="C87" s="190"/>
      <c r="D87" s="191" t="s">
        <v>72</v>
      </c>
      <c r="E87" s="203" t="s">
        <v>81</v>
      </c>
      <c r="F87" s="203" t="s">
        <v>217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SUM(P88:P209)</f>
        <v>0</v>
      </c>
      <c r="Q87" s="197"/>
      <c r="R87" s="198">
        <f>SUM(R88:R209)</f>
        <v>17.2711824</v>
      </c>
      <c r="S87" s="197"/>
      <c r="T87" s="199">
        <f>SUM(T88:T209)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81</v>
      </c>
      <c r="AT87" s="201" t="s">
        <v>72</v>
      </c>
      <c r="AU87" s="201" t="s">
        <v>81</v>
      </c>
      <c r="AY87" s="200" t="s">
        <v>145</v>
      </c>
      <c r="BK87" s="202">
        <f>SUM(BK88:BK209)</f>
        <v>0</v>
      </c>
    </row>
    <row r="88" spans="1:65" s="2" customFormat="1" ht="16.5" customHeight="1">
      <c r="A88" s="39"/>
      <c r="B88" s="40"/>
      <c r="C88" s="205" t="s">
        <v>81</v>
      </c>
      <c r="D88" s="205" t="s">
        <v>148</v>
      </c>
      <c r="E88" s="206" t="s">
        <v>352</v>
      </c>
      <c r="F88" s="207" t="s">
        <v>353</v>
      </c>
      <c r="G88" s="208" t="s">
        <v>220</v>
      </c>
      <c r="H88" s="209">
        <v>40010.46</v>
      </c>
      <c r="I88" s="210"/>
      <c r="J88" s="211">
        <f>ROUND(I88*H88,2)</f>
        <v>0</v>
      </c>
      <c r="K88" s="207" t="s">
        <v>151</v>
      </c>
      <c r="L88" s="45"/>
      <c r="M88" s="212" t="s">
        <v>19</v>
      </c>
      <c r="N88" s="213" t="s">
        <v>44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157</v>
      </c>
      <c r="AT88" s="216" t="s">
        <v>148</v>
      </c>
      <c r="AU88" s="216" t="s">
        <v>83</v>
      </c>
      <c r="AY88" s="18" t="s">
        <v>145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81</v>
      </c>
      <c r="BK88" s="217">
        <f>ROUND(I88*H88,2)</f>
        <v>0</v>
      </c>
      <c r="BL88" s="18" t="s">
        <v>157</v>
      </c>
      <c r="BM88" s="216" t="s">
        <v>354</v>
      </c>
    </row>
    <row r="89" spans="1:47" s="2" customFormat="1" ht="12">
      <c r="A89" s="39"/>
      <c r="B89" s="40"/>
      <c r="C89" s="41"/>
      <c r="D89" s="218" t="s">
        <v>154</v>
      </c>
      <c r="E89" s="41"/>
      <c r="F89" s="219" t="s">
        <v>355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154</v>
      </c>
      <c r="AU89" s="18" t="s">
        <v>83</v>
      </c>
    </row>
    <row r="90" spans="1:51" s="15" customFormat="1" ht="12">
      <c r="A90" s="15"/>
      <c r="B90" s="249"/>
      <c r="C90" s="250"/>
      <c r="D90" s="218" t="s">
        <v>155</v>
      </c>
      <c r="E90" s="251" t="s">
        <v>19</v>
      </c>
      <c r="F90" s="252" t="s">
        <v>356</v>
      </c>
      <c r="G90" s="250"/>
      <c r="H90" s="251" t="s">
        <v>19</v>
      </c>
      <c r="I90" s="253"/>
      <c r="J90" s="250"/>
      <c r="K90" s="250"/>
      <c r="L90" s="254"/>
      <c r="M90" s="255"/>
      <c r="N90" s="256"/>
      <c r="O90" s="256"/>
      <c r="P90" s="256"/>
      <c r="Q90" s="256"/>
      <c r="R90" s="256"/>
      <c r="S90" s="256"/>
      <c r="T90" s="257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T90" s="258" t="s">
        <v>155</v>
      </c>
      <c r="AU90" s="258" t="s">
        <v>83</v>
      </c>
      <c r="AV90" s="15" t="s">
        <v>81</v>
      </c>
      <c r="AW90" s="15" t="s">
        <v>35</v>
      </c>
      <c r="AX90" s="15" t="s">
        <v>73</v>
      </c>
      <c r="AY90" s="258" t="s">
        <v>145</v>
      </c>
    </row>
    <row r="91" spans="1:51" s="13" customFormat="1" ht="12">
      <c r="A91" s="13"/>
      <c r="B91" s="223"/>
      <c r="C91" s="224"/>
      <c r="D91" s="218" t="s">
        <v>155</v>
      </c>
      <c r="E91" s="225" t="s">
        <v>19</v>
      </c>
      <c r="F91" s="226" t="s">
        <v>357</v>
      </c>
      <c r="G91" s="224"/>
      <c r="H91" s="227">
        <v>40010.46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155</v>
      </c>
      <c r="AU91" s="233" t="s">
        <v>83</v>
      </c>
      <c r="AV91" s="13" t="s">
        <v>83</v>
      </c>
      <c r="AW91" s="13" t="s">
        <v>35</v>
      </c>
      <c r="AX91" s="13" t="s">
        <v>73</v>
      </c>
      <c r="AY91" s="233" t="s">
        <v>145</v>
      </c>
    </row>
    <row r="92" spans="1:51" s="14" customFormat="1" ht="12">
      <c r="A92" s="14"/>
      <c r="B92" s="234"/>
      <c r="C92" s="235"/>
      <c r="D92" s="218" t="s">
        <v>155</v>
      </c>
      <c r="E92" s="236" t="s">
        <v>19</v>
      </c>
      <c r="F92" s="237" t="s">
        <v>156</v>
      </c>
      <c r="G92" s="235"/>
      <c r="H92" s="238">
        <v>40010.46</v>
      </c>
      <c r="I92" s="239"/>
      <c r="J92" s="235"/>
      <c r="K92" s="235"/>
      <c r="L92" s="240"/>
      <c r="M92" s="245"/>
      <c r="N92" s="246"/>
      <c r="O92" s="246"/>
      <c r="P92" s="246"/>
      <c r="Q92" s="246"/>
      <c r="R92" s="246"/>
      <c r="S92" s="246"/>
      <c r="T92" s="24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155</v>
      </c>
      <c r="AU92" s="244" t="s">
        <v>83</v>
      </c>
      <c r="AV92" s="14" t="s">
        <v>157</v>
      </c>
      <c r="AW92" s="14" t="s">
        <v>35</v>
      </c>
      <c r="AX92" s="14" t="s">
        <v>81</v>
      </c>
      <c r="AY92" s="244" t="s">
        <v>145</v>
      </c>
    </row>
    <row r="93" spans="1:65" s="2" customFormat="1" ht="21.75" customHeight="1">
      <c r="A93" s="39"/>
      <c r="B93" s="40"/>
      <c r="C93" s="205" t="s">
        <v>83</v>
      </c>
      <c r="D93" s="205" t="s">
        <v>148</v>
      </c>
      <c r="E93" s="206" t="s">
        <v>358</v>
      </c>
      <c r="F93" s="207" t="s">
        <v>359</v>
      </c>
      <c r="G93" s="208" t="s">
        <v>249</v>
      </c>
      <c r="H93" s="209">
        <v>3603.837</v>
      </c>
      <c r="I93" s="210"/>
      <c r="J93" s="211">
        <f>ROUND(I93*H93,2)</f>
        <v>0</v>
      </c>
      <c r="K93" s="207" t="s">
        <v>151</v>
      </c>
      <c r="L93" s="45"/>
      <c r="M93" s="212" t="s">
        <v>19</v>
      </c>
      <c r="N93" s="213" t="s">
        <v>44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157</v>
      </c>
      <c r="AT93" s="216" t="s">
        <v>148</v>
      </c>
      <c r="AU93" s="216" t="s">
        <v>83</v>
      </c>
      <c r="AY93" s="18" t="s">
        <v>145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81</v>
      </c>
      <c r="BK93" s="217">
        <f>ROUND(I93*H93,2)</f>
        <v>0</v>
      </c>
      <c r="BL93" s="18" t="s">
        <v>157</v>
      </c>
      <c r="BM93" s="216" t="s">
        <v>360</v>
      </c>
    </row>
    <row r="94" spans="1:47" s="2" customFormat="1" ht="12">
      <c r="A94" s="39"/>
      <c r="B94" s="40"/>
      <c r="C94" s="41"/>
      <c r="D94" s="218" t="s">
        <v>154</v>
      </c>
      <c r="E94" s="41"/>
      <c r="F94" s="219" t="s">
        <v>361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154</v>
      </c>
      <c r="AU94" s="18" t="s">
        <v>83</v>
      </c>
    </row>
    <row r="95" spans="1:51" s="15" customFormat="1" ht="12">
      <c r="A95" s="15"/>
      <c r="B95" s="249"/>
      <c r="C95" s="250"/>
      <c r="D95" s="218" t="s">
        <v>155</v>
      </c>
      <c r="E95" s="251" t="s">
        <v>19</v>
      </c>
      <c r="F95" s="252" t="s">
        <v>362</v>
      </c>
      <c r="G95" s="250"/>
      <c r="H95" s="251" t="s">
        <v>19</v>
      </c>
      <c r="I95" s="253"/>
      <c r="J95" s="250"/>
      <c r="K95" s="250"/>
      <c r="L95" s="254"/>
      <c r="M95" s="255"/>
      <c r="N95" s="256"/>
      <c r="O95" s="256"/>
      <c r="P95" s="256"/>
      <c r="Q95" s="256"/>
      <c r="R95" s="256"/>
      <c r="S95" s="256"/>
      <c r="T95" s="257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8" t="s">
        <v>155</v>
      </c>
      <c r="AU95" s="258" t="s">
        <v>83</v>
      </c>
      <c r="AV95" s="15" t="s">
        <v>81</v>
      </c>
      <c r="AW95" s="15" t="s">
        <v>35</v>
      </c>
      <c r="AX95" s="15" t="s">
        <v>73</v>
      </c>
      <c r="AY95" s="258" t="s">
        <v>145</v>
      </c>
    </row>
    <row r="96" spans="1:51" s="13" customFormat="1" ht="12">
      <c r="A96" s="13"/>
      <c r="B96" s="223"/>
      <c r="C96" s="224"/>
      <c r="D96" s="218" t="s">
        <v>155</v>
      </c>
      <c r="E96" s="225" t="s">
        <v>19</v>
      </c>
      <c r="F96" s="226" t="s">
        <v>363</v>
      </c>
      <c r="G96" s="224"/>
      <c r="H96" s="227">
        <v>2009.897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155</v>
      </c>
      <c r="AU96" s="233" t="s">
        <v>83</v>
      </c>
      <c r="AV96" s="13" t="s">
        <v>83</v>
      </c>
      <c r="AW96" s="13" t="s">
        <v>35</v>
      </c>
      <c r="AX96" s="13" t="s">
        <v>73</v>
      </c>
      <c r="AY96" s="233" t="s">
        <v>145</v>
      </c>
    </row>
    <row r="97" spans="1:51" s="15" customFormat="1" ht="12">
      <c r="A97" s="15"/>
      <c r="B97" s="249"/>
      <c r="C97" s="250"/>
      <c r="D97" s="218" t="s">
        <v>155</v>
      </c>
      <c r="E97" s="251" t="s">
        <v>19</v>
      </c>
      <c r="F97" s="252" t="s">
        <v>364</v>
      </c>
      <c r="G97" s="250"/>
      <c r="H97" s="251" t="s">
        <v>19</v>
      </c>
      <c r="I97" s="253"/>
      <c r="J97" s="250"/>
      <c r="K97" s="250"/>
      <c r="L97" s="254"/>
      <c r="M97" s="255"/>
      <c r="N97" s="256"/>
      <c r="O97" s="256"/>
      <c r="P97" s="256"/>
      <c r="Q97" s="256"/>
      <c r="R97" s="256"/>
      <c r="S97" s="256"/>
      <c r="T97" s="257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8" t="s">
        <v>155</v>
      </c>
      <c r="AU97" s="258" t="s">
        <v>83</v>
      </c>
      <c r="AV97" s="15" t="s">
        <v>81</v>
      </c>
      <c r="AW97" s="15" t="s">
        <v>35</v>
      </c>
      <c r="AX97" s="15" t="s">
        <v>73</v>
      </c>
      <c r="AY97" s="258" t="s">
        <v>145</v>
      </c>
    </row>
    <row r="98" spans="1:51" s="13" customFormat="1" ht="12">
      <c r="A98" s="13"/>
      <c r="B98" s="223"/>
      <c r="C98" s="224"/>
      <c r="D98" s="218" t="s">
        <v>155</v>
      </c>
      <c r="E98" s="225" t="s">
        <v>19</v>
      </c>
      <c r="F98" s="226" t="s">
        <v>365</v>
      </c>
      <c r="G98" s="224"/>
      <c r="H98" s="227">
        <v>1333.682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155</v>
      </c>
      <c r="AU98" s="233" t="s">
        <v>83</v>
      </c>
      <c r="AV98" s="13" t="s">
        <v>83</v>
      </c>
      <c r="AW98" s="13" t="s">
        <v>35</v>
      </c>
      <c r="AX98" s="13" t="s">
        <v>73</v>
      </c>
      <c r="AY98" s="233" t="s">
        <v>145</v>
      </c>
    </row>
    <row r="99" spans="1:51" s="15" customFormat="1" ht="12">
      <c r="A99" s="15"/>
      <c r="B99" s="249"/>
      <c r="C99" s="250"/>
      <c r="D99" s="218" t="s">
        <v>155</v>
      </c>
      <c r="E99" s="251" t="s">
        <v>19</v>
      </c>
      <c r="F99" s="252" t="s">
        <v>366</v>
      </c>
      <c r="G99" s="250"/>
      <c r="H99" s="251" t="s">
        <v>19</v>
      </c>
      <c r="I99" s="253"/>
      <c r="J99" s="250"/>
      <c r="K99" s="250"/>
      <c r="L99" s="254"/>
      <c r="M99" s="255"/>
      <c r="N99" s="256"/>
      <c r="O99" s="256"/>
      <c r="P99" s="256"/>
      <c r="Q99" s="256"/>
      <c r="R99" s="256"/>
      <c r="S99" s="256"/>
      <c r="T99" s="257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8" t="s">
        <v>155</v>
      </c>
      <c r="AU99" s="258" t="s">
        <v>83</v>
      </c>
      <c r="AV99" s="15" t="s">
        <v>81</v>
      </c>
      <c r="AW99" s="15" t="s">
        <v>35</v>
      </c>
      <c r="AX99" s="15" t="s">
        <v>73</v>
      </c>
      <c r="AY99" s="258" t="s">
        <v>145</v>
      </c>
    </row>
    <row r="100" spans="1:51" s="13" customFormat="1" ht="12">
      <c r="A100" s="13"/>
      <c r="B100" s="223"/>
      <c r="C100" s="224"/>
      <c r="D100" s="218" t="s">
        <v>155</v>
      </c>
      <c r="E100" s="225" t="s">
        <v>19</v>
      </c>
      <c r="F100" s="226" t="s">
        <v>367</v>
      </c>
      <c r="G100" s="224"/>
      <c r="H100" s="227">
        <v>260.258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155</v>
      </c>
      <c r="AU100" s="233" t="s">
        <v>83</v>
      </c>
      <c r="AV100" s="13" t="s">
        <v>83</v>
      </c>
      <c r="AW100" s="13" t="s">
        <v>35</v>
      </c>
      <c r="AX100" s="13" t="s">
        <v>73</v>
      </c>
      <c r="AY100" s="233" t="s">
        <v>145</v>
      </c>
    </row>
    <row r="101" spans="1:51" s="14" customFormat="1" ht="12">
      <c r="A101" s="14"/>
      <c r="B101" s="234"/>
      <c r="C101" s="235"/>
      <c r="D101" s="218" t="s">
        <v>155</v>
      </c>
      <c r="E101" s="236" t="s">
        <v>19</v>
      </c>
      <c r="F101" s="237" t="s">
        <v>156</v>
      </c>
      <c r="G101" s="235"/>
      <c r="H101" s="238">
        <v>3603.8369999999995</v>
      </c>
      <c r="I101" s="239"/>
      <c r="J101" s="235"/>
      <c r="K101" s="235"/>
      <c r="L101" s="240"/>
      <c r="M101" s="245"/>
      <c r="N101" s="246"/>
      <c r="O101" s="246"/>
      <c r="P101" s="246"/>
      <c r="Q101" s="246"/>
      <c r="R101" s="246"/>
      <c r="S101" s="246"/>
      <c r="T101" s="24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155</v>
      </c>
      <c r="AU101" s="244" t="s">
        <v>83</v>
      </c>
      <c r="AV101" s="14" t="s">
        <v>157</v>
      </c>
      <c r="AW101" s="14" t="s">
        <v>35</v>
      </c>
      <c r="AX101" s="14" t="s">
        <v>81</v>
      </c>
      <c r="AY101" s="244" t="s">
        <v>145</v>
      </c>
    </row>
    <row r="102" spans="1:65" s="2" customFormat="1" ht="12">
      <c r="A102" s="39"/>
      <c r="B102" s="40"/>
      <c r="C102" s="205" t="s">
        <v>170</v>
      </c>
      <c r="D102" s="205" t="s">
        <v>148</v>
      </c>
      <c r="E102" s="206" t="s">
        <v>368</v>
      </c>
      <c r="F102" s="207" t="s">
        <v>369</v>
      </c>
      <c r="G102" s="208" t="s">
        <v>249</v>
      </c>
      <c r="H102" s="209">
        <v>14526.032</v>
      </c>
      <c r="I102" s="210"/>
      <c r="J102" s="211">
        <f>ROUND(I102*H102,2)</f>
        <v>0</v>
      </c>
      <c r="K102" s="207" t="s">
        <v>151</v>
      </c>
      <c r="L102" s="45"/>
      <c r="M102" s="212" t="s">
        <v>19</v>
      </c>
      <c r="N102" s="213" t="s">
        <v>44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157</v>
      </c>
      <c r="AT102" s="216" t="s">
        <v>148</v>
      </c>
      <c r="AU102" s="216" t="s">
        <v>83</v>
      </c>
      <c r="AY102" s="18" t="s">
        <v>145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81</v>
      </c>
      <c r="BK102" s="217">
        <f>ROUND(I102*H102,2)</f>
        <v>0</v>
      </c>
      <c r="BL102" s="18" t="s">
        <v>157</v>
      </c>
      <c r="BM102" s="216" t="s">
        <v>370</v>
      </c>
    </row>
    <row r="103" spans="1:47" s="2" customFormat="1" ht="12">
      <c r="A103" s="39"/>
      <c r="B103" s="40"/>
      <c r="C103" s="41"/>
      <c r="D103" s="218" t="s">
        <v>154</v>
      </c>
      <c r="E103" s="41"/>
      <c r="F103" s="219" t="s">
        <v>371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154</v>
      </c>
      <c r="AU103" s="18" t="s">
        <v>83</v>
      </c>
    </row>
    <row r="104" spans="1:51" s="15" customFormat="1" ht="12">
      <c r="A104" s="15"/>
      <c r="B104" s="249"/>
      <c r="C104" s="250"/>
      <c r="D104" s="218" t="s">
        <v>155</v>
      </c>
      <c r="E104" s="251" t="s">
        <v>19</v>
      </c>
      <c r="F104" s="252" t="s">
        <v>223</v>
      </c>
      <c r="G104" s="250"/>
      <c r="H104" s="251" t="s">
        <v>19</v>
      </c>
      <c r="I104" s="253"/>
      <c r="J104" s="250"/>
      <c r="K104" s="250"/>
      <c r="L104" s="254"/>
      <c r="M104" s="255"/>
      <c r="N104" s="256"/>
      <c r="O104" s="256"/>
      <c r="P104" s="256"/>
      <c r="Q104" s="256"/>
      <c r="R104" s="256"/>
      <c r="S104" s="256"/>
      <c r="T104" s="257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8" t="s">
        <v>155</v>
      </c>
      <c r="AU104" s="258" t="s">
        <v>83</v>
      </c>
      <c r="AV104" s="15" t="s">
        <v>81</v>
      </c>
      <c r="AW104" s="15" t="s">
        <v>35</v>
      </c>
      <c r="AX104" s="15" t="s">
        <v>73</v>
      </c>
      <c r="AY104" s="258" t="s">
        <v>145</v>
      </c>
    </row>
    <row r="105" spans="1:51" s="13" customFormat="1" ht="12">
      <c r="A105" s="13"/>
      <c r="B105" s="223"/>
      <c r="C105" s="224"/>
      <c r="D105" s="218" t="s">
        <v>155</v>
      </c>
      <c r="E105" s="225" t="s">
        <v>19</v>
      </c>
      <c r="F105" s="226" t="s">
        <v>372</v>
      </c>
      <c r="G105" s="224"/>
      <c r="H105" s="227">
        <v>14526.032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155</v>
      </c>
      <c r="AU105" s="233" t="s">
        <v>83</v>
      </c>
      <c r="AV105" s="13" t="s">
        <v>83</v>
      </c>
      <c r="AW105" s="13" t="s">
        <v>35</v>
      </c>
      <c r="AX105" s="13" t="s">
        <v>73</v>
      </c>
      <c r="AY105" s="233" t="s">
        <v>145</v>
      </c>
    </row>
    <row r="106" spans="1:51" s="14" customFormat="1" ht="12">
      <c r="A106" s="14"/>
      <c r="B106" s="234"/>
      <c r="C106" s="235"/>
      <c r="D106" s="218" t="s">
        <v>155</v>
      </c>
      <c r="E106" s="236" t="s">
        <v>19</v>
      </c>
      <c r="F106" s="237" t="s">
        <v>156</v>
      </c>
      <c r="G106" s="235"/>
      <c r="H106" s="238">
        <v>14526.032</v>
      </c>
      <c r="I106" s="239"/>
      <c r="J106" s="235"/>
      <c r="K106" s="235"/>
      <c r="L106" s="240"/>
      <c r="M106" s="245"/>
      <c r="N106" s="246"/>
      <c r="O106" s="246"/>
      <c r="P106" s="246"/>
      <c r="Q106" s="246"/>
      <c r="R106" s="246"/>
      <c r="S106" s="246"/>
      <c r="T106" s="24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155</v>
      </c>
      <c r="AU106" s="244" t="s">
        <v>83</v>
      </c>
      <c r="AV106" s="14" t="s">
        <v>157</v>
      </c>
      <c r="AW106" s="14" t="s">
        <v>35</v>
      </c>
      <c r="AX106" s="14" t="s">
        <v>81</v>
      </c>
      <c r="AY106" s="244" t="s">
        <v>145</v>
      </c>
    </row>
    <row r="107" spans="1:65" s="2" customFormat="1" ht="12">
      <c r="A107" s="39"/>
      <c r="B107" s="40"/>
      <c r="C107" s="205" t="s">
        <v>157</v>
      </c>
      <c r="D107" s="205" t="s">
        <v>148</v>
      </c>
      <c r="E107" s="206" t="s">
        <v>373</v>
      </c>
      <c r="F107" s="207" t="s">
        <v>374</v>
      </c>
      <c r="G107" s="208" t="s">
        <v>249</v>
      </c>
      <c r="H107" s="209">
        <v>8643.37</v>
      </c>
      <c r="I107" s="210"/>
      <c r="J107" s="211">
        <f>ROUND(I107*H107,2)</f>
        <v>0</v>
      </c>
      <c r="K107" s="207" t="s">
        <v>151</v>
      </c>
      <c r="L107" s="45"/>
      <c r="M107" s="212" t="s">
        <v>19</v>
      </c>
      <c r="N107" s="213" t="s">
        <v>44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157</v>
      </c>
      <c r="AT107" s="216" t="s">
        <v>148</v>
      </c>
      <c r="AU107" s="216" t="s">
        <v>83</v>
      </c>
      <c r="AY107" s="18" t="s">
        <v>145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81</v>
      </c>
      <c r="BK107" s="217">
        <f>ROUND(I107*H107,2)</f>
        <v>0</v>
      </c>
      <c r="BL107" s="18" t="s">
        <v>157</v>
      </c>
      <c r="BM107" s="216" t="s">
        <v>375</v>
      </c>
    </row>
    <row r="108" spans="1:47" s="2" customFormat="1" ht="12">
      <c r="A108" s="39"/>
      <c r="B108" s="40"/>
      <c r="C108" s="41"/>
      <c r="D108" s="218" t="s">
        <v>154</v>
      </c>
      <c r="E108" s="41"/>
      <c r="F108" s="219" t="s">
        <v>376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154</v>
      </c>
      <c r="AU108" s="18" t="s">
        <v>83</v>
      </c>
    </row>
    <row r="109" spans="1:51" s="15" customFormat="1" ht="12">
      <c r="A109" s="15"/>
      <c r="B109" s="249"/>
      <c r="C109" s="250"/>
      <c r="D109" s="218" t="s">
        <v>155</v>
      </c>
      <c r="E109" s="251" t="s">
        <v>19</v>
      </c>
      <c r="F109" s="252" t="s">
        <v>223</v>
      </c>
      <c r="G109" s="250"/>
      <c r="H109" s="251" t="s">
        <v>19</v>
      </c>
      <c r="I109" s="253"/>
      <c r="J109" s="250"/>
      <c r="K109" s="250"/>
      <c r="L109" s="254"/>
      <c r="M109" s="255"/>
      <c r="N109" s="256"/>
      <c r="O109" s="256"/>
      <c r="P109" s="256"/>
      <c r="Q109" s="256"/>
      <c r="R109" s="256"/>
      <c r="S109" s="256"/>
      <c r="T109" s="257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8" t="s">
        <v>155</v>
      </c>
      <c r="AU109" s="258" t="s">
        <v>83</v>
      </c>
      <c r="AV109" s="15" t="s">
        <v>81</v>
      </c>
      <c r="AW109" s="15" t="s">
        <v>35</v>
      </c>
      <c r="AX109" s="15" t="s">
        <v>73</v>
      </c>
      <c r="AY109" s="258" t="s">
        <v>145</v>
      </c>
    </row>
    <row r="110" spans="1:51" s="13" customFormat="1" ht="12">
      <c r="A110" s="13"/>
      <c r="B110" s="223"/>
      <c r="C110" s="224"/>
      <c r="D110" s="218" t="s">
        <v>155</v>
      </c>
      <c r="E110" s="225" t="s">
        <v>19</v>
      </c>
      <c r="F110" s="226" t="s">
        <v>377</v>
      </c>
      <c r="G110" s="224"/>
      <c r="H110" s="227">
        <v>8643.37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155</v>
      </c>
      <c r="AU110" s="233" t="s">
        <v>83</v>
      </c>
      <c r="AV110" s="13" t="s">
        <v>83</v>
      </c>
      <c r="AW110" s="13" t="s">
        <v>35</v>
      </c>
      <c r="AX110" s="13" t="s">
        <v>73</v>
      </c>
      <c r="AY110" s="233" t="s">
        <v>145</v>
      </c>
    </row>
    <row r="111" spans="1:51" s="14" customFormat="1" ht="12">
      <c r="A111" s="14"/>
      <c r="B111" s="234"/>
      <c r="C111" s="235"/>
      <c r="D111" s="218" t="s">
        <v>155</v>
      </c>
      <c r="E111" s="236" t="s">
        <v>19</v>
      </c>
      <c r="F111" s="237" t="s">
        <v>156</v>
      </c>
      <c r="G111" s="235"/>
      <c r="H111" s="238">
        <v>8643.37</v>
      </c>
      <c r="I111" s="239"/>
      <c r="J111" s="235"/>
      <c r="K111" s="235"/>
      <c r="L111" s="240"/>
      <c r="M111" s="245"/>
      <c r="N111" s="246"/>
      <c r="O111" s="246"/>
      <c r="P111" s="246"/>
      <c r="Q111" s="246"/>
      <c r="R111" s="246"/>
      <c r="S111" s="246"/>
      <c r="T111" s="24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155</v>
      </c>
      <c r="AU111" s="244" t="s">
        <v>83</v>
      </c>
      <c r="AV111" s="14" t="s">
        <v>157</v>
      </c>
      <c r="AW111" s="14" t="s">
        <v>35</v>
      </c>
      <c r="AX111" s="14" t="s">
        <v>81</v>
      </c>
      <c r="AY111" s="244" t="s">
        <v>145</v>
      </c>
    </row>
    <row r="112" spans="1:65" s="2" customFormat="1" ht="21.75" customHeight="1">
      <c r="A112" s="39"/>
      <c r="B112" s="40"/>
      <c r="C112" s="205" t="s">
        <v>144</v>
      </c>
      <c r="D112" s="205" t="s">
        <v>148</v>
      </c>
      <c r="E112" s="206" t="s">
        <v>378</v>
      </c>
      <c r="F112" s="207" t="s">
        <v>379</v>
      </c>
      <c r="G112" s="208" t="s">
        <v>249</v>
      </c>
      <c r="H112" s="209">
        <v>960.374</v>
      </c>
      <c r="I112" s="210"/>
      <c r="J112" s="211">
        <f>ROUND(I112*H112,2)</f>
        <v>0</v>
      </c>
      <c r="K112" s="207" t="s">
        <v>151</v>
      </c>
      <c r="L112" s="45"/>
      <c r="M112" s="212" t="s">
        <v>19</v>
      </c>
      <c r="N112" s="213" t="s">
        <v>44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157</v>
      </c>
      <c r="AT112" s="216" t="s">
        <v>148</v>
      </c>
      <c r="AU112" s="216" t="s">
        <v>83</v>
      </c>
      <c r="AY112" s="18" t="s">
        <v>145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81</v>
      </c>
      <c r="BK112" s="217">
        <f>ROUND(I112*H112,2)</f>
        <v>0</v>
      </c>
      <c r="BL112" s="18" t="s">
        <v>157</v>
      </c>
      <c r="BM112" s="216" t="s">
        <v>380</v>
      </c>
    </row>
    <row r="113" spans="1:47" s="2" customFormat="1" ht="12">
      <c r="A113" s="39"/>
      <c r="B113" s="40"/>
      <c r="C113" s="41"/>
      <c r="D113" s="218" t="s">
        <v>154</v>
      </c>
      <c r="E113" s="41"/>
      <c r="F113" s="219" t="s">
        <v>381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154</v>
      </c>
      <c r="AU113" s="18" t="s">
        <v>83</v>
      </c>
    </row>
    <row r="114" spans="1:51" s="15" customFormat="1" ht="12">
      <c r="A114" s="15"/>
      <c r="B114" s="249"/>
      <c r="C114" s="250"/>
      <c r="D114" s="218" t="s">
        <v>155</v>
      </c>
      <c r="E114" s="251" t="s">
        <v>19</v>
      </c>
      <c r="F114" s="252" t="s">
        <v>382</v>
      </c>
      <c r="G114" s="250"/>
      <c r="H114" s="251" t="s">
        <v>19</v>
      </c>
      <c r="I114" s="253"/>
      <c r="J114" s="250"/>
      <c r="K114" s="250"/>
      <c r="L114" s="254"/>
      <c r="M114" s="255"/>
      <c r="N114" s="256"/>
      <c r="O114" s="256"/>
      <c r="P114" s="256"/>
      <c r="Q114" s="256"/>
      <c r="R114" s="256"/>
      <c r="S114" s="256"/>
      <c r="T114" s="257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8" t="s">
        <v>155</v>
      </c>
      <c r="AU114" s="258" t="s">
        <v>83</v>
      </c>
      <c r="AV114" s="15" t="s">
        <v>81</v>
      </c>
      <c r="AW114" s="15" t="s">
        <v>35</v>
      </c>
      <c r="AX114" s="15" t="s">
        <v>73</v>
      </c>
      <c r="AY114" s="258" t="s">
        <v>145</v>
      </c>
    </row>
    <row r="115" spans="1:51" s="13" customFormat="1" ht="12">
      <c r="A115" s="13"/>
      <c r="B115" s="223"/>
      <c r="C115" s="224"/>
      <c r="D115" s="218" t="s">
        <v>155</v>
      </c>
      <c r="E115" s="225" t="s">
        <v>19</v>
      </c>
      <c r="F115" s="226" t="s">
        <v>383</v>
      </c>
      <c r="G115" s="224"/>
      <c r="H115" s="227">
        <v>960.374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155</v>
      </c>
      <c r="AU115" s="233" t="s">
        <v>83</v>
      </c>
      <c r="AV115" s="13" t="s">
        <v>83</v>
      </c>
      <c r="AW115" s="13" t="s">
        <v>35</v>
      </c>
      <c r="AX115" s="13" t="s">
        <v>73</v>
      </c>
      <c r="AY115" s="233" t="s">
        <v>145</v>
      </c>
    </row>
    <row r="116" spans="1:51" s="14" customFormat="1" ht="12">
      <c r="A116" s="14"/>
      <c r="B116" s="234"/>
      <c r="C116" s="235"/>
      <c r="D116" s="218" t="s">
        <v>155</v>
      </c>
      <c r="E116" s="236" t="s">
        <v>19</v>
      </c>
      <c r="F116" s="237" t="s">
        <v>156</v>
      </c>
      <c r="G116" s="235"/>
      <c r="H116" s="238">
        <v>960.374</v>
      </c>
      <c r="I116" s="239"/>
      <c r="J116" s="235"/>
      <c r="K116" s="235"/>
      <c r="L116" s="240"/>
      <c r="M116" s="245"/>
      <c r="N116" s="246"/>
      <c r="O116" s="246"/>
      <c r="P116" s="246"/>
      <c r="Q116" s="246"/>
      <c r="R116" s="246"/>
      <c r="S116" s="246"/>
      <c r="T116" s="24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155</v>
      </c>
      <c r="AU116" s="244" t="s">
        <v>83</v>
      </c>
      <c r="AV116" s="14" t="s">
        <v>157</v>
      </c>
      <c r="AW116" s="14" t="s">
        <v>35</v>
      </c>
      <c r="AX116" s="14" t="s">
        <v>81</v>
      </c>
      <c r="AY116" s="244" t="s">
        <v>145</v>
      </c>
    </row>
    <row r="117" spans="1:65" s="2" customFormat="1" ht="16.5" customHeight="1">
      <c r="A117" s="39"/>
      <c r="B117" s="40"/>
      <c r="C117" s="205" t="s">
        <v>183</v>
      </c>
      <c r="D117" s="205" t="s">
        <v>148</v>
      </c>
      <c r="E117" s="206" t="s">
        <v>384</v>
      </c>
      <c r="F117" s="207" t="s">
        <v>385</v>
      </c>
      <c r="G117" s="208" t="s">
        <v>249</v>
      </c>
      <c r="H117" s="209">
        <v>7300.858</v>
      </c>
      <c r="I117" s="210"/>
      <c r="J117" s="211">
        <f>ROUND(I117*H117,2)</f>
        <v>0</v>
      </c>
      <c r="K117" s="207" t="s">
        <v>151</v>
      </c>
      <c r="L117" s="45"/>
      <c r="M117" s="212" t="s">
        <v>19</v>
      </c>
      <c r="N117" s="213" t="s">
        <v>44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157</v>
      </c>
      <c r="AT117" s="216" t="s">
        <v>148</v>
      </c>
      <c r="AU117" s="216" t="s">
        <v>83</v>
      </c>
      <c r="AY117" s="18" t="s">
        <v>145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81</v>
      </c>
      <c r="BK117" s="217">
        <f>ROUND(I117*H117,2)</f>
        <v>0</v>
      </c>
      <c r="BL117" s="18" t="s">
        <v>157</v>
      </c>
      <c r="BM117" s="216" t="s">
        <v>386</v>
      </c>
    </row>
    <row r="118" spans="1:47" s="2" customFormat="1" ht="12">
      <c r="A118" s="39"/>
      <c r="B118" s="40"/>
      <c r="C118" s="41"/>
      <c r="D118" s="218" t="s">
        <v>154</v>
      </c>
      <c r="E118" s="41"/>
      <c r="F118" s="219" t="s">
        <v>387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154</v>
      </c>
      <c r="AU118" s="18" t="s">
        <v>83</v>
      </c>
    </row>
    <row r="119" spans="1:51" s="13" customFormat="1" ht="12">
      <c r="A119" s="13"/>
      <c r="B119" s="223"/>
      <c r="C119" s="224"/>
      <c r="D119" s="218" t="s">
        <v>155</v>
      </c>
      <c r="E119" s="225" t="s">
        <v>19</v>
      </c>
      <c r="F119" s="226" t="s">
        <v>388</v>
      </c>
      <c r="G119" s="224"/>
      <c r="H119" s="227">
        <v>2009.897</v>
      </c>
      <c r="I119" s="228"/>
      <c r="J119" s="224"/>
      <c r="K119" s="224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155</v>
      </c>
      <c r="AU119" s="233" t="s">
        <v>83</v>
      </c>
      <c r="AV119" s="13" t="s">
        <v>83</v>
      </c>
      <c r="AW119" s="13" t="s">
        <v>35</v>
      </c>
      <c r="AX119" s="13" t="s">
        <v>73</v>
      </c>
      <c r="AY119" s="233" t="s">
        <v>145</v>
      </c>
    </row>
    <row r="120" spans="1:51" s="13" customFormat="1" ht="12">
      <c r="A120" s="13"/>
      <c r="B120" s="223"/>
      <c r="C120" s="224"/>
      <c r="D120" s="218" t="s">
        <v>155</v>
      </c>
      <c r="E120" s="225" t="s">
        <v>19</v>
      </c>
      <c r="F120" s="226" t="s">
        <v>389</v>
      </c>
      <c r="G120" s="224"/>
      <c r="H120" s="227">
        <v>525.015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155</v>
      </c>
      <c r="AU120" s="233" t="s">
        <v>83</v>
      </c>
      <c r="AV120" s="13" t="s">
        <v>83</v>
      </c>
      <c r="AW120" s="13" t="s">
        <v>35</v>
      </c>
      <c r="AX120" s="13" t="s">
        <v>73</v>
      </c>
      <c r="AY120" s="233" t="s">
        <v>145</v>
      </c>
    </row>
    <row r="121" spans="1:51" s="13" customFormat="1" ht="12">
      <c r="A121" s="13"/>
      <c r="B121" s="223"/>
      <c r="C121" s="224"/>
      <c r="D121" s="218" t="s">
        <v>155</v>
      </c>
      <c r="E121" s="225" t="s">
        <v>19</v>
      </c>
      <c r="F121" s="226" t="s">
        <v>390</v>
      </c>
      <c r="G121" s="224"/>
      <c r="H121" s="227">
        <v>1930.53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155</v>
      </c>
      <c r="AU121" s="233" t="s">
        <v>83</v>
      </c>
      <c r="AV121" s="13" t="s">
        <v>83</v>
      </c>
      <c r="AW121" s="13" t="s">
        <v>35</v>
      </c>
      <c r="AX121" s="13" t="s">
        <v>73</v>
      </c>
      <c r="AY121" s="233" t="s">
        <v>145</v>
      </c>
    </row>
    <row r="122" spans="1:51" s="13" customFormat="1" ht="12">
      <c r="A122" s="13"/>
      <c r="B122" s="223"/>
      <c r="C122" s="224"/>
      <c r="D122" s="218" t="s">
        <v>155</v>
      </c>
      <c r="E122" s="225" t="s">
        <v>19</v>
      </c>
      <c r="F122" s="226" t="s">
        <v>391</v>
      </c>
      <c r="G122" s="224"/>
      <c r="H122" s="227">
        <v>2835.416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155</v>
      </c>
      <c r="AU122" s="233" t="s">
        <v>83</v>
      </c>
      <c r="AV122" s="13" t="s">
        <v>83</v>
      </c>
      <c r="AW122" s="13" t="s">
        <v>35</v>
      </c>
      <c r="AX122" s="13" t="s">
        <v>73</v>
      </c>
      <c r="AY122" s="233" t="s">
        <v>145</v>
      </c>
    </row>
    <row r="123" spans="1:51" s="14" customFormat="1" ht="12">
      <c r="A123" s="14"/>
      <c r="B123" s="234"/>
      <c r="C123" s="235"/>
      <c r="D123" s="218" t="s">
        <v>155</v>
      </c>
      <c r="E123" s="236" t="s">
        <v>19</v>
      </c>
      <c r="F123" s="237" t="s">
        <v>156</v>
      </c>
      <c r="G123" s="235"/>
      <c r="H123" s="238">
        <v>7300.858</v>
      </c>
      <c r="I123" s="239"/>
      <c r="J123" s="235"/>
      <c r="K123" s="235"/>
      <c r="L123" s="240"/>
      <c r="M123" s="245"/>
      <c r="N123" s="246"/>
      <c r="O123" s="246"/>
      <c r="P123" s="246"/>
      <c r="Q123" s="246"/>
      <c r="R123" s="246"/>
      <c r="S123" s="246"/>
      <c r="T123" s="24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155</v>
      </c>
      <c r="AU123" s="244" t="s">
        <v>83</v>
      </c>
      <c r="AV123" s="14" t="s">
        <v>157</v>
      </c>
      <c r="AW123" s="14" t="s">
        <v>35</v>
      </c>
      <c r="AX123" s="14" t="s">
        <v>81</v>
      </c>
      <c r="AY123" s="244" t="s">
        <v>145</v>
      </c>
    </row>
    <row r="124" spans="1:65" s="2" customFormat="1" ht="16.5" customHeight="1">
      <c r="A124" s="39"/>
      <c r="B124" s="40"/>
      <c r="C124" s="205" t="s">
        <v>190</v>
      </c>
      <c r="D124" s="205" t="s">
        <v>148</v>
      </c>
      <c r="E124" s="206" t="s">
        <v>392</v>
      </c>
      <c r="F124" s="207" t="s">
        <v>393</v>
      </c>
      <c r="G124" s="208" t="s">
        <v>249</v>
      </c>
      <c r="H124" s="209">
        <v>3603.837</v>
      </c>
      <c r="I124" s="210"/>
      <c r="J124" s="211">
        <f>ROUND(I124*H124,2)</f>
        <v>0</v>
      </c>
      <c r="K124" s="207" t="s">
        <v>151</v>
      </c>
      <c r="L124" s="45"/>
      <c r="M124" s="212" t="s">
        <v>19</v>
      </c>
      <c r="N124" s="213" t="s">
        <v>44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157</v>
      </c>
      <c r="AT124" s="216" t="s">
        <v>148</v>
      </c>
      <c r="AU124" s="216" t="s">
        <v>83</v>
      </c>
      <c r="AY124" s="18" t="s">
        <v>145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81</v>
      </c>
      <c r="BK124" s="217">
        <f>ROUND(I124*H124,2)</f>
        <v>0</v>
      </c>
      <c r="BL124" s="18" t="s">
        <v>157</v>
      </c>
      <c r="BM124" s="216" t="s">
        <v>394</v>
      </c>
    </row>
    <row r="125" spans="1:47" s="2" customFormat="1" ht="12">
      <c r="A125" s="39"/>
      <c r="B125" s="40"/>
      <c r="C125" s="41"/>
      <c r="D125" s="218" t="s">
        <v>154</v>
      </c>
      <c r="E125" s="41"/>
      <c r="F125" s="219" t="s">
        <v>395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154</v>
      </c>
      <c r="AU125" s="18" t="s">
        <v>83</v>
      </c>
    </row>
    <row r="126" spans="1:51" s="15" customFormat="1" ht="12">
      <c r="A126" s="15"/>
      <c r="B126" s="249"/>
      <c r="C126" s="250"/>
      <c r="D126" s="218" t="s">
        <v>155</v>
      </c>
      <c r="E126" s="251" t="s">
        <v>19</v>
      </c>
      <c r="F126" s="252" t="s">
        <v>362</v>
      </c>
      <c r="G126" s="250"/>
      <c r="H126" s="251" t="s">
        <v>19</v>
      </c>
      <c r="I126" s="253"/>
      <c r="J126" s="250"/>
      <c r="K126" s="250"/>
      <c r="L126" s="254"/>
      <c r="M126" s="255"/>
      <c r="N126" s="256"/>
      <c r="O126" s="256"/>
      <c r="P126" s="256"/>
      <c r="Q126" s="256"/>
      <c r="R126" s="256"/>
      <c r="S126" s="256"/>
      <c r="T126" s="257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8" t="s">
        <v>155</v>
      </c>
      <c r="AU126" s="258" t="s">
        <v>83</v>
      </c>
      <c r="AV126" s="15" t="s">
        <v>81</v>
      </c>
      <c r="AW126" s="15" t="s">
        <v>35</v>
      </c>
      <c r="AX126" s="15" t="s">
        <v>73</v>
      </c>
      <c r="AY126" s="258" t="s">
        <v>145</v>
      </c>
    </row>
    <row r="127" spans="1:51" s="13" customFormat="1" ht="12">
      <c r="A127" s="13"/>
      <c r="B127" s="223"/>
      <c r="C127" s="224"/>
      <c r="D127" s="218" t="s">
        <v>155</v>
      </c>
      <c r="E127" s="225" t="s">
        <v>19</v>
      </c>
      <c r="F127" s="226" t="s">
        <v>363</v>
      </c>
      <c r="G127" s="224"/>
      <c r="H127" s="227">
        <v>2009.897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155</v>
      </c>
      <c r="AU127" s="233" t="s">
        <v>83</v>
      </c>
      <c r="AV127" s="13" t="s">
        <v>83</v>
      </c>
      <c r="AW127" s="13" t="s">
        <v>35</v>
      </c>
      <c r="AX127" s="13" t="s">
        <v>73</v>
      </c>
      <c r="AY127" s="233" t="s">
        <v>145</v>
      </c>
    </row>
    <row r="128" spans="1:51" s="15" customFormat="1" ht="12">
      <c r="A128" s="15"/>
      <c r="B128" s="249"/>
      <c r="C128" s="250"/>
      <c r="D128" s="218" t="s">
        <v>155</v>
      </c>
      <c r="E128" s="251" t="s">
        <v>19</v>
      </c>
      <c r="F128" s="252" t="s">
        <v>364</v>
      </c>
      <c r="G128" s="250"/>
      <c r="H128" s="251" t="s">
        <v>19</v>
      </c>
      <c r="I128" s="253"/>
      <c r="J128" s="250"/>
      <c r="K128" s="250"/>
      <c r="L128" s="254"/>
      <c r="M128" s="255"/>
      <c r="N128" s="256"/>
      <c r="O128" s="256"/>
      <c r="P128" s="256"/>
      <c r="Q128" s="256"/>
      <c r="R128" s="256"/>
      <c r="S128" s="256"/>
      <c r="T128" s="257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8" t="s">
        <v>155</v>
      </c>
      <c r="AU128" s="258" t="s">
        <v>83</v>
      </c>
      <c r="AV128" s="15" t="s">
        <v>81</v>
      </c>
      <c r="AW128" s="15" t="s">
        <v>35</v>
      </c>
      <c r="AX128" s="15" t="s">
        <v>73</v>
      </c>
      <c r="AY128" s="258" t="s">
        <v>145</v>
      </c>
    </row>
    <row r="129" spans="1:51" s="13" customFormat="1" ht="12">
      <c r="A129" s="13"/>
      <c r="B129" s="223"/>
      <c r="C129" s="224"/>
      <c r="D129" s="218" t="s">
        <v>155</v>
      </c>
      <c r="E129" s="225" t="s">
        <v>19</v>
      </c>
      <c r="F129" s="226" t="s">
        <v>365</v>
      </c>
      <c r="G129" s="224"/>
      <c r="H129" s="227">
        <v>1333.682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155</v>
      </c>
      <c r="AU129" s="233" t="s">
        <v>83</v>
      </c>
      <c r="AV129" s="13" t="s">
        <v>83</v>
      </c>
      <c r="AW129" s="13" t="s">
        <v>35</v>
      </c>
      <c r="AX129" s="13" t="s">
        <v>73</v>
      </c>
      <c r="AY129" s="233" t="s">
        <v>145</v>
      </c>
    </row>
    <row r="130" spans="1:51" s="15" customFormat="1" ht="12">
      <c r="A130" s="15"/>
      <c r="B130" s="249"/>
      <c r="C130" s="250"/>
      <c r="D130" s="218" t="s">
        <v>155</v>
      </c>
      <c r="E130" s="251" t="s">
        <v>19</v>
      </c>
      <c r="F130" s="252" t="s">
        <v>366</v>
      </c>
      <c r="G130" s="250"/>
      <c r="H130" s="251" t="s">
        <v>19</v>
      </c>
      <c r="I130" s="253"/>
      <c r="J130" s="250"/>
      <c r="K130" s="250"/>
      <c r="L130" s="254"/>
      <c r="M130" s="255"/>
      <c r="N130" s="256"/>
      <c r="O130" s="256"/>
      <c r="P130" s="256"/>
      <c r="Q130" s="256"/>
      <c r="R130" s="256"/>
      <c r="S130" s="256"/>
      <c r="T130" s="257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8" t="s">
        <v>155</v>
      </c>
      <c r="AU130" s="258" t="s">
        <v>83</v>
      </c>
      <c r="AV130" s="15" t="s">
        <v>81</v>
      </c>
      <c r="AW130" s="15" t="s">
        <v>35</v>
      </c>
      <c r="AX130" s="15" t="s">
        <v>73</v>
      </c>
      <c r="AY130" s="258" t="s">
        <v>145</v>
      </c>
    </row>
    <row r="131" spans="1:51" s="13" customFormat="1" ht="12">
      <c r="A131" s="13"/>
      <c r="B131" s="223"/>
      <c r="C131" s="224"/>
      <c r="D131" s="218" t="s">
        <v>155</v>
      </c>
      <c r="E131" s="225" t="s">
        <v>19</v>
      </c>
      <c r="F131" s="226" t="s">
        <v>367</v>
      </c>
      <c r="G131" s="224"/>
      <c r="H131" s="227">
        <v>260.258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155</v>
      </c>
      <c r="AU131" s="233" t="s">
        <v>83</v>
      </c>
      <c r="AV131" s="13" t="s">
        <v>83</v>
      </c>
      <c r="AW131" s="13" t="s">
        <v>35</v>
      </c>
      <c r="AX131" s="13" t="s">
        <v>73</v>
      </c>
      <c r="AY131" s="233" t="s">
        <v>145</v>
      </c>
    </row>
    <row r="132" spans="1:51" s="14" customFormat="1" ht="12">
      <c r="A132" s="14"/>
      <c r="B132" s="234"/>
      <c r="C132" s="235"/>
      <c r="D132" s="218" t="s">
        <v>155</v>
      </c>
      <c r="E132" s="236" t="s">
        <v>19</v>
      </c>
      <c r="F132" s="237" t="s">
        <v>156</v>
      </c>
      <c r="G132" s="235"/>
      <c r="H132" s="238">
        <v>3603.8369999999995</v>
      </c>
      <c r="I132" s="239"/>
      <c r="J132" s="235"/>
      <c r="K132" s="235"/>
      <c r="L132" s="240"/>
      <c r="M132" s="245"/>
      <c r="N132" s="246"/>
      <c r="O132" s="246"/>
      <c r="P132" s="246"/>
      <c r="Q132" s="246"/>
      <c r="R132" s="246"/>
      <c r="S132" s="246"/>
      <c r="T132" s="24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155</v>
      </c>
      <c r="AU132" s="244" t="s">
        <v>83</v>
      </c>
      <c r="AV132" s="14" t="s">
        <v>157</v>
      </c>
      <c r="AW132" s="14" t="s">
        <v>35</v>
      </c>
      <c r="AX132" s="14" t="s">
        <v>81</v>
      </c>
      <c r="AY132" s="244" t="s">
        <v>145</v>
      </c>
    </row>
    <row r="133" spans="1:65" s="2" customFormat="1" ht="16.5" customHeight="1">
      <c r="A133" s="39"/>
      <c r="B133" s="40"/>
      <c r="C133" s="205" t="s">
        <v>197</v>
      </c>
      <c r="D133" s="205" t="s">
        <v>148</v>
      </c>
      <c r="E133" s="206" t="s">
        <v>396</v>
      </c>
      <c r="F133" s="207" t="s">
        <v>397</v>
      </c>
      <c r="G133" s="208" t="s">
        <v>249</v>
      </c>
      <c r="H133" s="209">
        <v>7225.174</v>
      </c>
      <c r="I133" s="210"/>
      <c r="J133" s="211">
        <f>ROUND(I133*H133,2)</f>
        <v>0</v>
      </c>
      <c r="K133" s="207" t="s">
        <v>151</v>
      </c>
      <c r="L133" s="45"/>
      <c r="M133" s="212" t="s">
        <v>19</v>
      </c>
      <c r="N133" s="213" t="s">
        <v>44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157</v>
      </c>
      <c r="AT133" s="216" t="s">
        <v>148</v>
      </c>
      <c r="AU133" s="216" t="s">
        <v>83</v>
      </c>
      <c r="AY133" s="18" t="s">
        <v>145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81</v>
      </c>
      <c r="BK133" s="217">
        <f>ROUND(I133*H133,2)</f>
        <v>0</v>
      </c>
      <c r="BL133" s="18" t="s">
        <v>157</v>
      </c>
      <c r="BM133" s="216" t="s">
        <v>398</v>
      </c>
    </row>
    <row r="134" spans="1:47" s="2" customFormat="1" ht="12">
      <c r="A134" s="39"/>
      <c r="B134" s="40"/>
      <c r="C134" s="41"/>
      <c r="D134" s="218" t="s">
        <v>154</v>
      </c>
      <c r="E134" s="41"/>
      <c r="F134" s="219" t="s">
        <v>399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154</v>
      </c>
      <c r="AU134" s="18" t="s">
        <v>83</v>
      </c>
    </row>
    <row r="135" spans="1:51" s="15" customFormat="1" ht="12">
      <c r="A135" s="15"/>
      <c r="B135" s="249"/>
      <c r="C135" s="250"/>
      <c r="D135" s="218" t="s">
        <v>155</v>
      </c>
      <c r="E135" s="251" t="s">
        <v>19</v>
      </c>
      <c r="F135" s="252" t="s">
        <v>400</v>
      </c>
      <c r="G135" s="250"/>
      <c r="H135" s="251" t="s">
        <v>19</v>
      </c>
      <c r="I135" s="253"/>
      <c r="J135" s="250"/>
      <c r="K135" s="250"/>
      <c r="L135" s="254"/>
      <c r="M135" s="255"/>
      <c r="N135" s="256"/>
      <c r="O135" s="256"/>
      <c r="P135" s="256"/>
      <c r="Q135" s="256"/>
      <c r="R135" s="256"/>
      <c r="S135" s="256"/>
      <c r="T135" s="257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8" t="s">
        <v>155</v>
      </c>
      <c r="AU135" s="258" t="s">
        <v>83</v>
      </c>
      <c r="AV135" s="15" t="s">
        <v>81</v>
      </c>
      <c r="AW135" s="15" t="s">
        <v>35</v>
      </c>
      <c r="AX135" s="15" t="s">
        <v>73</v>
      </c>
      <c r="AY135" s="258" t="s">
        <v>145</v>
      </c>
    </row>
    <row r="136" spans="1:51" s="13" customFormat="1" ht="12">
      <c r="A136" s="13"/>
      <c r="B136" s="223"/>
      <c r="C136" s="224"/>
      <c r="D136" s="218" t="s">
        <v>155</v>
      </c>
      <c r="E136" s="225" t="s">
        <v>19</v>
      </c>
      <c r="F136" s="226" t="s">
        <v>372</v>
      </c>
      <c r="G136" s="224"/>
      <c r="H136" s="227">
        <v>14526.032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155</v>
      </c>
      <c r="AU136" s="233" t="s">
        <v>83</v>
      </c>
      <c r="AV136" s="13" t="s">
        <v>83</v>
      </c>
      <c r="AW136" s="13" t="s">
        <v>35</v>
      </c>
      <c r="AX136" s="13" t="s">
        <v>73</v>
      </c>
      <c r="AY136" s="233" t="s">
        <v>145</v>
      </c>
    </row>
    <row r="137" spans="1:51" s="13" customFormat="1" ht="12">
      <c r="A137" s="13"/>
      <c r="B137" s="223"/>
      <c r="C137" s="224"/>
      <c r="D137" s="218" t="s">
        <v>155</v>
      </c>
      <c r="E137" s="225" t="s">
        <v>19</v>
      </c>
      <c r="F137" s="226" t="s">
        <v>401</v>
      </c>
      <c r="G137" s="224"/>
      <c r="H137" s="227">
        <v>-2009.897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155</v>
      </c>
      <c r="AU137" s="233" t="s">
        <v>83</v>
      </c>
      <c r="AV137" s="13" t="s">
        <v>83</v>
      </c>
      <c r="AW137" s="13" t="s">
        <v>35</v>
      </c>
      <c r="AX137" s="13" t="s">
        <v>73</v>
      </c>
      <c r="AY137" s="233" t="s">
        <v>145</v>
      </c>
    </row>
    <row r="138" spans="1:51" s="13" customFormat="1" ht="12">
      <c r="A138" s="13"/>
      <c r="B138" s="223"/>
      <c r="C138" s="224"/>
      <c r="D138" s="218" t="s">
        <v>155</v>
      </c>
      <c r="E138" s="225" t="s">
        <v>19</v>
      </c>
      <c r="F138" s="226" t="s">
        <v>402</v>
      </c>
      <c r="G138" s="224"/>
      <c r="H138" s="227">
        <v>-525.015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155</v>
      </c>
      <c r="AU138" s="233" t="s">
        <v>83</v>
      </c>
      <c r="AV138" s="13" t="s">
        <v>83</v>
      </c>
      <c r="AW138" s="13" t="s">
        <v>35</v>
      </c>
      <c r="AX138" s="13" t="s">
        <v>73</v>
      </c>
      <c r="AY138" s="233" t="s">
        <v>145</v>
      </c>
    </row>
    <row r="139" spans="1:51" s="13" customFormat="1" ht="12">
      <c r="A139" s="13"/>
      <c r="B139" s="223"/>
      <c r="C139" s="224"/>
      <c r="D139" s="218" t="s">
        <v>155</v>
      </c>
      <c r="E139" s="225" t="s">
        <v>19</v>
      </c>
      <c r="F139" s="226" t="s">
        <v>403</v>
      </c>
      <c r="G139" s="224"/>
      <c r="H139" s="227">
        <v>-1930.53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155</v>
      </c>
      <c r="AU139" s="233" t="s">
        <v>83</v>
      </c>
      <c r="AV139" s="13" t="s">
        <v>83</v>
      </c>
      <c r="AW139" s="13" t="s">
        <v>35</v>
      </c>
      <c r="AX139" s="13" t="s">
        <v>73</v>
      </c>
      <c r="AY139" s="233" t="s">
        <v>145</v>
      </c>
    </row>
    <row r="140" spans="1:51" s="13" customFormat="1" ht="12">
      <c r="A140" s="13"/>
      <c r="B140" s="223"/>
      <c r="C140" s="224"/>
      <c r="D140" s="218" t="s">
        <v>155</v>
      </c>
      <c r="E140" s="225" t="s">
        <v>19</v>
      </c>
      <c r="F140" s="226" t="s">
        <v>404</v>
      </c>
      <c r="G140" s="224"/>
      <c r="H140" s="227">
        <v>-2835.416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155</v>
      </c>
      <c r="AU140" s="233" t="s">
        <v>83</v>
      </c>
      <c r="AV140" s="13" t="s">
        <v>83</v>
      </c>
      <c r="AW140" s="13" t="s">
        <v>35</v>
      </c>
      <c r="AX140" s="13" t="s">
        <v>73</v>
      </c>
      <c r="AY140" s="233" t="s">
        <v>145</v>
      </c>
    </row>
    <row r="141" spans="1:51" s="14" customFormat="1" ht="12">
      <c r="A141" s="14"/>
      <c r="B141" s="234"/>
      <c r="C141" s="235"/>
      <c r="D141" s="218" t="s">
        <v>155</v>
      </c>
      <c r="E141" s="236" t="s">
        <v>19</v>
      </c>
      <c r="F141" s="237" t="s">
        <v>156</v>
      </c>
      <c r="G141" s="235"/>
      <c r="H141" s="238">
        <v>7225.173999999998</v>
      </c>
      <c r="I141" s="239"/>
      <c r="J141" s="235"/>
      <c r="K141" s="235"/>
      <c r="L141" s="240"/>
      <c r="M141" s="245"/>
      <c r="N141" s="246"/>
      <c r="O141" s="246"/>
      <c r="P141" s="246"/>
      <c r="Q141" s="246"/>
      <c r="R141" s="246"/>
      <c r="S141" s="246"/>
      <c r="T141" s="24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155</v>
      </c>
      <c r="AU141" s="244" t="s">
        <v>83</v>
      </c>
      <c r="AV141" s="14" t="s">
        <v>157</v>
      </c>
      <c r="AW141" s="14" t="s">
        <v>35</v>
      </c>
      <c r="AX141" s="14" t="s">
        <v>81</v>
      </c>
      <c r="AY141" s="244" t="s">
        <v>145</v>
      </c>
    </row>
    <row r="142" spans="1:65" s="2" customFormat="1" ht="12">
      <c r="A142" s="39"/>
      <c r="B142" s="40"/>
      <c r="C142" s="205" t="s">
        <v>264</v>
      </c>
      <c r="D142" s="205" t="s">
        <v>148</v>
      </c>
      <c r="E142" s="206" t="s">
        <v>405</v>
      </c>
      <c r="F142" s="207" t="s">
        <v>406</v>
      </c>
      <c r="G142" s="208" t="s">
        <v>249</v>
      </c>
      <c r="H142" s="209">
        <v>36125.87</v>
      </c>
      <c r="I142" s="210"/>
      <c r="J142" s="211">
        <f>ROUND(I142*H142,2)</f>
        <v>0</v>
      </c>
      <c r="K142" s="207" t="s">
        <v>151</v>
      </c>
      <c r="L142" s="45"/>
      <c r="M142" s="212" t="s">
        <v>19</v>
      </c>
      <c r="N142" s="213" t="s">
        <v>44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157</v>
      </c>
      <c r="AT142" s="216" t="s">
        <v>148</v>
      </c>
      <c r="AU142" s="216" t="s">
        <v>83</v>
      </c>
      <c r="AY142" s="18" t="s">
        <v>145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81</v>
      </c>
      <c r="BK142" s="217">
        <f>ROUND(I142*H142,2)</f>
        <v>0</v>
      </c>
      <c r="BL142" s="18" t="s">
        <v>157</v>
      </c>
      <c r="BM142" s="216" t="s">
        <v>407</v>
      </c>
    </row>
    <row r="143" spans="1:47" s="2" customFormat="1" ht="12">
      <c r="A143" s="39"/>
      <c r="B143" s="40"/>
      <c r="C143" s="41"/>
      <c r="D143" s="218" t="s">
        <v>154</v>
      </c>
      <c r="E143" s="41"/>
      <c r="F143" s="219" t="s">
        <v>408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154</v>
      </c>
      <c r="AU143" s="18" t="s">
        <v>83</v>
      </c>
    </row>
    <row r="144" spans="1:51" s="13" customFormat="1" ht="12">
      <c r="A144" s="13"/>
      <c r="B144" s="223"/>
      <c r="C144" s="224"/>
      <c r="D144" s="218" t="s">
        <v>155</v>
      </c>
      <c r="E144" s="225" t="s">
        <v>19</v>
      </c>
      <c r="F144" s="226" t="s">
        <v>409</v>
      </c>
      <c r="G144" s="224"/>
      <c r="H144" s="227">
        <v>36125.87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155</v>
      </c>
      <c r="AU144" s="233" t="s">
        <v>83</v>
      </c>
      <c r="AV144" s="13" t="s">
        <v>83</v>
      </c>
      <c r="AW144" s="13" t="s">
        <v>35</v>
      </c>
      <c r="AX144" s="13" t="s">
        <v>73</v>
      </c>
      <c r="AY144" s="233" t="s">
        <v>145</v>
      </c>
    </row>
    <row r="145" spans="1:51" s="14" customFormat="1" ht="12">
      <c r="A145" s="14"/>
      <c r="B145" s="234"/>
      <c r="C145" s="235"/>
      <c r="D145" s="218" t="s">
        <v>155</v>
      </c>
      <c r="E145" s="236" t="s">
        <v>19</v>
      </c>
      <c r="F145" s="237" t="s">
        <v>156</v>
      </c>
      <c r="G145" s="235"/>
      <c r="H145" s="238">
        <v>36125.87</v>
      </c>
      <c r="I145" s="239"/>
      <c r="J145" s="235"/>
      <c r="K145" s="235"/>
      <c r="L145" s="240"/>
      <c r="M145" s="245"/>
      <c r="N145" s="246"/>
      <c r="O145" s="246"/>
      <c r="P145" s="246"/>
      <c r="Q145" s="246"/>
      <c r="R145" s="246"/>
      <c r="S145" s="246"/>
      <c r="T145" s="24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155</v>
      </c>
      <c r="AU145" s="244" t="s">
        <v>83</v>
      </c>
      <c r="AV145" s="14" t="s">
        <v>157</v>
      </c>
      <c r="AW145" s="14" t="s">
        <v>35</v>
      </c>
      <c r="AX145" s="14" t="s">
        <v>81</v>
      </c>
      <c r="AY145" s="244" t="s">
        <v>145</v>
      </c>
    </row>
    <row r="146" spans="1:65" s="2" customFormat="1" ht="16.5" customHeight="1">
      <c r="A146" s="39"/>
      <c r="B146" s="40"/>
      <c r="C146" s="205" t="s">
        <v>273</v>
      </c>
      <c r="D146" s="205" t="s">
        <v>148</v>
      </c>
      <c r="E146" s="206" t="s">
        <v>410</v>
      </c>
      <c r="F146" s="207" t="s">
        <v>411</v>
      </c>
      <c r="G146" s="208" t="s">
        <v>249</v>
      </c>
      <c r="H146" s="209">
        <v>9603.744</v>
      </c>
      <c r="I146" s="210"/>
      <c r="J146" s="211">
        <f>ROUND(I146*H146,2)</f>
        <v>0</v>
      </c>
      <c r="K146" s="207" t="s">
        <v>151</v>
      </c>
      <c r="L146" s="45"/>
      <c r="M146" s="212" t="s">
        <v>19</v>
      </c>
      <c r="N146" s="213" t="s">
        <v>44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157</v>
      </c>
      <c r="AT146" s="216" t="s">
        <v>148</v>
      </c>
      <c r="AU146" s="216" t="s">
        <v>83</v>
      </c>
      <c r="AY146" s="18" t="s">
        <v>145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81</v>
      </c>
      <c r="BK146" s="217">
        <f>ROUND(I146*H146,2)</f>
        <v>0</v>
      </c>
      <c r="BL146" s="18" t="s">
        <v>157</v>
      </c>
      <c r="BM146" s="216" t="s">
        <v>412</v>
      </c>
    </row>
    <row r="147" spans="1:47" s="2" customFormat="1" ht="12">
      <c r="A147" s="39"/>
      <c r="B147" s="40"/>
      <c r="C147" s="41"/>
      <c r="D147" s="218" t="s">
        <v>154</v>
      </c>
      <c r="E147" s="41"/>
      <c r="F147" s="219" t="s">
        <v>413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154</v>
      </c>
      <c r="AU147" s="18" t="s">
        <v>83</v>
      </c>
    </row>
    <row r="148" spans="1:51" s="15" customFormat="1" ht="12">
      <c r="A148" s="15"/>
      <c r="B148" s="249"/>
      <c r="C148" s="250"/>
      <c r="D148" s="218" t="s">
        <v>155</v>
      </c>
      <c r="E148" s="251" t="s">
        <v>19</v>
      </c>
      <c r="F148" s="252" t="s">
        <v>414</v>
      </c>
      <c r="G148" s="250"/>
      <c r="H148" s="251" t="s">
        <v>19</v>
      </c>
      <c r="I148" s="253"/>
      <c r="J148" s="250"/>
      <c r="K148" s="250"/>
      <c r="L148" s="254"/>
      <c r="M148" s="255"/>
      <c r="N148" s="256"/>
      <c r="O148" s="256"/>
      <c r="P148" s="256"/>
      <c r="Q148" s="256"/>
      <c r="R148" s="256"/>
      <c r="S148" s="256"/>
      <c r="T148" s="25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8" t="s">
        <v>155</v>
      </c>
      <c r="AU148" s="258" t="s">
        <v>83</v>
      </c>
      <c r="AV148" s="15" t="s">
        <v>81</v>
      </c>
      <c r="AW148" s="15" t="s">
        <v>35</v>
      </c>
      <c r="AX148" s="15" t="s">
        <v>73</v>
      </c>
      <c r="AY148" s="258" t="s">
        <v>145</v>
      </c>
    </row>
    <row r="149" spans="1:51" s="13" customFormat="1" ht="12">
      <c r="A149" s="13"/>
      <c r="B149" s="223"/>
      <c r="C149" s="224"/>
      <c r="D149" s="218" t="s">
        <v>155</v>
      </c>
      <c r="E149" s="225" t="s">
        <v>19</v>
      </c>
      <c r="F149" s="226" t="s">
        <v>415</v>
      </c>
      <c r="G149" s="224"/>
      <c r="H149" s="227">
        <v>8643.37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155</v>
      </c>
      <c r="AU149" s="233" t="s">
        <v>83</v>
      </c>
      <c r="AV149" s="13" t="s">
        <v>83</v>
      </c>
      <c r="AW149" s="13" t="s">
        <v>35</v>
      </c>
      <c r="AX149" s="13" t="s">
        <v>73</v>
      </c>
      <c r="AY149" s="233" t="s">
        <v>145</v>
      </c>
    </row>
    <row r="150" spans="1:51" s="15" customFormat="1" ht="12">
      <c r="A150" s="15"/>
      <c r="B150" s="249"/>
      <c r="C150" s="250"/>
      <c r="D150" s="218" t="s">
        <v>155</v>
      </c>
      <c r="E150" s="251" t="s">
        <v>19</v>
      </c>
      <c r="F150" s="252" t="s">
        <v>416</v>
      </c>
      <c r="G150" s="250"/>
      <c r="H150" s="251" t="s">
        <v>19</v>
      </c>
      <c r="I150" s="253"/>
      <c r="J150" s="250"/>
      <c r="K150" s="250"/>
      <c r="L150" s="254"/>
      <c r="M150" s="255"/>
      <c r="N150" s="256"/>
      <c r="O150" s="256"/>
      <c r="P150" s="256"/>
      <c r="Q150" s="256"/>
      <c r="R150" s="256"/>
      <c r="S150" s="256"/>
      <c r="T150" s="25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8" t="s">
        <v>155</v>
      </c>
      <c r="AU150" s="258" t="s">
        <v>83</v>
      </c>
      <c r="AV150" s="15" t="s">
        <v>81</v>
      </c>
      <c r="AW150" s="15" t="s">
        <v>35</v>
      </c>
      <c r="AX150" s="15" t="s">
        <v>73</v>
      </c>
      <c r="AY150" s="258" t="s">
        <v>145</v>
      </c>
    </row>
    <row r="151" spans="1:51" s="13" customFormat="1" ht="12">
      <c r="A151" s="13"/>
      <c r="B151" s="223"/>
      <c r="C151" s="224"/>
      <c r="D151" s="218" t="s">
        <v>155</v>
      </c>
      <c r="E151" s="225" t="s">
        <v>19</v>
      </c>
      <c r="F151" s="226" t="s">
        <v>417</v>
      </c>
      <c r="G151" s="224"/>
      <c r="H151" s="227">
        <v>960.374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155</v>
      </c>
      <c r="AU151" s="233" t="s">
        <v>83</v>
      </c>
      <c r="AV151" s="13" t="s">
        <v>83</v>
      </c>
      <c r="AW151" s="13" t="s">
        <v>35</v>
      </c>
      <c r="AX151" s="13" t="s">
        <v>73</v>
      </c>
      <c r="AY151" s="233" t="s">
        <v>145</v>
      </c>
    </row>
    <row r="152" spans="1:51" s="14" customFormat="1" ht="12">
      <c r="A152" s="14"/>
      <c r="B152" s="234"/>
      <c r="C152" s="235"/>
      <c r="D152" s="218" t="s">
        <v>155</v>
      </c>
      <c r="E152" s="236" t="s">
        <v>19</v>
      </c>
      <c r="F152" s="237" t="s">
        <v>156</v>
      </c>
      <c r="G152" s="235"/>
      <c r="H152" s="238">
        <v>9603.744</v>
      </c>
      <c r="I152" s="239"/>
      <c r="J152" s="235"/>
      <c r="K152" s="235"/>
      <c r="L152" s="240"/>
      <c r="M152" s="245"/>
      <c r="N152" s="246"/>
      <c r="O152" s="246"/>
      <c r="P152" s="246"/>
      <c r="Q152" s="246"/>
      <c r="R152" s="246"/>
      <c r="S152" s="246"/>
      <c r="T152" s="24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155</v>
      </c>
      <c r="AU152" s="244" t="s">
        <v>83</v>
      </c>
      <c r="AV152" s="14" t="s">
        <v>157</v>
      </c>
      <c r="AW152" s="14" t="s">
        <v>35</v>
      </c>
      <c r="AX152" s="14" t="s">
        <v>81</v>
      </c>
      <c r="AY152" s="244" t="s">
        <v>145</v>
      </c>
    </row>
    <row r="153" spans="1:65" s="2" customFormat="1" ht="12">
      <c r="A153" s="39"/>
      <c r="B153" s="40"/>
      <c r="C153" s="205" t="s">
        <v>279</v>
      </c>
      <c r="D153" s="205" t="s">
        <v>148</v>
      </c>
      <c r="E153" s="206" t="s">
        <v>418</v>
      </c>
      <c r="F153" s="207" t="s">
        <v>419</v>
      </c>
      <c r="G153" s="208" t="s">
        <v>249</v>
      </c>
      <c r="H153" s="209">
        <v>48018.72</v>
      </c>
      <c r="I153" s="210"/>
      <c r="J153" s="211">
        <f>ROUND(I153*H153,2)</f>
        <v>0</v>
      </c>
      <c r="K153" s="207" t="s">
        <v>151</v>
      </c>
      <c r="L153" s="45"/>
      <c r="M153" s="212" t="s">
        <v>19</v>
      </c>
      <c r="N153" s="213" t="s">
        <v>44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157</v>
      </c>
      <c r="AT153" s="216" t="s">
        <v>148</v>
      </c>
      <c r="AU153" s="216" t="s">
        <v>83</v>
      </c>
      <c r="AY153" s="18" t="s">
        <v>145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81</v>
      </c>
      <c r="BK153" s="217">
        <f>ROUND(I153*H153,2)</f>
        <v>0</v>
      </c>
      <c r="BL153" s="18" t="s">
        <v>157</v>
      </c>
      <c r="BM153" s="216" t="s">
        <v>420</v>
      </c>
    </row>
    <row r="154" spans="1:47" s="2" customFormat="1" ht="12">
      <c r="A154" s="39"/>
      <c r="B154" s="40"/>
      <c r="C154" s="41"/>
      <c r="D154" s="218" t="s">
        <v>154</v>
      </c>
      <c r="E154" s="41"/>
      <c r="F154" s="219" t="s">
        <v>421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154</v>
      </c>
      <c r="AU154" s="18" t="s">
        <v>83</v>
      </c>
    </row>
    <row r="155" spans="1:51" s="13" customFormat="1" ht="12">
      <c r="A155" s="13"/>
      <c r="B155" s="223"/>
      <c r="C155" s="224"/>
      <c r="D155" s="218" t="s">
        <v>155</v>
      </c>
      <c r="E155" s="225" t="s">
        <v>19</v>
      </c>
      <c r="F155" s="226" t="s">
        <v>422</v>
      </c>
      <c r="G155" s="224"/>
      <c r="H155" s="227">
        <v>48018.72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155</v>
      </c>
      <c r="AU155" s="233" t="s">
        <v>83</v>
      </c>
      <c r="AV155" s="13" t="s">
        <v>83</v>
      </c>
      <c r="AW155" s="13" t="s">
        <v>35</v>
      </c>
      <c r="AX155" s="13" t="s">
        <v>73</v>
      </c>
      <c r="AY155" s="233" t="s">
        <v>145</v>
      </c>
    </row>
    <row r="156" spans="1:51" s="14" customFormat="1" ht="12">
      <c r="A156" s="14"/>
      <c r="B156" s="234"/>
      <c r="C156" s="235"/>
      <c r="D156" s="218" t="s">
        <v>155</v>
      </c>
      <c r="E156" s="236" t="s">
        <v>19</v>
      </c>
      <c r="F156" s="237" t="s">
        <v>156</v>
      </c>
      <c r="G156" s="235"/>
      <c r="H156" s="238">
        <v>48018.72</v>
      </c>
      <c r="I156" s="239"/>
      <c r="J156" s="235"/>
      <c r="K156" s="235"/>
      <c r="L156" s="240"/>
      <c r="M156" s="245"/>
      <c r="N156" s="246"/>
      <c r="O156" s="246"/>
      <c r="P156" s="246"/>
      <c r="Q156" s="246"/>
      <c r="R156" s="246"/>
      <c r="S156" s="246"/>
      <c r="T156" s="24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155</v>
      </c>
      <c r="AU156" s="244" t="s">
        <v>83</v>
      </c>
      <c r="AV156" s="14" t="s">
        <v>157</v>
      </c>
      <c r="AW156" s="14" t="s">
        <v>35</v>
      </c>
      <c r="AX156" s="14" t="s">
        <v>81</v>
      </c>
      <c r="AY156" s="244" t="s">
        <v>145</v>
      </c>
    </row>
    <row r="157" spans="1:65" s="2" customFormat="1" ht="16.5" customHeight="1">
      <c r="A157" s="39"/>
      <c r="B157" s="40"/>
      <c r="C157" s="205" t="s">
        <v>285</v>
      </c>
      <c r="D157" s="205" t="s">
        <v>148</v>
      </c>
      <c r="E157" s="206" t="s">
        <v>423</v>
      </c>
      <c r="F157" s="207" t="s">
        <v>424</v>
      </c>
      <c r="G157" s="208" t="s">
        <v>249</v>
      </c>
      <c r="H157" s="209">
        <v>2009.897</v>
      </c>
      <c r="I157" s="210"/>
      <c r="J157" s="211">
        <f>ROUND(I157*H157,2)</f>
        <v>0</v>
      </c>
      <c r="K157" s="207" t="s">
        <v>151</v>
      </c>
      <c r="L157" s="45"/>
      <c r="M157" s="212" t="s">
        <v>19</v>
      </c>
      <c r="N157" s="213" t="s">
        <v>44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157</v>
      </c>
      <c r="AT157" s="216" t="s">
        <v>148</v>
      </c>
      <c r="AU157" s="216" t="s">
        <v>83</v>
      </c>
      <c r="AY157" s="18" t="s">
        <v>145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81</v>
      </c>
      <c r="BK157" s="217">
        <f>ROUND(I157*H157,2)</f>
        <v>0</v>
      </c>
      <c r="BL157" s="18" t="s">
        <v>157</v>
      </c>
      <c r="BM157" s="216" t="s">
        <v>425</v>
      </c>
    </row>
    <row r="158" spans="1:47" s="2" customFormat="1" ht="12">
      <c r="A158" s="39"/>
      <c r="B158" s="40"/>
      <c r="C158" s="41"/>
      <c r="D158" s="218" t="s">
        <v>154</v>
      </c>
      <c r="E158" s="41"/>
      <c r="F158" s="219" t="s">
        <v>426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154</v>
      </c>
      <c r="AU158" s="18" t="s">
        <v>83</v>
      </c>
    </row>
    <row r="159" spans="1:51" s="15" customFormat="1" ht="12">
      <c r="A159" s="15"/>
      <c r="B159" s="249"/>
      <c r="C159" s="250"/>
      <c r="D159" s="218" t="s">
        <v>155</v>
      </c>
      <c r="E159" s="251" t="s">
        <v>19</v>
      </c>
      <c r="F159" s="252" t="s">
        <v>427</v>
      </c>
      <c r="G159" s="250"/>
      <c r="H159" s="251" t="s">
        <v>19</v>
      </c>
      <c r="I159" s="253"/>
      <c r="J159" s="250"/>
      <c r="K159" s="250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155</v>
      </c>
      <c r="AU159" s="258" t="s">
        <v>83</v>
      </c>
      <c r="AV159" s="15" t="s">
        <v>81</v>
      </c>
      <c r="AW159" s="15" t="s">
        <v>35</v>
      </c>
      <c r="AX159" s="15" t="s">
        <v>73</v>
      </c>
      <c r="AY159" s="258" t="s">
        <v>145</v>
      </c>
    </row>
    <row r="160" spans="1:51" s="13" customFormat="1" ht="12">
      <c r="A160" s="13"/>
      <c r="B160" s="223"/>
      <c r="C160" s="224"/>
      <c r="D160" s="218" t="s">
        <v>155</v>
      </c>
      <c r="E160" s="225" t="s">
        <v>19</v>
      </c>
      <c r="F160" s="226" t="s">
        <v>363</v>
      </c>
      <c r="G160" s="224"/>
      <c r="H160" s="227">
        <v>2009.897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155</v>
      </c>
      <c r="AU160" s="233" t="s">
        <v>83</v>
      </c>
      <c r="AV160" s="13" t="s">
        <v>83</v>
      </c>
      <c r="AW160" s="13" t="s">
        <v>35</v>
      </c>
      <c r="AX160" s="13" t="s">
        <v>73</v>
      </c>
      <c r="AY160" s="233" t="s">
        <v>145</v>
      </c>
    </row>
    <row r="161" spans="1:51" s="14" customFormat="1" ht="12">
      <c r="A161" s="14"/>
      <c r="B161" s="234"/>
      <c r="C161" s="235"/>
      <c r="D161" s="218" t="s">
        <v>155</v>
      </c>
      <c r="E161" s="236" t="s">
        <v>19</v>
      </c>
      <c r="F161" s="237" t="s">
        <v>156</v>
      </c>
      <c r="G161" s="235"/>
      <c r="H161" s="238">
        <v>2009.897</v>
      </c>
      <c r="I161" s="239"/>
      <c r="J161" s="235"/>
      <c r="K161" s="235"/>
      <c r="L161" s="240"/>
      <c r="M161" s="245"/>
      <c r="N161" s="246"/>
      <c r="O161" s="246"/>
      <c r="P161" s="246"/>
      <c r="Q161" s="246"/>
      <c r="R161" s="246"/>
      <c r="S161" s="246"/>
      <c r="T161" s="24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155</v>
      </c>
      <c r="AU161" s="244" t="s">
        <v>83</v>
      </c>
      <c r="AV161" s="14" t="s">
        <v>157</v>
      </c>
      <c r="AW161" s="14" t="s">
        <v>35</v>
      </c>
      <c r="AX161" s="14" t="s">
        <v>81</v>
      </c>
      <c r="AY161" s="244" t="s">
        <v>145</v>
      </c>
    </row>
    <row r="162" spans="1:65" s="2" customFormat="1" ht="16.5" customHeight="1">
      <c r="A162" s="39"/>
      <c r="B162" s="40"/>
      <c r="C162" s="205" t="s">
        <v>291</v>
      </c>
      <c r="D162" s="205" t="s">
        <v>148</v>
      </c>
      <c r="E162" s="206" t="s">
        <v>428</v>
      </c>
      <c r="F162" s="207" t="s">
        <v>429</v>
      </c>
      <c r="G162" s="208" t="s">
        <v>267</v>
      </c>
      <c r="H162" s="209">
        <v>33657.836</v>
      </c>
      <c r="I162" s="210"/>
      <c r="J162" s="211">
        <f>ROUND(I162*H162,2)</f>
        <v>0</v>
      </c>
      <c r="K162" s="207" t="s">
        <v>151</v>
      </c>
      <c r="L162" s="45"/>
      <c r="M162" s="212" t="s">
        <v>19</v>
      </c>
      <c r="N162" s="213" t="s">
        <v>44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157</v>
      </c>
      <c r="AT162" s="216" t="s">
        <v>148</v>
      </c>
      <c r="AU162" s="216" t="s">
        <v>83</v>
      </c>
      <c r="AY162" s="18" t="s">
        <v>145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81</v>
      </c>
      <c r="BK162" s="217">
        <f>ROUND(I162*H162,2)</f>
        <v>0</v>
      </c>
      <c r="BL162" s="18" t="s">
        <v>157</v>
      </c>
      <c r="BM162" s="216" t="s">
        <v>430</v>
      </c>
    </row>
    <row r="163" spans="1:47" s="2" customFormat="1" ht="12">
      <c r="A163" s="39"/>
      <c r="B163" s="40"/>
      <c r="C163" s="41"/>
      <c r="D163" s="218" t="s">
        <v>154</v>
      </c>
      <c r="E163" s="41"/>
      <c r="F163" s="219" t="s">
        <v>321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154</v>
      </c>
      <c r="AU163" s="18" t="s">
        <v>83</v>
      </c>
    </row>
    <row r="164" spans="1:51" s="15" customFormat="1" ht="12">
      <c r="A164" s="15"/>
      <c r="B164" s="249"/>
      <c r="C164" s="250"/>
      <c r="D164" s="218" t="s">
        <v>155</v>
      </c>
      <c r="E164" s="251" t="s">
        <v>19</v>
      </c>
      <c r="F164" s="252" t="s">
        <v>431</v>
      </c>
      <c r="G164" s="250"/>
      <c r="H164" s="251" t="s">
        <v>19</v>
      </c>
      <c r="I164" s="253"/>
      <c r="J164" s="250"/>
      <c r="K164" s="250"/>
      <c r="L164" s="254"/>
      <c r="M164" s="255"/>
      <c r="N164" s="256"/>
      <c r="O164" s="256"/>
      <c r="P164" s="256"/>
      <c r="Q164" s="256"/>
      <c r="R164" s="256"/>
      <c r="S164" s="256"/>
      <c r="T164" s="257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8" t="s">
        <v>155</v>
      </c>
      <c r="AU164" s="258" t="s">
        <v>83</v>
      </c>
      <c r="AV164" s="15" t="s">
        <v>81</v>
      </c>
      <c r="AW164" s="15" t="s">
        <v>35</v>
      </c>
      <c r="AX164" s="15" t="s">
        <v>73</v>
      </c>
      <c r="AY164" s="258" t="s">
        <v>145</v>
      </c>
    </row>
    <row r="165" spans="1:51" s="15" customFormat="1" ht="12">
      <c r="A165" s="15"/>
      <c r="B165" s="249"/>
      <c r="C165" s="250"/>
      <c r="D165" s="218" t="s">
        <v>155</v>
      </c>
      <c r="E165" s="251" t="s">
        <v>19</v>
      </c>
      <c r="F165" s="252" t="s">
        <v>270</v>
      </c>
      <c r="G165" s="250"/>
      <c r="H165" s="251" t="s">
        <v>19</v>
      </c>
      <c r="I165" s="253"/>
      <c r="J165" s="250"/>
      <c r="K165" s="250"/>
      <c r="L165" s="254"/>
      <c r="M165" s="255"/>
      <c r="N165" s="256"/>
      <c r="O165" s="256"/>
      <c r="P165" s="256"/>
      <c r="Q165" s="256"/>
      <c r="R165" s="256"/>
      <c r="S165" s="256"/>
      <c r="T165" s="25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8" t="s">
        <v>155</v>
      </c>
      <c r="AU165" s="258" t="s">
        <v>83</v>
      </c>
      <c r="AV165" s="15" t="s">
        <v>81</v>
      </c>
      <c r="AW165" s="15" t="s">
        <v>35</v>
      </c>
      <c r="AX165" s="15" t="s">
        <v>73</v>
      </c>
      <c r="AY165" s="258" t="s">
        <v>145</v>
      </c>
    </row>
    <row r="166" spans="1:51" s="13" customFormat="1" ht="12">
      <c r="A166" s="13"/>
      <c r="B166" s="223"/>
      <c r="C166" s="224"/>
      <c r="D166" s="218" t="s">
        <v>155</v>
      </c>
      <c r="E166" s="225" t="s">
        <v>19</v>
      </c>
      <c r="F166" s="226" t="s">
        <v>432</v>
      </c>
      <c r="G166" s="224"/>
      <c r="H166" s="227">
        <v>33657.836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155</v>
      </c>
      <c r="AU166" s="233" t="s">
        <v>83</v>
      </c>
      <c r="AV166" s="13" t="s">
        <v>83</v>
      </c>
      <c r="AW166" s="13" t="s">
        <v>35</v>
      </c>
      <c r="AX166" s="13" t="s">
        <v>73</v>
      </c>
      <c r="AY166" s="233" t="s">
        <v>145</v>
      </c>
    </row>
    <row r="167" spans="1:51" s="14" customFormat="1" ht="12">
      <c r="A167" s="14"/>
      <c r="B167" s="234"/>
      <c r="C167" s="235"/>
      <c r="D167" s="218" t="s">
        <v>155</v>
      </c>
      <c r="E167" s="236" t="s">
        <v>19</v>
      </c>
      <c r="F167" s="237" t="s">
        <v>156</v>
      </c>
      <c r="G167" s="235"/>
      <c r="H167" s="238">
        <v>33657.836</v>
      </c>
      <c r="I167" s="239"/>
      <c r="J167" s="235"/>
      <c r="K167" s="235"/>
      <c r="L167" s="240"/>
      <c r="M167" s="245"/>
      <c r="N167" s="246"/>
      <c r="O167" s="246"/>
      <c r="P167" s="246"/>
      <c r="Q167" s="246"/>
      <c r="R167" s="246"/>
      <c r="S167" s="246"/>
      <c r="T167" s="24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155</v>
      </c>
      <c r="AU167" s="244" t="s">
        <v>83</v>
      </c>
      <c r="AV167" s="14" t="s">
        <v>157</v>
      </c>
      <c r="AW167" s="14" t="s">
        <v>35</v>
      </c>
      <c r="AX167" s="14" t="s">
        <v>81</v>
      </c>
      <c r="AY167" s="244" t="s">
        <v>145</v>
      </c>
    </row>
    <row r="168" spans="1:65" s="2" customFormat="1" ht="16.5" customHeight="1">
      <c r="A168" s="39"/>
      <c r="B168" s="40"/>
      <c r="C168" s="205" t="s">
        <v>298</v>
      </c>
      <c r="D168" s="205" t="s">
        <v>148</v>
      </c>
      <c r="E168" s="206" t="s">
        <v>274</v>
      </c>
      <c r="F168" s="207" t="s">
        <v>275</v>
      </c>
      <c r="G168" s="208" t="s">
        <v>249</v>
      </c>
      <c r="H168" s="209">
        <v>24129.776</v>
      </c>
      <c r="I168" s="210"/>
      <c r="J168" s="211">
        <f>ROUND(I168*H168,2)</f>
        <v>0</v>
      </c>
      <c r="K168" s="207" t="s">
        <v>151</v>
      </c>
      <c r="L168" s="45"/>
      <c r="M168" s="212" t="s">
        <v>19</v>
      </c>
      <c r="N168" s="213" t="s">
        <v>44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157</v>
      </c>
      <c r="AT168" s="216" t="s">
        <v>148</v>
      </c>
      <c r="AU168" s="216" t="s">
        <v>83</v>
      </c>
      <c r="AY168" s="18" t="s">
        <v>145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81</v>
      </c>
      <c r="BK168" s="217">
        <f>ROUND(I168*H168,2)</f>
        <v>0</v>
      </c>
      <c r="BL168" s="18" t="s">
        <v>157</v>
      </c>
      <c r="BM168" s="216" t="s">
        <v>433</v>
      </c>
    </row>
    <row r="169" spans="1:47" s="2" customFormat="1" ht="12">
      <c r="A169" s="39"/>
      <c r="B169" s="40"/>
      <c r="C169" s="41"/>
      <c r="D169" s="218" t="s">
        <v>154</v>
      </c>
      <c r="E169" s="41"/>
      <c r="F169" s="219" t="s">
        <v>277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154</v>
      </c>
      <c r="AU169" s="18" t="s">
        <v>83</v>
      </c>
    </row>
    <row r="170" spans="1:51" s="13" customFormat="1" ht="12">
      <c r="A170" s="13"/>
      <c r="B170" s="223"/>
      <c r="C170" s="224"/>
      <c r="D170" s="218" t="s">
        <v>155</v>
      </c>
      <c r="E170" s="225" t="s">
        <v>19</v>
      </c>
      <c r="F170" s="226" t="s">
        <v>372</v>
      </c>
      <c r="G170" s="224"/>
      <c r="H170" s="227">
        <v>14526.032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155</v>
      </c>
      <c r="AU170" s="233" t="s">
        <v>83</v>
      </c>
      <c r="AV170" s="13" t="s">
        <v>83</v>
      </c>
      <c r="AW170" s="13" t="s">
        <v>35</v>
      </c>
      <c r="AX170" s="13" t="s">
        <v>73</v>
      </c>
      <c r="AY170" s="233" t="s">
        <v>145</v>
      </c>
    </row>
    <row r="171" spans="1:51" s="13" customFormat="1" ht="12">
      <c r="A171" s="13"/>
      <c r="B171" s="223"/>
      <c r="C171" s="224"/>
      <c r="D171" s="218" t="s">
        <v>155</v>
      </c>
      <c r="E171" s="225" t="s">
        <v>19</v>
      </c>
      <c r="F171" s="226" t="s">
        <v>415</v>
      </c>
      <c r="G171" s="224"/>
      <c r="H171" s="227">
        <v>8643.37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155</v>
      </c>
      <c r="AU171" s="233" t="s">
        <v>83</v>
      </c>
      <c r="AV171" s="13" t="s">
        <v>83</v>
      </c>
      <c r="AW171" s="13" t="s">
        <v>35</v>
      </c>
      <c r="AX171" s="13" t="s">
        <v>73</v>
      </c>
      <c r="AY171" s="233" t="s">
        <v>145</v>
      </c>
    </row>
    <row r="172" spans="1:51" s="13" customFormat="1" ht="12">
      <c r="A172" s="13"/>
      <c r="B172" s="223"/>
      <c r="C172" s="224"/>
      <c r="D172" s="218" t="s">
        <v>155</v>
      </c>
      <c r="E172" s="225" t="s">
        <v>19</v>
      </c>
      <c r="F172" s="226" t="s">
        <v>417</v>
      </c>
      <c r="G172" s="224"/>
      <c r="H172" s="227">
        <v>960.374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155</v>
      </c>
      <c r="AU172" s="233" t="s">
        <v>83</v>
      </c>
      <c r="AV172" s="13" t="s">
        <v>83</v>
      </c>
      <c r="AW172" s="13" t="s">
        <v>35</v>
      </c>
      <c r="AX172" s="13" t="s">
        <v>73</v>
      </c>
      <c r="AY172" s="233" t="s">
        <v>145</v>
      </c>
    </row>
    <row r="173" spans="1:51" s="14" customFormat="1" ht="12">
      <c r="A173" s="14"/>
      <c r="B173" s="234"/>
      <c r="C173" s="235"/>
      <c r="D173" s="218" t="s">
        <v>155</v>
      </c>
      <c r="E173" s="236" t="s">
        <v>19</v>
      </c>
      <c r="F173" s="237" t="s">
        <v>156</v>
      </c>
      <c r="G173" s="235"/>
      <c r="H173" s="238">
        <v>24129.776</v>
      </c>
      <c r="I173" s="239"/>
      <c r="J173" s="235"/>
      <c r="K173" s="235"/>
      <c r="L173" s="240"/>
      <c r="M173" s="245"/>
      <c r="N173" s="246"/>
      <c r="O173" s="246"/>
      <c r="P173" s="246"/>
      <c r="Q173" s="246"/>
      <c r="R173" s="246"/>
      <c r="S173" s="246"/>
      <c r="T173" s="24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155</v>
      </c>
      <c r="AU173" s="244" t="s">
        <v>83</v>
      </c>
      <c r="AV173" s="14" t="s">
        <v>157</v>
      </c>
      <c r="AW173" s="14" t="s">
        <v>35</v>
      </c>
      <c r="AX173" s="14" t="s">
        <v>81</v>
      </c>
      <c r="AY173" s="244" t="s">
        <v>145</v>
      </c>
    </row>
    <row r="174" spans="1:65" s="2" customFormat="1" ht="33" customHeight="1">
      <c r="A174" s="39"/>
      <c r="B174" s="40"/>
      <c r="C174" s="205" t="s">
        <v>8</v>
      </c>
      <c r="D174" s="205" t="s">
        <v>148</v>
      </c>
      <c r="E174" s="206" t="s">
        <v>434</v>
      </c>
      <c r="F174" s="207" t="s">
        <v>435</v>
      </c>
      <c r="G174" s="208" t="s">
        <v>220</v>
      </c>
      <c r="H174" s="209">
        <v>6482.25</v>
      </c>
      <c r="I174" s="210"/>
      <c r="J174" s="211">
        <f>ROUND(I174*H174,2)</f>
        <v>0</v>
      </c>
      <c r="K174" s="207" t="s">
        <v>151</v>
      </c>
      <c r="L174" s="45"/>
      <c r="M174" s="212" t="s">
        <v>19</v>
      </c>
      <c r="N174" s="213" t="s">
        <v>44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157</v>
      </c>
      <c r="AT174" s="216" t="s">
        <v>148</v>
      </c>
      <c r="AU174" s="216" t="s">
        <v>83</v>
      </c>
      <c r="AY174" s="18" t="s">
        <v>145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81</v>
      </c>
      <c r="BK174" s="217">
        <f>ROUND(I174*H174,2)</f>
        <v>0</v>
      </c>
      <c r="BL174" s="18" t="s">
        <v>157</v>
      </c>
      <c r="BM174" s="216" t="s">
        <v>436</v>
      </c>
    </row>
    <row r="175" spans="1:47" s="2" customFormat="1" ht="12">
      <c r="A175" s="39"/>
      <c r="B175" s="40"/>
      <c r="C175" s="41"/>
      <c r="D175" s="218" t="s">
        <v>154</v>
      </c>
      <c r="E175" s="41"/>
      <c r="F175" s="219" t="s">
        <v>435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154</v>
      </c>
      <c r="AU175" s="18" t="s">
        <v>83</v>
      </c>
    </row>
    <row r="176" spans="1:51" s="15" customFormat="1" ht="12">
      <c r="A176" s="15"/>
      <c r="B176" s="249"/>
      <c r="C176" s="250"/>
      <c r="D176" s="218" t="s">
        <v>155</v>
      </c>
      <c r="E176" s="251" t="s">
        <v>19</v>
      </c>
      <c r="F176" s="252" t="s">
        <v>437</v>
      </c>
      <c r="G176" s="250"/>
      <c r="H176" s="251" t="s">
        <v>19</v>
      </c>
      <c r="I176" s="253"/>
      <c r="J176" s="250"/>
      <c r="K176" s="250"/>
      <c r="L176" s="254"/>
      <c r="M176" s="255"/>
      <c r="N176" s="256"/>
      <c r="O176" s="256"/>
      <c r="P176" s="256"/>
      <c r="Q176" s="256"/>
      <c r="R176" s="256"/>
      <c r="S176" s="256"/>
      <c r="T176" s="25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8" t="s">
        <v>155</v>
      </c>
      <c r="AU176" s="258" t="s">
        <v>83</v>
      </c>
      <c r="AV176" s="15" t="s">
        <v>81</v>
      </c>
      <c r="AW176" s="15" t="s">
        <v>35</v>
      </c>
      <c r="AX176" s="15" t="s">
        <v>73</v>
      </c>
      <c r="AY176" s="258" t="s">
        <v>145</v>
      </c>
    </row>
    <row r="177" spans="1:51" s="13" customFormat="1" ht="12">
      <c r="A177" s="13"/>
      <c r="B177" s="223"/>
      <c r="C177" s="224"/>
      <c r="D177" s="218" t="s">
        <v>155</v>
      </c>
      <c r="E177" s="225" t="s">
        <v>19</v>
      </c>
      <c r="F177" s="226" t="s">
        <v>438</v>
      </c>
      <c r="G177" s="224"/>
      <c r="H177" s="227">
        <v>6482.25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155</v>
      </c>
      <c r="AU177" s="233" t="s">
        <v>83</v>
      </c>
      <c r="AV177" s="13" t="s">
        <v>83</v>
      </c>
      <c r="AW177" s="13" t="s">
        <v>35</v>
      </c>
      <c r="AX177" s="13" t="s">
        <v>73</v>
      </c>
      <c r="AY177" s="233" t="s">
        <v>145</v>
      </c>
    </row>
    <row r="178" spans="1:51" s="14" customFormat="1" ht="12">
      <c r="A178" s="14"/>
      <c r="B178" s="234"/>
      <c r="C178" s="235"/>
      <c r="D178" s="218" t="s">
        <v>155</v>
      </c>
      <c r="E178" s="236" t="s">
        <v>19</v>
      </c>
      <c r="F178" s="237" t="s">
        <v>156</v>
      </c>
      <c r="G178" s="235"/>
      <c r="H178" s="238">
        <v>6482.25</v>
      </c>
      <c r="I178" s="239"/>
      <c r="J178" s="235"/>
      <c r="K178" s="235"/>
      <c r="L178" s="240"/>
      <c r="M178" s="245"/>
      <c r="N178" s="246"/>
      <c r="O178" s="246"/>
      <c r="P178" s="246"/>
      <c r="Q178" s="246"/>
      <c r="R178" s="246"/>
      <c r="S178" s="246"/>
      <c r="T178" s="24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155</v>
      </c>
      <c r="AU178" s="244" t="s">
        <v>83</v>
      </c>
      <c r="AV178" s="14" t="s">
        <v>157</v>
      </c>
      <c r="AW178" s="14" t="s">
        <v>35</v>
      </c>
      <c r="AX178" s="14" t="s">
        <v>81</v>
      </c>
      <c r="AY178" s="244" t="s">
        <v>145</v>
      </c>
    </row>
    <row r="179" spans="1:65" s="2" customFormat="1" ht="16.5" customHeight="1">
      <c r="A179" s="39"/>
      <c r="B179" s="40"/>
      <c r="C179" s="205" t="s">
        <v>312</v>
      </c>
      <c r="D179" s="205" t="s">
        <v>148</v>
      </c>
      <c r="E179" s="206" t="s">
        <v>439</v>
      </c>
      <c r="F179" s="207" t="s">
        <v>440</v>
      </c>
      <c r="G179" s="208" t="s">
        <v>220</v>
      </c>
      <c r="H179" s="209">
        <v>7434.925</v>
      </c>
      <c r="I179" s="210"/>
      <c r="J179" s="211">
        <f>ROUND(I179*H179,2)</f>
        <v>0</v>
      </c>
      <c r="K179" s="207" t="s">
        <v>151</v>
      </c>
      <c r="L179" s="45"/>
      <c r="M179" s="212" t="s">
        <v>19</v>
      </c>
      <c r="N179" s="213" t="s">
        <v>44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157</v>
      </c>
      <c r="AT179" s="216" t="s">
        <v>148</v>
      </c>
      <c r="AU179" s="216" t="s">
        <v>83</v>
      </c>
      <c r="AY179" s="18" t="s">
        <v>145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81</v>
      </c>
      <c r="BK179" s="217">
        <f>ROUND(I179*H179,2)</f>
        <v>0</v>
      </c>
      <c r="BL179" s="18" t="s">
        <v>157</v>
      </c>
      <c r="BM179" s="216" t="s">
        <v>441</v>
      </c>
    </row>
    <row r="180" spans="1:47" s="2" customFormat="1" ht="12">
      <c r="A180" s="39"/>
      <c r="B180" s="40"/>
      <c r="C180" s="41"/>
      <c r="D180" s="218" t="s">
        <v>154</v>
      </c>
      <c r="E180" s="41"/>
      <c r="F180" s="219" t="s">
        <v>442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154</v>
      </c>
      <c r="AU180" s="18" t="s">
        <v>83</v>
      </c>
    </row>
    <row r="181" spans="1:51" s="13" customFormat="1" ht="12">
      <c r="A181" s="13"/>
      <c r="B181" s="223"/>
      <c r="C181" s="224"/>
      <c r="D181" s="218" t="s">
        <v>155</v>
      </c>
      <c r="E181" s="225" t="s">
        <v>19</v>
      </c>
      <c r="F181" s="226" t="s">
        <v>443</v>
      </c>
      <c r="G181" s="224"/>
      <c r="H181" s="227">
        <v>7434.925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155</v>
      </c>
      <c r="AU181" s="233" t="s">
        <v>83</v>
      </c>
      <c r="AV181" s="13" t="s">
        <v>83</v>
      </c>
      <c r="AW181" s="13" t="s">
        <v>35</v>
      </c>
      <c r="AX181" s="13" t="s">
        <v>73</v>
      </c>
      <c r="AY181" s="233" t="s">
        <v>145</v>
      </c>
    </row>
    <row r="182" spans="1:51" s="14" customFormat="1" ht="12">
      <c r="A182" s="14"/>
      <c r="B182" s="234"/>
      <c r="C182" s="235"/>
      <c r="D182" s="218" t="s">
        <v>155</v>
      </c>
      <c r="E182" s="236" t="s">
        <v>19</v>
      </c>
      <c r="F182" s="237" t="s">
        <v>156</v>
      </c>
      <c r="G182" s="235"/>
      <c r="H182" s="238">
        <v>7434.925</v>
      </c>
      <c r="I182" s="239"/>
      <c r="J182" s="235"/>
      <c r="K182" s="235"/>
      <c r="L182" s="240"/>
      <c r="M182" s="245"/>
      <c r="N182" s="246"/>
      <c r="O182" s="246"/>
      <c r="P182" s="246"/>
      <c r="Q182" s="246"/>
      <c r="R182" s="246"/>
      <c r="S182" s="246"/>
      <c r="T182" s="24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155</v>
      </c>
      <c r="AU182" s="244" t="s">
        <v>83</v>
      </c>
      <c r="AV182" s="14" t="s">
        <v>157</v>
      </c>
      <c r="AW182" s="14" t="s">
        <v>35</v>
      </c>
      <c r="AX182" s="14" t="s">
        <v>81</v>
      </c>
      <c r="AY182" s="244" t="s">
        <v>145</v>
      </c>
    </row>
    <row r="183" spans="1:65" s="2" customFormat="1" ht="16.5" customHeight="1">
      <c r="A183" s="39"/>
      <c r="B183" s="40"/>
      <c r="C183" s="205" t="s">
        <v>319</v>
      </c>
      <c r="D183" s="205" t="s">
        <v>148</v>
      </c>
      <c r="E183" s="206" t="s">
        <v>444</v>
      </c>
      <c r="F183" s="207" t="s">
        <v>445</v>
      </c>
      <c r="G183" s="208" t="s">
        <v>220</v>
      </c>
      <c r="H183" s="209">
        <v>13336.82</v>
      </c>
      <c r="I183" s="210"/>
      <c r="J183" s="211">
        <f>ROUND(I183*H183,2)</f>
        <v>0</v>
      </c>
      <c r="K183" s="207" t="s">
        <v>151</v>
      </c>
      <c r="L183" s="45"/>
      <c r="M183" s="212" t="s">
        <v>19</v>
      </c>
      <c r="N183" s="213" t="s">
        <v>44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157</v>
      </c>
      <c r="AT183" s="216" t="s">
        <v>148</v>
      </c>
      <c r="AU183" s="216" t="s">
        <v>83</v>
      </c>
      <c r="AY183" s="18" t="s">
        <v>145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81</v>
      </c>
      <c r="BK183" s="217">
        <f>ROUND(I183*H183,2)</f>
        <v>0</v>
      </c>
      <c r="BL183" s="18" t="s">
        <v>157</v>
      </c>
      <c r="BM183" s="216" t="s">
        <v>446</v>
      </c>
    </row>
    <row r="184" spans="1:47" s="2" customFormat="1" ht="12">
      <c r="A184" s="39"/>
      <c r="B184" s="40"/>
      <c r="C184" s="41"/>
      <c r="D184" s="218" t="s">
        <v>154</v>
      </c>
      <c r="E184" s="41"/>
      <c r="F184" s="219" t="s">
        <v>447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154</v>
      </c>
      <c r="AU184" s="18" t="s">
        <v>83</v>
      </c>
    </row>
    <row r="185" spans="1:51" s="15" customFormat="1" ht="12">
      <c r="A185" s="15"/>
      <c r="B185" s="249"/>
      <c r="C185" s="250"/>
      <c r="D185" s="218" t="s">
        <v>155</v>
      </c>
      <c r="E185" s="251" t="s">
        <v>19</v>
      </c>
      <c r="F185" s="252" t="s">
        <v>448</v>
      </c>
      <c r="G185" s="250"/>
      <c r="H185" s="251" t="s">
        <v>19</v>
      </c>
      <c r="I185" s="253"/>
      <c r="J185" s="250"/>
      <c r="K185" s="250"/>
      <c r="L185" s="254"/>
      <c r="M185" s="255"/>
      <c r="N185" s="256"/>
      <c r="O185" s="256"/>
      <c r="P185" s="256"/>
      <c r="Q185" s="256"/>
      <c r="R185" s="256"/>
      <c r="S185" s="256"/>
      <c r="T185" s="257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8" t="s">
        <v>155</v>
      </c>
      <c r="AU185" s="258" t="s">
        <v>83</v>
      </c>
      <c r="AV185" s="15" t="s">
        <v>81</v>
      </c>
      <c r="AW185" s="15" t="s">
        <v>35</v>
      </c>
      <c r="AX185" s="15" t="s">
        <v>73</v>
      </c>
      <c r="AY185" s="258" t="s">
        <v>145</v>
      </c>
    </row>
    <row r="186" spans="1:51" s="13" customFormat="1" ht="12">
      <c r="A186" s="13"/>
      <c r="B186" s="223"/>
      <c r="C186" s="224"/>
      <c r="D186" s="218" t="s">
        <v>155</v>
      </c>
      <c r="E186" s="225" t="s">
        <v>19</v>
      </c>
      <c r="F186" s="226" t="s">
        <v>449</v>
      </c>
      <c r="G186" s="224"/>
      <c r="H186" s="227">
        <v>13336.82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155</v>
      </c>
      <c r="AU186" s="233" t="s">
        <v>83</v>
      </c>
      <c r="AV186" s="13" t="s">
        <v>83</v>
      </c>
      <c r="AW186" s="13" t="s">
        <v>35</v>
      </c>
      <c r="AX186" s="13" t="s">
        <v>73</v>
      </c>
      <c r="AY186" s="233" t="s">
        <v>145</v>
      </c>
    </row>
    <row r="187" spans="1:51" s="14" customFormat="1" ht="12">
      <c r="A187" s="14"/>
      <c r="B187" s="234"/>
      <c r="C187" s="235"/>
      <c r="D187" s="218" t="s">
        <v>155</v>
      </c>
      <c r="E187" s="236" t="s">
        <v>19</v>
      </c>
      <c r="F187" s="237" t="s">
        <v>156</v>
      </c>
      <c r="G187" s="235"/>
      <c r="H187" s="238">
        <v>13336.82</v>
      </c>
      <c r="I187" s="239"/>
      <c r="J187" s="235"/>
      <c r="K187" s="235"/>
      <c r="L187" s="240"/>
      <c r="M187" s="245"/>
      <c r="N187" s="246"/>
      <c r="O187" s="246"/>
      <c r="P187" s="246"/>
      <c r="Q187" s="246"/>
      <c r="R187" s="246"/>
      <c r="S187" s="246"/>
      <c r="T187" s="24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155</v>
      </c>
      <c r="AU187" s="244" t="s">
        <v>83</v>
      </c>
      <c r="AV187" s="14" t="s">
        <v>157</v>
      </c>
      <c r="AW187" s="14" t="s">
        <v>35</v>
      </c>
      <c r="AX187" s="14" t="s">
        <v>81</v>
      </c>
      <c r="AY187" s="244" t="s">
        <v>145</v>
      </c>
    </row>
    <row r="188" spans="1:65" s="2" customFormat="1" ht="16.5" customHeight="1">
      <c r="A188" s="39"/>
      <c r="B188" s="40"/>
      <c r="C188" s="205" t="s">
        <v>326</v>
      </c>
      <c r="D188" s="205" t="s">
        <v>148</v>
      </c>
      <c r="E188" s="206" t="s">
        <v>450</v>
      </c>
      <c r="F188" s="207" t="s">
        <v>451</v>
      </c>
      <c r="G188" s="208" t="s">
        <v>220</v>
      </c>
      <c r="H188" s="209">
        <v>13336.82</v>
      </c>
      <c r="I188" s="210"/>
      <c r="J188" s="211">
        <f>ROUND(I188*H188,2)</f>
        <v>0</v>
      </c>
      <c r="K188" s="207" t="s">
        <v>151</v>
      </c>
      <c r="L188" s="45"/>
      <c r="M188" s="212" t="s">
        <v>19</v>
      </c>
      <c r="N188" s="213" t="s">
        <v>44</v>
      </c>
      <c r="O188" s="85"/>
      <c r="P188" s="214">
        <f>O188*H188</f>
        <v>0</v>
      </c>
      <c r="Q188" s="214">
        <v>0.00127</v>
      </c>
      <c r="R188" s="214">
        <f>Q188*H188</f>
        <v>16.9377614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157</v>
      </c>
      <c r="AT188" s="216" t="s">
        <v>148</v>
      </c>
      <c r="AU188" s="216" t="s">
        <v>83</v>
      </c>
      <c r="AY188" s="18" t="s">
        <v>145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81</v>
      </c>
      <c r="BK188" s="217">
        <f>ROUND(I188*H188,2)</f>
        <v>0</v>
      </c>
      <c r="BL188" s="18" t="s">
        <v>157</v>
      </c>
      <c r="BM188" s="216" t="s">
        <v>452</v>
      </c>
    </row>
    <row r="189" spans="1:47" s="2" customFormat="1" ht="12">
      <c r="A189" s="39"/>
      <c r="B189" s="40"/>
      <c r="C189" s="41"/>
      <c r="D189" s="218" t="s">
        <v>154</v>
      </c>
      <c r="E189" s="41"/>
      <c r="F189" s="219" t="s">
        <v>451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154</v>
      </c>
      <c r="AU189" s="18" t="s">
        <v>83</v>
      </c>
    </row>
    <row r="190" spans="1:51" s="13" customFormat="1" ht="12">
      <c r="A190" s="13"/>
      <c r="B190" s="223"/>
      <c r="C190" s="224"/>
      <c r="D190" s="218" t="s">
        <v>155</v>
      </c>
      <c r="E190" s="225" t="s">
        <v>19</v>
      </c>
      <c r="F190" s="226" t="s">
        <v>453</v>
      </c>
      <c r="G190" s="224"/>
      <c r="H190" s="227">
        <v>13336.82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155</v>
      </c>
      <c r="AU190" s="233" t="s">
        <v>83</v>
      </c>
      <c r="AV190" s="13" t="s">
        <v>83</v>
      </c>
      <c r="AW190" s="13" t="s">
        <v>35</v>
      </c>
      <c r="AX190" s="13" t="s">
        <v>73</v>
      </c>
      <c r="AY190" s="233" t="s">
        <v>145</v>
      </c>
    </row>
    <row r="191" spans="1:51" s="14" customFormat="1" ht="12">
      <c r="A191" s="14"/>
      <c r="B191" s="234"/>
      <c r="C191" s="235"/>
      <c r="D191" s="218" t="s">
        <v>155</v>
      </c>
      <c r="E191" s="236" t="s">
        <v>19</v>
      </c>
      <c r="F191" s="237" t="s">
        <v>156</v>
      </c>
      <c r="G191" s="235"/>
      <c r="H191" s="238">
        <v>13336.82</v>
      </c>
      <c r="I191" s="239"/>
      <c r="J191" s="235"/>
      <c r="K191" s="235"/>
      <c r="L191" s="240"/>
      <c r="M191" s="245"/>
      <c r="N191" s="246"/>
      <c r="O191" s="246"/>
      <c r="P191" s="246"/>
      <c r="Q191" s="246"/>
      <c r="R191" s="246"/>
      <c r="S191" s="246"/>
      <c r="T191" s="24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155</v>
      </c>
      <c r="AU191" s="244" t="s">
        <v>83</v>
      </c>
      <c r="AV191" s="14" t="s">
        <v>157</v>
      </c>
      <c r="AW191" s="14" t="s">
        <v>35</v>
      </c>
      <c r="AX191" s="14" t="s">
        <v>81</v>
      </c>
      <c r="AY191" s="244" t="s">
        <v>145</v>
      </c>
    </row>
    <row r="192" spans="1:65" s="2" customFormat="1" ht="16.5" customHeight="1">
      <c r="A192" s="39"/>
      <c r="B192" s="40"/>
      <c r="C192" s="259" t="s">
        <v>334</v>
      </c>
      <c r="D192" s="259" t="s">
        <v>286</v>
      </c>
      <c r="E192" s="260" t="s">
        <v>454</v>
      </c>
      <c r="F192" s="261" t="s">
        <v>455</v>
      </c>
      <c r="G192" s="262" t="s">
        <v>456</v>
      </c>
      <c r="H192" s="263">
        <v>333.421</v>
      </c>
      <c r="I192" s="264"/>
      <c r="J192" s="265">
        <f>ROUND(I192*H192,2)</f>
        <v>0</v>
      </c>
      <c r="K192" s="261" t="s">
        <v>151</v>
      </c>
      <c r="L192" s="266"/>
      <c r="M192" s="267" t="s">
        <v>19</v>
      </c>
      <c r="N192" s="268" t="s">
        <v>44</v>
      </c>
      <c r="O192" s="85"/>
      <c r="P192" s="214">
        <f>O192*H192</f>
        <v>0</v>
      </c>
      <c r="Q192" s="214">
        <v>0.001</v>
      </c>
      <c r="R192" s="214">
        <f>Q192*H192</f>
        <v>0.333421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197</v>
      </c>
      <c r="AT192" s="216" t="s">
        <v>286</v>
      </c>
      <c r="AU192" s="216" t="s">
        <v>83</v>
      </c>
      <c r="AY192" s="18" t="s">
        <v>145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81</v>
      </c>
      <c r="BK192" s="217">
        <f>ROUND(I192*H192,2)</f>
        <v>0</v>
      </c>
      <c r="BL192" s="18" t="s">
        <v>157</v>
      </c>
      <c r="BM192" s="216" t="s">
        <v>457</v>
      </c>
    </row>
    <row r="193" spans="1:47" s="2" customFormat="1" ht="12">
      <c r="A193" s="39"/>
      <c r="B193" s="40"/>
      <c r="C193" s="41"/>
      <c r="D193" s="218" t="s">
        <v>154</v>
      </c>
      <c r="E193" s="41"/>
      <c r="F193" s="219" t="s">
        <v>455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154</v>
      </c>
      <c r="AU193" s="18" t="s">
        <v>83</v>
      </c>
    </row>
    <row r="194" spans="1:51" s="13" customFormat="1" ht="12">
      <c r="A194" s="13"/>
      <c r="B194" s="223"/>
      <c r="C194" s="224"/>
      <c r="D194" s="218" t="s">
        <v>155</v>
      </c>
      <c r="E194" s="224"/>
      <c r="F194" s="226" t="s">
        <v>458</v>
      </c>
      <c r="G194" s="224"/>
      <c r="H194" s="227">
        <v>333.421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155</v>
      </c>
      <c r="AU194" s="233" t="s">
        <v>83</v>
      </c>
      <c r="AV194" s="13" t="s">
        <v>83</v>
      </c>
      <c r="AW194" s="13" t="s">
        <v>4</v>
      </c>
      <c r="AX194" s="13" t="s">
        <v>81</v>
      </c>
      <c r="AY194" s="233" t="s">
        <v>145</v>
      </c>
    </row>
    <row r="195" spans="1:65" s="2" customFormat="1" ht="16.5" customHeight="1">
      <c r="A195" s="39"/>
      <c r="B195" s="40"/>
      <c r="C195" s="205" t="s">
        <v>343</v>
      </c>
      <c r="D195" s="205" t="s">
        <v>148</v>
      </c>
      <c r="E195" s="206" t="s">
        <v>459</v>
      </c>
      <c r="F195" s="207" t="s">
        <v>460</v>
      </c>
      <c r="G195" s="208" t="s">
        <v>220</v>
      </c>
      <c r="H195" s="209">
        <v>13336.82</v>
      </c>
      <c r="I195" s="210"/>
      <c r="J195" s="211">
        <f>ROUND(I195*H195,2)</f>
        <v>0</v>
      </c>
      <c r="K195" s="207" t="s">
        <v>151</v>
      </c>
      <c r="L195" s="45"/>
      <c r="M195" s="212" t="s">
        <v>19</v>
      </c>
      <c r="N195" s="213" t="s">
        <v>44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157</v>
      </c>
      <c r="AT195" s="216" t="s">
        <v>148</v>
      </c>
      <c r="AU195" s="216" t="s">
        <v>83</v>
      </c>
      <c r="AY195" s="18" t="s">
        <v>145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81</v>
      </c>
      <c r="BK195" s="217">
        <f>ROUND(I195*H195,2)</f>
        <v>0</v>
      </c>
      <c r="BL195" s="18" t="s">
        <v>157</v>
      </c>
      <c r="BM195" s="216" t="s">
        <v>461</v>
      </c>
    </row>
    <row r="196" spans="1:47" s="2" customFormat="1" ht="12">
      <c r="A196" s="39"/>
      <c r="B196" s="40"/>
      <c r="C196" s="41"/>
      <c r="D196" s="218" t="s">
        <v>154</v>
      </c>
      <c r="E196" s="41"/>
      <c r="F196" s="219" t="s">
        <v>462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154</v>
      </c>
      <c r="AU196" s="18" t="s">
        <v>83</v>
      </c>
    </row>
    <row r="197" spans="1:51" s="13" customFormat="1" ht="12">
      <c r="A197" s="13"/>
      <c r="B197" s="223"/>
      <c r="C197" s="224"/>
      <c r="D197" s="218" t="s">
        <v>155</v>
      </c>
      <c r="E197" s="225" t="s">
        <v>19</v>
      </c>
      <c r="F197" s="226" t="s">
        <v>453</v>
      </c>
      <c r="G197" s="224"/>
      <c r="H197" s="227">
        <v>13336.82</v>
      </c>
      <c r="I197" s="228"/>
      <c r="J197" s="224"/>
      <c r="K197" s="224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155</v>
      </c>
      <c r="AU197" s="233" t="s">
        <v>83</v>
      </c>
      <c r="AV197" s="13" t="s">
        <v>83</v>
      </c>
      <c r="AW197" s="13" t="s">
        <v>35</v>
      </c>
      <c r="AX197" s="13" t="s">
        <v>73</v>
      </c>
      <c r="AY197" s="233" t="s">
        <v>145</v>
      </c>
    </row>
    <row r="198" spans="1:51" s="14" customFormat="1" ht="12">
      <c r="A198" s="14"/>
      <c r="B198" s="234"/>
      <c r="C198" s="235"/>
      <c r="D198" s="218" t="s">
        <v>155</v>
      </c>
      <c r="E198" s="236" t="s">
        <v>19</v>
      </c>
      <c r="F198" s="237" t="s">
        <v>156</v>
      </c>
      <c r="G198" s="235"/>
      <c r="H198" s="238">
        <v>13336.82</v>
      </c>
      <c r="I198" s="239"/>
      <c r="J198" s="235"/>
      <c r="K198" s="235"/>
      <c r="L198" s="240"/>
      <c r="M198" s="245"/>
      <c r="N198" s="246"/>
      <c r="O198" s="246"/>
      <c r="P198" s="246"/>
      <c r="Q198" s="246"/>
      <c r="R198" s="246"/>
      <c r="S198" s="246"/>
      <c r="T198" s="24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4" t="s">
        <v>155</v>
      </c>
      <c r="AU198" s="244" t="s">
        <v>83</v>
      </c>
      <c r="AV198" s="14" t="s">
        <v>157</v>
      </c>
      <c r="AW198" s="14" t="s">
        <v>35</v>
      </c>
      <c r="AX198" s="14" t="s">
        <v>81</v>
      </c>
      <c r="AY198" s="244" t="s">
        <v>145</v>
      </c>
    </row>
    <row r="199" spans="1:65" s="2" customFormat="1" ht="16.5" customHeight="1">
      <c r="A199" s="39"/>
      <c r="B199" s="40"/>
      <c r="C199" s="205" t="s">
        <v>7</v>
      </c>
      <c r="D199" s="205" t="s">
        <v>148</v>
      </c>
      <c r="E199" s="206" t="s">
        <v>463</v>
      </c>
      <c r="F199" s="207" t="s">
        <v>464</v>
      </c>
      <c r="G199" s="208" t="s">
        <v>220</v>
      </c>
      <c r="H199" s="209">
        <v>13336.82</v>
      </c>
      <c r="I199" s="210"/>
      <c r="J199" s="211">
        <f>ROUND(I199*H199,2)</f>
        <v>0</v>
      </c>
      <c r="K199" s="207" t="s">
        <v>151</v>
      </c>
      <c r="L199" s="45"/>
      <c r="M199" s="212" t="s">
        <v>19</v>
      </c>
      <c r="N199" s="213" t="s">
        <v>44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157</v>
      </c>
      <c r="AT199" s="216" t="s">
        <v>148</v>
      </c>
      <c r="AU199" s="216" t="s">
        <v>83</v>
      </c>
      <c r="AY199" s="18" t="s">
        <v>145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81</v>
      </c>
      <c r="BK199" s="217">
        <f>ROUND(I199*H199,2)</f>
        <v>0</v>
      </c>
      <c r="BL199" s="18" t="s">
        <v>157</v>
      </c>
      <c r="BM199" s="216" t="s">
        <v>465</v>
      </c>
    </row>
    <row r="200" spans="1:47" s="2" customFormat="1" ht="12">
      <c r="A200" s="39"/>
      <c r="B200" s="40"/>
      <c r="C200" s="41"/>
      <c r="D200" s="218" t="s">
        <v>154</v>
      </c>
      <c r="E200" s="41"/>
      <c r="F200" s="219" t="s">
        <v>466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154</v>
      </c>
      <c r="AU200" s="18" t="s">
        <v>83</v>
      </c>
    </row>
    <row r="201" spans="1:51" s="13" customFormat="1" ht="12">
      <c r="A201" s="13"/>
      <c r="B201" s="223"/>
      <c r="C201" s="224"/>
      <c r="D201" s="218" t="s">
        <v>155</v>
      </c>
      <c r="E201" s="225" t="s">
        <v>19</v>
      </c>
      <c r="F201" s="226" t="s">
        <v>453</v>
      </c>
      <c r="G201" s="224"/>
      <c r="H201" s="227">
        <v>13336.82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155</v>
      </c>
      <c r="AU201" s="233" t="s">
        <v>83</v>
      </c>
      <c r="AV201" s="13" t="s">
        <v>83</v>
      </c>
      <c r="AW201" s="13" t="s">
        <v>35</v>
      </c>
      <c r="AX201" s="13" t="s">
        <v>81</v>
      </c>
      <c r="AY201" s="233" t="s">
        <v>145</v>
      </c>
    </row>
    <row r="202" spans="1:65" s="2" customFormat="1" ht="16.5" customHeight="1">
      <c r="A202" s="39"/>
      <c r="B202" s="40"/>
      <c r="C202" s="205" t="s">
        <v>467</v>
      </c>
      <c r="D202" s="205" t="s">
        <v>148</v>
      </c>
      <c r="E202" s="206" t="s">
        <v>468</v>
      </c>
      <c r="F202" s="207" t="s">
        <v>469</v>
      </c>
      <c r="G202" s="208" t="s">
        <v>249</v>
      </c>
      <c r="H202" s="209">
        <v>200.052</v>
      </c>
      <c r="I202" s="210"/>
      <c r="J202" s="211">
        <f>ROUND(I202*H202,2)</f>
        <v>0</v>
      </c>
      <c r="K202" s="207" t="s">
        <v>151</v>
      </c>
      <c r="L202" s="45"/>
      <c r="M202" s="212" t="s">
        <v>19</v>
      </c>
      <c r="N202" s="213" t="s">
        <v>44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157</v>
      </c>
      <c r="AT202" s="216" t="s">
        <v>148</v>
      </c>
      <c r="AU202" s="216" t="s">
        <v>83</v>
      </c>
      <c r="AY202" s="18" t="s">
        <v>145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81</v>
      </c>
      <c r="BK202" s="217">
        <f>ROUND(I202*H202,2)</f>
        <v>0</v>
      </c>
      <c r="BL202" s="18" t="s">
        <v>157</v>
      </c>
      <c r="BM202" s="216" t="s">
        <v>470</v>
      </c>
    </row>
    <row r="203" spans="1:47" s="2" customFormat="1" ht="12">
      <c r="A203" s="39"/>
      <c r="B203" s="40"/>
      <c r="C203" s="41"/>
      <c r="D203" s="218" t="s">
        <v>154</v>
      </c>
      <c r="E203" s="41"/>
      <c r="F203" s="219" t="s">
        <v>471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154</v>
      </c>
      <c r="AU203" s="18" t="s">
        <v>83</v>
      </c>
    </row>
    <row r="204" spans="1:51" s="13" customFormat="1" ht="12">
      <c r="A204" s="13"/>
      <c r="B204" s="223"/>
      <c r="C204" s="224"/>
      <c r="D204" s="218" t="s">
        <v>155</v>
      </c>
      <c r="E204" s="225" t="s">
        <v>19</v>
      </c>
      <c r="F204" s="226" t="s">
        <v>472</v>
      </c>
      <c r="G204" s="224"/>
      <c r="H204" s="227">
        <v>200.052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155</v>
      </c>
      <c r="AU204" s="233" t="s">
        <v>83</v>
      </c>
      <c r="AV204" s="13" t="s">
        <v>83</v>
      </c>
      <c r="AW204" s="13" t="s">
        <v>35</v>
      </c>
      <c r="AX204" s="13" t="s">
        <v>73</v>
      </c>
      <c r="AY204" s="233" t="s">
        <v>145</v>
      </c>
    </row>
    <row r="205" spans="1:51" s="14" customFormat="1" ht="12">
      <c r="A205" s="14"/>
      <c r="B205" s="234"/>
      <c r="C205" s="235"/>
      <c r="D205" s="218" t="s">
        <v>155</v>
      </c>
      <c r="E205" s="236" t="s">
        <v>19</v>
      </c>
      <c r="F205" s="237" t="s">
        <v>156</v>
      </c>
      <c r="G205" s="235"/>
      <c r="H205" s="238">
        <v>200.052</v>
      </c>
      <c r="I205" s="239"/>
      <c r="J205" s="235"/>
      <c r="K205" s="235"/>
      <c r="L205" s="240"/>
      <c r="M205" s="245"/>
      <c r="N205" s="246"/>
      <c r="O205" s="246"/>
      <c r="P205" s="246"/>
      <c r="Q205" s="246"/>
      <c r="R205" s="246"/>
      <c r="S205" s="246"/>
      <c r="T205" s="24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155</v>
      </c>
      <c r="AU205" s="244" t="s">
        <v>83</v>
      </c>
      <c r="AV205" s="14" t="s">
        <v>157</v>
      </c>
      <c r="AW205" s="14" t="s">
        <v>35</v>
      </c>
      <c r="AX205" s="14" t="s">
        <v>81</v>
      </c>
      <c r="AY205" s="244" t="s">
        <v>145</v>
      </c>
    </row>
    <row r="206" spans="1:65" s="2" customFormat="1" ht="16.5" customHeight="1">
      <c r="A206" s="39"/>
      <c r="B206" s="40"/>
      <c r="C206" s="205" t="s">
        <v>473</v>
      </c>
      <c r="D206" s="205" t="s">
        <v>148</v>
      </c>
      <c r="E206" s="206" t="s">
        <v>474</v>
      </c>
      <c r="F206" s="207" t="s">
        <v>475</v>
      </c>
      <c r="G206" s="208" t="s">
        <v>249</v>
      </c>
      <c r="H206" s="209">
        <v>2000.52</v>
      </c>
      <c r="I206" s="210"/>
      <c r="J206" s="211">
        <f>ROUND(I206*H206,2)</f>
        <v>0</v>
      </c>
      <c r="K206" s="207" t="s">
        <v>151</v>
      </c>
      <c r="L206" s="45"/>
      <c r="M206" s="212" t="s">
        <v>19</v>
      </c>
      <c r="N206" s="213" t="s">
        <v>44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157</v>
      </c>
      <c r="AT206" s="216" t="s">
        <v>148</v>
      </c>
      <c r="AU206" s="216" t="s">
        <v>83</v>
      </c>
      <c r="AY206" s="18" t="s">
        <v>145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81</v>
      </c>
      <c r="BK206" s="217">
        <f>ROUND(I206*H206,2)</f>
        <v>0</v>
      </c>
      <c r="BL206" s="18" t="s">
        <v>157</v>
      </c>
      <c r="BM206" s="216" t="s">
        <v>476</v>
      </c>
    </row>
    <row r="207" spans="1:47" s="2" customFormat="1" ht="12">
      <c r="A207" s="39"/>
      <c r="B207" s="40"/>
      <c r="C207" s="41"/>
      <c r="D207" s="218" t="s">
        <v>154</v>
      </c>
      <c r="E207" s="41"/>
      <c r="F207" s="219" t="s">
        <v>477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154</v>
      </c>
      <c r="AU207" s="18" t="s">
        <v>83</v>
      </c>
    </row>
    <row r="208" spans="1:51" s="13" customFormat="1" ht="12">
      <c r="A208" s="13"/>
      <c r="B208" s="223"/>
      <c r="C208" s="224"/>
      <c r="D208" s="218" t="s">
        <v>155</v>
      </c>
      <c r="E208" s="225" t="s">
        <v>19</v>
      </c>
      <c r="F208" s="226" t="s">
        <v>478</v>
      </c>
      <c r="G208" s="224"/>
      <c r="H208" s="227">
        <v>2000.52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155</v>
      </c>
      <c r="AU208" s="233" t="s">
        <v>83</v>
      </c>
      <c r="AV208" s="13" t="s">
        <v>83</v>
      </c>
      <c r="AW208" s="13" t="s">
        <v>35</v>
      </c>
      <c r="AX208" s="13" t="s">
        <v>73</v>
      </c>
      <c r="AY208" s="233" t="s">
        <v>145</v>
      </c>
    </row>
    <row r="209" spans="1:51" s="14" customFormat="1" ht="12">
      <c r="A209" s="14"/>
      <c r="B209" s="234"/>
      <c r="C209" s="235"/>
      <c r="D209" s="218" t="s">
        <v>155</v>
      </c>
      <c r="E209" s="236" t="s">
        <v>19</v>
      </c>
      <c r="F209" s="237" t="s">
        <v>156</v>
      </c>
      <c r="G209" s="235"/>
      <c r="H209" s="238">
        <v>2000.52</v>
      </c>
      <c r="I209" s="239"/>
      <c r="J209" s="235"/>
      <c r="K209" s="235"/>
      <c r="L209" s="240"/>
      <c r="M209" s="245"/>
      <c r="N209" s="246"/>
      <c r="O209" s="246"/>
      <c r="P209" s="246"/>
      <c r="Q209" s="246"/>
      <c r="R209" s="246"/>
      <c r="S209" s="246"/>
      <c r="T209" s="24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155</v>
      </c>
      <c r="AU209" s="244" t="s">
        <v>83</v>
      </c>
      <c r="AV209" s="14" t="s">
        <v>157</v>
      </c>
      <c r="AW209" s="14" t="s">
        <v>35</v>
      </c>
      <c r="AX209" s="14" t="s">
        <v>81</v>
      </c>
      <c r="AY209" s="244" t="s">
        <v>145</v>
      </c>
    </row>
    <row r="210" spans="1:63" s="12" customFormat="1" ht="22.8" customHeight="1">
      <c r="A210" s="12"/>
      <c r="B210" s="189"/>
      <c r="C210" s="190"/>
      <c r="D210" s="191" t="s">
        <v>72</v>
      </c>
      <c r="E210" s="203" t="s">
        <v>157</v>
      </c>
      <c r="F210" s="203" t="s">
        <v>479</v>
      </c>
      <c r="G210" s="190"/>
      <c r="H210" s="190"/>
      <c r="I210" s="193"/>
      <c r="J210" s="204">
        <f>BK210</f>
        <v>0</v>
      </c>
      <c r="K210" s="190"/>
      <c r="L210" s="195"/>
      <c r="M210" s="196"/>
      <c r="N210" s="197"/>
      <c r="O210" s="197"/>
      <c r="P210" s="198">
        <f>SUM(P211:P215)</f>
        <v>0</v>
      </c>
      <c r="Q210" s="197"/>
      <c r="R210" s="198">
        <f>SUM(R211:R215)</f>
        <v>19.418759999999995</v>
      </c>
      <c r="S210" s="197"/>
      <c r="T210" s="199">
        <f>SUM(T211:T215)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0" t="s">
        <v>81</v>
      </c>
      <c r="AT210" s="201" t="s">
        <v>72</v>
      </c>
      <c r="AU210" s="201" t="s">
        <v>81</v>
      </c>
      <c r="AY210" s="200" t="s">
        <v>145</v>
      </c>
      <c r="BK210" s="202">
        <f>SUM(BK211:BK215)</f>
        <v>0</v>
      </c>
    </row>
    <row r="211" spans="1:65" s="2" customFormat="1" ht="16.5" customHeight="1">
      <c r="A211" s="39"/>
      <c r="B211" s="40"/>
      <c r="C211" s="205" t="s">
        <v>480</v>
      </c>
      <c r="D211" s="205" t="s">
        <v>148</v>
      </c>
      <c r="E211" s="206" t="s">
        <v>481</v>
      </c>
      <c r="F211" s="207" t="s">
        <v>482</v>
      </c>
      <c r="G211" s="208" t="s">
        <v>220</v>
      </c>
      <c r="H211" s="209">
        <v>64.6</v>
      </c>
      <c r="I211" s="210"/>
      <c r="J211" s="211">
        <f>ROUND(I211*H211,2)</f>
        <v>0</v>
      </c>
      <c r="K211" s="207" t="s">
        <v>151</v>
      </c>
      <c r="L211" s="45"/>
      <c r="M211" s="212" t="s">
        <v>19</v>
      </c>
      <c r="N211" s="213" t="s">
        <v>44</v>
      </c>
      <c r="O211" s="85"/>
      <c r="P211" s="214">
        <f>O211*H211</f>
        <v>0</v>
      </c>
      <c r="Q211" s="214">
        <v>0.3006</v>
      </c>
      <c r="R211" s="214">
        <f>Q211*H211</f>
        <v>19.418759999999995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157</v>
      </c>
      <c r="AT211" s="216" t="s">
        <v>148</v>
      </c>
      <c r="AU211" s="216" t="s">
        <v>83</v>
      </c>
      <c r="AY211" s="18" t="s">
        <v>145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81</v>
      </c>
      <c r="BK211" s="217">
        <f>ROUND(I211*H211,2)</f>
        <v>0</v>
      </c>
      <c r="BL211" s="18" t="s">
        <v>157</v>
      </c>
      <c r="BM211" s="216" t="s">
        <v>483</v>
      </c>
    </row>
    <row r="212" spans="1:47" s="2" customFormat="1" ht="12">
      <c r="A212" s="39"/>
      <c r="B212" s="40"/>
      <c r="C212" s="41"/>
      <c r="D212" s="218" t="s">
        <v>154</v>
      </c>
      <c r="E212" s="41"/>
      <c r="F212" s="219" t="s">
        <v>484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154</v>
      </c>
      <c r="AU212" s="18" t="s">
        <v>83</v>
      </c>
    </row>
    <row r="213" spans="1:51" s="15" customFormat="1" ht="12">
      <c r="A213" s="15"/>
      <c r="B213" s="249"/>
      <c r="C213" s="250"/>
      <c r="D213" s="218" t="s">
        <v>155</v>
      </c>
      <c r="E213" s="251" t="s">
        <v>19</v>
      </c>
      <c r="F213" s="252" t="s">
        <v>485</v>
      </c>
      <c r="G213" s="250"/>
      <c r="H213" s="251" t="s">
        <v>19</v>
      </c>
      <c r="I213" s="253"/>
      <c r="J213" s="250"/>
      <c r="K213" s="250"/>
      <c r="L213" s="254"/>
      <c r="M213" s="255"/>
      <c r="N213" s="256"/>
      <c r="O213" s="256"/>
      <c r="P213" s="256"/>
      <c r="Q213" s="256"/>
      <c r="R213" s="256"/>
      <c r="S213" s="256"/>
      <c r="T213" s="257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8" t="s">
        <v>155</v>
      </c>
      <c r="AU213" s="258" t="s">
        <v>83</v>
      </c>
      <c r="AV213" s="15" t="s">
        <v>81</v>
      </c>
      <c r="AW213" s="15" t="s">
        <v>35</v>
      </c>
      <c r="AX213" s="15" t="s">
        <v>73</v>
      </c>
      <c r="AY213" s="258" t="s">
        <v>145</v>
      </c>
    </row>
    <row r="214" spans="1:51" s="13" customFormat="1" ht="12">
      <c r="A214" s="13"/>
      <c r="B214" s="223"/>
      <c r="C214" s="224"/>
      <c r="D214" s="218" t="s">
        <v>155</v>
      </c>
      <c r="E214" s="225" t="s">
        <v>19</v>
      </c>
      <c r="F214" s="226" t="s">
        <v>486</v>
      </c>
      <c r="G214" s="224"/>
      <c r="H214" s="227">
        <v>64.6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155</v>
      </c>
      <c r="AU214" s="233" t="s">
        <v>83</v>
      </c>
      <c r="AV214" s="13" t="s">
        <v>83</v>
      </c>
      <c r="AW214" s="13" t="s">
        <v>35</v>
      </c>
      <c r="AX214" s="13" t="s">
        <v>73</v>
      </c>
      <c r="AY214" s="233" t="s">
        <v>145</v>
      </c>
    </row>
    <row r="215" spans="1:51" s="14" customFormat="1" ht="12">
      <c r="A215" s="14"/>
      <c r="B215" s="234"/>
      <c r="C215" s="235"/>
      <c r="D215" s="218" t="s">
        <v>155</v>
      </c>
      <c r="E215" s="236" t="s">
        <v>19</v>
      </c>
      <c r="F215" s="237" t="s">
        <v>156</v>
      </c>
      <c r="G215" s="235"/>
      <c r="H215" s="238">
        <v>64.6</v>
      </c>
      <c r="I215" s="239"/>
      <c r="J215" s="235"/>
      <c r="K215" s="235"/>
      <c r="L215" s="240"/>
      <c r="M215" s="245"/>
      <c r="N215" s="246"/>
      <c r="O215" s="246"/>
      <c r="P215" s="246"/>
      <c r="Q215" s="246"/>
      <c r="R215" s="246"/>
      <c r="S215" s="246"/>
      <c r="T215" s="24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155</v>
      </c>
      <c r="AU215" s="244" t="s">
        <v>83</v>
      </c>
      <c r="AV215" s="14" t="s">
        <v>157</v>
      </c>
      <c r="AW215" s="14" t="s">
        <v>35</v>
      </c>
      <c r="AX215" s="14" t="s">
        <v>81</v>
      </c>
      <c r="AY215" s="244" t="s">
        <v>145</v>
      </c>
    </row>
    <row r="216" spans="1:63" s="12" customFormat="1" ht="22.8" customHeight="1">
      <c r="A216" s="12"/>
      <c r="B216" s="189"/>
      <c r="C216" s="190"/>
      <c r="D216" s="191" t="s">
        <v>72</v>
      </c>
      <c r="E216" s="203" t="s">
        <v>144</v>
      </c>
      <c r="F216" s="203" t="s">
        <v>487</v>
      </c>
      <c r="G216" s="190"/>
      <c r="H216" s="190"/>
      <c r="I216" s="193"/>
      <c r="J216" s="204">
        <f>BK216</f>
        <v>0</v>
      </c>
      <c r="K216" s="190"/>
      <c r="L216" s="195"/>
      <c r="M216" s="196"/>
      <c r="N216" s="197"/>
      <c r="O216" s="197"/>
      <c r="P216" s="198">
        <f>SUM(P217:P296)</f>
        <v>0</v>
      </c>
      <c r="Q216" s="197"/>
      <c r="R216" s="198">
        <f>SUM(R217:R296)</f>
        <v>640.4470719999999</v>
      </c>
      <c r="S216" s="197"/>
      <c r="T216" s="199">
        <f>SUM(T217:T296)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0" t="s">
        <v>81</v>
      </c>
      <c r="AT216" s="201" t="s">
        <v>72</v>
      </c>
      <c r="AU216" s="201" t="s">
        <v>81</v>
      </c>
      <c r="AY216" s="200" t="s">
        <v>145</v>
      </c>
      <c r="BK216" s="202">
        <f>SUM(BK217:BK296)</f>
        <v>0</v>
      </c>
    </row>
    <row r="217" spans="1:65" s="2" customFormat="1" ht="16.5" customHeight="1">
      <c r="A217" s="39"/>
      <c r="B217" s="40"/>
      <c r="C217" s="205" t="s">
        <v>488</v>
      </c>
      <c r="D217" s="205" t="s">
        <v>148</v>
      </c>
      <c r="E217" s="206" t="s">
        <v>489</v>
      </c>
      <c r="F217" s="207" t="s">
        <v>490</v>
      </c>
      <c r="G217" s="208" t="s">
        <v>249</v>
      </c>
      <c r="H217" s="209">
        <v>0.161</v>
      </c>
      <c r="I217" s="210"/>
      <c r="J217" s="211">
        <f>ROUND(I217*H217,2)</f>
        <v>0</v>
      </c>
      <c r="K217" s="207" t="s">
        <v>151</v>
      </c>
      <c r="L217" s="45"/>
      <c r="M217" s="212" t="s">
        <v>19</v>
      </c>
      <c r="N217" s="213" t="s">
        <v>44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157</v>
      </c>
      <c r="AT217" s="216" t="s">
        <v>148</v>
      </c>
      <c r="AU217" s="216" t="s">
        <v>83</v>
      </c>
      <c r="AY217" s="18" t="s">
        <v>145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81</v>
      </c>
      <c r="BK217" s="217">
        <f>ROUND(I217*H217,2)</f>
        <v>0</v>
      </c>
      <c r="BL217" s="18" t="s">
        <v>157</v>
      </c>
      <c r="BM217" s="216" t="s">
        <v>491</v>
      </c>
    </row>
    <row r="218" spans="1:47" s="2" customFormat="1" ht="12">
      <c r="A218" s="39"/>
      <c r="B218" s="40"/>
      <c r="C218" s="41"/>
      <c r="D218" s="218" t="s">
        <v>154</v>
      </c>
      <c r="E218" s="41"/>
      <c r="F218" s="219" t="s">
        <v>492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154</v>
      </c>
      <c r="AU218" s="18" t="s">
        <v>83</v>
      </c>
    </row>
    <row r="219" spans="1:47" s="2" customFormat="1" ht="12">
      <c r="A219" s="39"/>
      <c r="B219" s="40"/>
      <c r="C219" s="41"/>
      <c r="D219" s="218" t="s">
        <v>177</v>
      </c>
      <c r="E219" s="41"/>
      <c r="F219" s="248" t="s">
        <v>493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177</v>
      </c>
      <c r="AU219" s="18" t="s">
        <v>83</v>
      </c>
    </row>
    <row r="220" spans="1:51" s="15" customFormat="1" ht="12">
      <c r="A220" s="15"/>
      <c r="B220" s="249"/>
      <c r="C220" s="250"/>
      <c r="D220" s="218" t="s">
        <v>155</v>
      </c>
      <c r="E220" s="251" t="s">
        <v>19</v>
      </c>
      <c r="F220" s="252" t="s">
        <v>494</v>
      </c>
      <c r="G220" s="250"/>
      <c r="H220" s="251" t="s">
        <v>19</v>
      </c>
      <c r="I220" s="253"/>
      <c r="J220" s="250"/>
      <c r="K220" s="250"/>
      <c r="L220" s="254"/>
      <c r="M220" s="255"/>
      <c r="N220" s="256"/>
      <c r="O220" s="256"/>
      <c r="P220" s="256"/>
      <c r="Q220" s="256"/>
      <c r="R220" s="256"/>
      <c r="S220" s="256"/>
      <c r="T220" s="257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8" t="s">
        <v>155</v>
      </c>
      <c r="AU220" s="258" t="s">
        <v>83</v>
      </c>
      <c r="AV220" s="15" t="s">
        <v>81</v>
      </c>
      <c r="AW220" s="15" t="s">
        <v>35</v>
      </c>
      <c r="AX220" s="15" t="s">
        <v>73</v>
      </c>
      <c r="AY220" s="258" t="s">
        <v>145</v>
      </c>
    </row>
    <row r="221" spans="1:51" s="13" customFormat="1" ht="12">
      <c r="A221" s="13"/>
      <c r="B221" s="223"/>
      <c r="C221" s="224"/>
      <c r="D221" s="218" t="s">
        <v>155</v>
      </c>
      <c r="E221" s="225" t="s">
        <v>19</v>
      </c>
      <c r="F221" s="226" t="s">
        <v>495</v>
      </c>
      <c r="G221" s="224"/>
      <c r="H221" s="227">
        <v>0.161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155</v>
      </c>
      <c r="AU221" s="233" t="s">
        <v>83</v>
      </c>
      <c r="AV221" s="13" t="s">
        <v>83</v>
      </c>
      <c r="AW221" s="13" t="s">
        <v>35</v>
      </c>
      <c r="AX221" s="13" t="s">
        <v>73</v>
      </c>
      <c r="AY221" s="233" t="s">
        <v>145</v>
      </c>
    </row>
    <row r="222" spans="1:51" s="14" customFormat="1" ht="12">
      <c r="A222" s="14"/>
      <c r="B222" s="234"/>
      <c r="C222" s="235"/>
      <c r="D222" s="218" t="s">
        <v>155</v>
      </c>
      <c r="E222" s="236" t="s">
        <v>19</v>
      </c>
      <c r="F222" s="237" t="s">
        <v>156</v>
      </c>
      <c r="G222" s="235"/>
      <c r="H222" s="238">
        <v>0.161</v>
      </c>
      <c r="I222" s="239"/>
      <c r="J222" s="235"/>
      <c r="K222" s="235"/>
      <c r="L222" s="240"/>
      <c r="M222" s="245"/>
      <c r="N222" s="246"/>
      <c r="O222" s="246"/>
      <c r="P222" s="246"/>
      <c r="Q222" s="246"/>
      <c r="R222" s="246"/>
      <c r="S222" s="246"/>
      <c r="T222" s="24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155</v>
      </c>
      <c r="AU222" s="244" t="s">
        <v>83</v>
      </c>
      <c r="AV222" s="14" t="s">
        <v>157</v>
      </c>
      <c r="AW222" s="14" t="s">
        <v>35</v>
      </c>
      <c r="AX222" s="14" t="s">
        <v>81</v>
      </c>
      <c r="AY222" s="244" t="s">
        <v>145</v>
      </c>
    </row>
    <row r="223" spans="1:65" s="2" customFormat="1" ht="21.75" customHeight="1">
      <c r="A223" s="39"/>
      <c r="B223" s="40"/>
      <c r="C223" s="205" t="s">
        <v>496</v>
      </c>
      <c r="D223" s="205" t="s">
        <v>148</v>
      </c>
      <c r="E223" s="206" t="s">
        <v>497</v>
      </c>
      <c r="F223" s="207" t="s">
        <v>498</v>
      </c>
      <c r="G223" s="208" t="s">
        <v>220</v>
      </c>
      <c r="H223" s="209">
        <v>7080.881</v>
      </c>
      <c r="I223" s="210"/>
      <c r="J223" s="211">
        <f>ROUND(I223*H223,2)</f>
        <v>0</v>
      </c>
      <c r="K223" s="207" t="s">
        <v>151</v>
      </c>
      <c r="L223" s="45"/>
      <c r="M223" s="212" t="s">
        <v>19</v>
      </c>
      <c r="N223" s="213" t="s">
        <v>44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157</v>
      </c>
      <c r="AT223" s="216" t="s">
        <v>148</v>
      </c>
      <c r="AU223" s="216" t="s">
        <v>83</v>
      </c>
      <c r="AY223" s="18" t="s">
        <v>145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81</v>
      </c>
      <c r="BK223" s="217">
        <f>ROUND(I223*H223,2)</f>
        <v>0</v>
      </c>
      <c r="BL223" s="18" t="s">
        <v>157</v>
      </c>
      <c r="BM223" s="216" t="s">
        <v>499</v>
      </c>
    </row>
    <row r="224" spans="1:47" s="2" customFormat="1" ht="12">
      <c r="A224" s="39"/>
      <c r="B224" s="40"/>
      <c r="C224" s="41"/>
      <c r="D224" s="218" t="s">
        <v>154</v>
      </c>
      <c r="E224" s="41"/>
      <c r="F224" s="219" t="s">
        <v>500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154</v>
      </c>
      <c r="AU224" s="18" t="s">
        <v>83</v>
      </c>
    </row>
    <row r="225" spans="1:51" s="15" customFormat="1" ht="12">
      <c r="A225" s="15"/>
      <c r="B225" s="249"/>
      <c r="C225" s="250"/>
      <c r="D225" s="218" t="s">
        <v>155</v>
      </c>
      <c r="E225" s="251" t="s">
        <v>19</v>
      </c>
      <c r="F225" s="252" t="s">
        <v>501</v>
      </c>
      <c r="G225" s="250"/>
      <c r="H225" s="251" t="s">
        <v>19</v>
      </c>
      <c r="I225" s="253"/>
      <c r="J225" s="250"/>
      <c r="K225" s="250"/>
      <c r="L225" s="254"/>
      <c r="M225" s="255"/>
      <c r="N225" s="256"/>
      <c r="O225" s="256"/>
      <c r="P225" s="256"/>
      <c r="Q225" s="256"/>
      <c r="R225" s="256"/>
      <c r="S225" s="256"/>
      <c r="T225" s="25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8" t="s">
        <v>155</v>
      </c>
      <c r="AU225" s="258" t="s">
        <v>83</v>
      </c>
      <c r="AV225" s="15" t="s">
        <v>81</v>
      </c>
      <c r="AW225" s="15" t="s">
        <v>35</v>
      </c>
      <c r="AX225" s="15" t="s">
        <v>73</v>
      </c>
      <c r="AY225" s="258" t="s">
        <v>145</v>
      </c>
    </row>
    <row r="226" spans="1:51" s="13" customFormat="1" ht="12">
      <c r="A226" s="13"/>
      <c r="B226" s="223"/>
      <c r="C226" s="224"/>
      <c r="D226" s="218" t="s">
        <v>155</v>
      </c>
      <c r="E226" s="225" t="s">
        <v>19</v>
      </c>
      <c r="F226" s="226" t="s">
        <v>502</v>
      </c>
      <c r="G226" s="224"/>
      <c r="H226" s="227">
        <v>7080.881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155</v>
      </c>
      <c r="AU226" s="233" t="s">
        <v>83</v>
      </c>
      <c r="AV226" s="13" t="s">
        <v>83</v>
      </c>
      <c r="AW226" s="13" t="s">
        <v>35</v>
      </c>
      <c r="AX226" s="13" t="s">
        <v>73</v>
      </c>
      <c r="AY226" s="233" t="s">
        <v>145</v>
      </c>
    </row>
    <row r="227" spans="1:51" s="14" customFormat="1" ht="12">
      <c r="A227" s="14"/>
      <c r="B227" s="234"/>
      <c r="C227" s="235"/>
      <c r="D227" s="218" t="s">
        <v>155</v>
      </c>
      <c r="E227" s="236" t="s">
        <v>19</v>
      </c>
      <c r="F227" s="237" t="s">
        <v>156</v>
      </c>
      <c r="G227" s="235"/>
      <c r="H227" s="238">
        <v>7080.881</v>
      </c>
      <c r="I227" s="239"/>
      <c r="J227" s="235"/>
      <c r="K227" s="235"/>
      <c r="L227" s="240"/>
      <c r="M227" s="245"/>
      <c r="N227" s="246"/>
      <c r="O227" s="246"/>
      <c r="P227" s="246"/>
      <c r="Q227" s="246"/>
      <c r="R227" s="246"/>
      <c r="S227" s="246"/>
      <c r="T227" s="24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155</v>
      </c>
      <c r="AU227" s="244" t="s">
        <v>83</v>
      </c>
      <c r="AV227" s="14" t="s">
        <v>157</v>
      </c>
      <c r="AW227" s="14" t="s">
        <v>35</v>
      </c>
      <c r="AX227" s="14" t="s">
        <v>81</v>
      </c>
      <c r="AY227" s="244" t="s">
        <v>145</v>
      </c>
    </row>
    <row r="228" spans="1:65" s="2" customFormat="1" ht="16.5" customHeight="1">
      <c r="A228" s="39"/>
      <c r="B228" s="40"/>
      <c r="C228" s="259" t="s">
        <v>503</v>
      </c>
      <c r="D228" s="259" t="s">
        <v>286</v>
      </c>
      <c r="E228" s="260" t="s">
        <v>504</v>
      </c>
      <c r="F228" s="261" t="s">
        <v>505</v>
      </c>
      <c r="G228" s="262" t="s">
        <v>267</v>
      </c>
      <c r="H228" s="263">
        <v>199.931</v>
      </c>
      <c r="I228" s="264"/>
      <c r="J228" s="265">
        <f>ROUND(I228*H228,2)</f>
        <v>0</v>
      </c>
      <c r="K228" s="261" t="s">
        <v>151</v>
      </c>
      <c r="L228" s="266"/>
      <c r="M228" s="267" t="s">
        <v>19</v>
      </c>
      <c r="N228" s="268" t="s">
        <v>44</v>
      </c>
      <c r="O228" s="85"/>
      <c r="P228" s="214">
        <f>O228*H228</f>
        <v>0</v>
      </c>
      <c r="Q228" s="214">
        <v>1</v>
      </c>
      <c r="R228" s="214">
        <f>Q228*H228</f>
        <v>199.931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197</v>
      </c>
      <c r="AT228" s="216" t="s">
        <v>286</v>
      </c>
      <c r="AU228" s="216" t="s">
        <v>83</v>
      </c>
      <c r="AY228" s="18" t="s">
        <v>145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81</v>
      </c>
      <c r="BK228" s="217">
        <f>ROUND(I228*H228,2)</f>
        <v>0</v>
      </c>
      <c r="BL228" s="18" t="s">
        <v>157</v>
      </c>
      <c r="BM228" s="216" t="s">
        <v>506</v>
      </c>
    </row>
    <row r="229" spans="1:47" s="2" customFormat="1" ht="12">
      <c r="A229" s="39"/>
      <c r="B229" s="40"/>
      <c r="C229" s="41"/>
      <c r="D229" s="218" t="s">
        <v>154</v>
      </c>
      <c r="E229" s="41"/>
      <c r="F229" s="219" t="s">
        <v>505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154</v>
      </c>
      <c r="AU229" s="18" t="s">
        <v>83</v>
      </c>
    </row>
    <row r="230" spans="1:51" s="13" customFormat="1" ht="12">
      <c r="A230" s="13"/>
      <c r="B230" s="223"/>
      <c r="C230" s="224"/>
      <c r="D230" s="218" t="s">
        <v>155</v>
      </c>
      <c r="E230" s="225" t="s">
        <v>19</v>
      </c>
      <c r="F230" s="226" t="s">
        <v>507</v>
      </c>
      <c r="G230" s="224"/>
      <c r="H230" s="227">
        <v>199.931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155</v>
      </c>
      <c r="AU230" s="233" t="s">
        <v>83</v>
      </c>
      <c r="AV230" s="13" t="s">
        <v>83</v>
      </c>
      <c r="AW230" s="13" t="s">
        <v>35</v>
      </c>
      <c r="AX230" s="13" t="s">
        <v>73</v>
      </c>
      <c r="AY230" s="233" t="s">
        <v>145</v>
      </c>
    </row>
    <row r="231" spans="1:51" s="14" customFormat="1" ht="12">
      <c r="A231" s="14"/>
      <c r="B231" s="234"/>
      <c r="C231" s="235"/>
      <c r="D231" s="218" t="s">
        <v>155</v>
      </c>
      <c r="E231" s="236" t="s">
        <v>19</v>
      </c>
      <c r="F231" s="237" t="s">
        <v>156</v>
      </c>
      <c r="G231" s="235"/>
      <c r="H231" s="238">
        <v>199.931</v>
      </c>
      <c r="I231" s="239"/>
      <c r="J231" s="235"/>
      <c r="K231" s="235"/>
      <c r="L231" s="240"/>
      <c r="M231" s="245"/>
      <c r="N231" s="246"/>
      <c r="O231" s="246"/>
      <c r="P231" s="246"/>
      <c r="Q231" s="246"/>
      <c r="R231" s="246"/>
      <c r="S231" s="246"/>
      <c r="T231" s="24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155</v>
      </c>
      <c r="AU231" s="244" t="s">
        <v>83</v>
      </c>
      <c r="AV231" s="14" t="s">
        <v>157</v>
      </c>
      <c r="AW231" s="14" t="s">
        <v>35</v>
      </c>
      <c r="AX231" s="14" t="s">
        <v>81</v>
      </c>
      <c r="AY231" s="244" t="s">
        <v>145</v>
      </c>
    </row>
    <row r="232" spans="1:65" s="2" customFormat="1" ht="16.5" customHeight="1">
      <c r="A232" s="39"/>
      <c r="B232" s="40"/>
      <c r="C232" s="205" t="s">
        <v>508</v>
      </c>
      <c r="D232" s="205" t="s">
        <v>148</v>
      </c>
      <c r="E232" s="206" t="s">
        <v>509</v>
      </c>
      <c r="F232" s="207" t="s">
        <v>510</v>
      </c>
      <c r="G232" s="208" t="s">
        <v>220</v>
      </c>
      <c r="H232" s="209">
        <v>7015.895</v>
      </c>
      <c r="I232" s="210"/>
      <c r="J232" s="211">
        <f>ROUND(I232*H232,2)</f>
        <v>0</v>
      </c>
      <c r="K232" s="207" t="s">
        <v>151</v>
      </c>
      <c r="L232" s="45"/>
      <c r="M232" s="212" t="s">
        <v>19</v>
      </c>
      <c r="N232" s="213" t="s">
        <v>44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157</v>
      </c>
      <c r="AT232" s="216" t="s">
        <v>148</v>
      </c>
      <c r="AU232" s="216" t="s">
        <v>83</v>
      </c>
      <c r="AY232" s="18" t="s">
        <v>145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81</v>
      </c>
      <c r="BK232" s="217">
        <f>ROUND(I232*H232,2)</f>
        <v>0</v>
      </c>
      <c r="BL232" s="18" t="s">
        <v>157</v>
      </c>
      <c r="BM232" s="216" t="s">
        <v>511</v>
      </c>
    </row>
    <row r="233" spans="1:47" s="2" customFormat="1" ht="12">
      <c r="A233" s="39"/>
      <c r="B233" s="40"/>
      <c r="C233" s="41"/>
      <c r="D233" s="218" t="s">
        <v>154</v>
      </c>
      <c r="E233" s="41"/>
      <c r="F233" s="219" t="s">
        <v>512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154</v>
      </c>
      <c r="AU233" s="18" t="s">
        <v>83</v>
      </c>
    </row>
    <row r="234" spans="1:51" s="15" customFormat="1" ht="12">
      <c r="A234" s="15"/>
      <c r="B234" s="249"/>
      <c r="C234" s="250"/>
      <c r="D234" s="218" t="s">
        <v>155</v>
      </c>
      <c r="E234" s="251" t="s">
        <v>19</v>
      </c>
      <c r="F234" s="252" t="s">
        <v>513</v>
      </c>
      <c r="G234" s="250"/>
      <c r="H234" s="251" t="s">
        <v>19</v>
      </c>
      <c r="I234" s="253"/>
      <c r="J234" s="250"/>
      <c r="K234" s="250"/>
      <c r="L234" s="254"/>
      <c r="M234" s="255"/>
      <c r="N234" s="256"/>
      <c r="O234" s="256"/>
      <c r="P234" s="256"/>
      <c r="Q234" s="256"/>
      <c r="R234" s="256"/>
      <c r="S234" s="256"/>
      <c r="T234" s="257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8" t="s">
        <v>155</v>
      </c>
      <c r="AU234" s="258" t="s">
        <v>83</v>
      </c>
      <c r="AV234" s="15" t="s">
        <v>81</v>
      </c>
      <c r="AW234" s="15" t="s">
        <v>35</v>
      </c>
      <c r="AX234" s="15" t="s">
        <v>73</v>
      </c>
      <c r="AY234" s="258" t="s">
        <v>145</v>
      </c>
    </row>
    <row r="235" spans="1:51" s="13" customFormat="1" ht="12">
      <c r="A235" s="13"/>
      <c r="B235" s="223"/>
      <c r="C235" s="224"/>
      <c r="D235" s="218" t="s">
        <v>155</v>
      </c>
      <c r="E235" s="225" t="s">
        <v>19</v>
      </c>
      <c r="F235" s="226" t="s">
        <v>514</v>
      </c>
      <c r="G235" s="224"/>
      <c r="H235" s="227">
        <v>7080.88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155</v>
      </c>
      <c r="AU235" s="233" t="s">
        <v>83</v>
      </c>
      <c r="AV235" s="13" t="s">
        <v>83</v>
      </c>
      <c r="AW235" s="13" t="s">
        <v>35</v>
      </c>
      <c r="AX235" s="13" t="s">
        <v>73</v>
      </c>
      <c r="AY235" s="233" t="s">
        <v>145</v>
      </c>
    </row>
    <row r="236" spans="1:51" s="13" customFormat="1" ht="12">
      <c r="A236" s="13"/>
      <c r="B236" s="223"/>
      <c r="C236" s="224"/>
      <c r="D236" s="218" t="s">
        <v>155</v>
      </c>
      <c r="E236" s="225" t="s">
        <v>19</v>
      </c>
      <c r="F236" s="226" t="s">
        <v>515</v>
      </c>
      <c r="G236" s="224"/>
      <c r="H236" s="227">
        <v>-64.985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155</v>
      </c>
      <c r="AU236" s="233" t="s">
        <v>83</v>
      </c>
      <c r="AV236" s="13" t="s">
        <v>83</v>
      </c>
      <c r="AW236" s="13" t="s">
        <v>35</v>
      </c>
      <c r="AX236" s="13" t="s">
        <v>73</v>
      </c>
      <c r="AY236" s="233" t="s">
        <v>145</v>
      </c>
    </row>
    <row r="237" spans="1:51" s="14" customFormat="1" ht="12">
      <c r="A237" s="14"/>
      <c r="B237" s="234"/>
      <c r="C237" s="235"/>
      <c r="D237" s="218" t="s">
        <v>155</v>
      </c>
      <c r="E237" s="236" t="s">
        <v>19</v>
      </c>
      <c r="F237" s="237" t="s">
        <v>156</v>
      </c>
      <c r="G237" s="235"/>
      <c r="H237" s="238">
        <v>7015.895</v>
      </c>
      <c r="I237" s="239"/>
      <c r="J237" s="235"/>
      <c r="K237" s="235"/>
      <c r="L237" s="240"/>
      <c r="M237" s="245"/>
      <c r="N237" s="246"/>
      <c r="O237" s="246"/>
      <c r="P237" s="246"/>
      <c r="Q237" s="246"/>
      <c r="R237" s="246"/>
      <c r="S237" s="246"/>
      <c r="T237" s="24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155</v>
      </c>
      <c r="AU237" s="244" t="s">
        <v>83</v>
      </c>
      <c r="AV237" s="14" t="s">
        <v>157</v>
      </c>
      <c r="AW237" s="14" t="s">
        <v>35</v>
      </c>
      <c r="AX237" s="14" t="s">
        <v>81</v>
      </c>
      <c r="AY237" s="244" t="s">
        <v>145</v>
      </c>
    </row>
    <row r="238" spans="1:65" s="2" customFormat="1" ht="16.5" customHeight="1">
      <c r="A238" s="39"/>
      <c r="B238" s="40"/>
      <c r="C238" s="205" t="s">
        <v>516</v>
      </c>
      <c r="D238" s="205" t="s">
        <v>148</v>
      </c>
      <c r="E238" s="206" t="s">
        <v>517</v>
      </c>
      <c r="F238" s="207" t="s">
        <v>510</v>
      </c>
      <c r="G238" s="208" t="s">
        <v>220</v>
      </c>
      <c r="H238" s="209">
        <v>9020.436</v>
      </c>
      <c r="I238" s="210"/>
      <c r="J238" s="211">
        <f>ROUND(I238*H238,2)</f>
        <v>0</v>
      </c>
      <c r="K238" s="207" t="s">
        <v>151</v>
      </c>
      <c r="L238" s="45"/>
      <c r="M238" s="212" t="s">
        <v>19</v>
      </c>
      <c r="N238" s="213" t="s">
        <v>44</v>
      </c>
      <c r="O238" s="85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157</v>
      </c>
      <c r="AT238" s="216" t="s">
        <v>148</v>
      </c>
      <c r="AU238" s="216" t="s">
        <v>83</v>
      </c>
      <c r="AY238" s="18" t="s">
        <v>145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81</v>
      </c>
      <c r="BK238" s="217">
        <f>ROUND(I238*H238,2)</f>
        <v>0</v>
      </c>
      <c r="BL238" s="18" t="s">
        <v>157</v>
      </c>
      <c r="BM238" s="216" t="s">
        <v>518</v>
      </c>
    </row>
    <row r="239" spans="1:47" s="2" customFormat="1" ht="12">
      <c r="A239" s="39"/>
      <c r="B239" s="40"/>
      <c r="C239" s="41"/>
      <c r="D239" s="218" t="s">
        <v>154</v>
      </c>
      <c r="E239" s="41"/>
      <c r="F239" s="219" t="s">
        <v>512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154</v>
      </c>
      <c r="AU239" s="18" t="s">
        <v>83</v>
      </c>
    </row>
    <row r="240" spans="1:51" s="15" customFormat="1" ht="12">
      <c r="A240" s="15"/>
      <c r="B240" s="249"/>
      <c r="C240" s="250"/>
      <c r="D240" s="218" t="s">
        <v>155</v>
      </c>
      <c r="E240" s="251" t="s">
        <v>19</v>
      </c>
      <c r="F240" s="252" t="s">
        <v>519</v>
      </c>
      <c r="G240" s="250"/>
      <c r="H240" s="251" t="s">
        <v>19</v>
      </c>
      <c r="I240" s="253"/>
      <c r="J240" s="250"/>
      <c r="K240" s="250"/>
      <c r="L240" s="254"/>
      <c r="M240" s="255"/>
      <c r="N240" s="256"/>
      <c r="O240" s="256"/>
      <c r="P240" s="256"/>
      <c r="Q240" s="256"/>
      <c r="R240" s="256"/>
      <c r="S240" s="256"/>
      <c r="T240" s="257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8" t="s">
        <v>155</v>
      </c>
      <c r="AU240" s="258" t="s">
        <v>83</v>
      </c>
      <c r="AV240" s="15" t="s">
        <v>81</v>
      </c>
      <c r="AW240" s="15" t="s">
        <v>35</v>
      </c>
      <c r="AX240" s="15" t="s">
        <v>73</v>
      </c>
      <c r="AY240" s="258" t="s">
        <v>145</v>
      </c>
    </row>
    <row r="241" spans="1:51" s="13" customFormat="1" ht="12">
      <c r="A241" s="13"/>
      <c r="B241" s="223"/>
      <c r="C241" s="224"/>
      <c r="D241" s="218" t="s">
        <v>155</v>
      </c>
      <c r="E241" s="225" t="s">
        <v>19</v>
      </c>
      <c r="F241" s="226" t="s">
        <v>520</v>
      </c>
      <c r="G241" s="224"/>
      <c r="H241" s="227">
        <v>9103.988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155</v>
      </c>
      <c r="AU241" s="233" t="s">
        <v>83</v>
      </c>
      <c r="AV241" s="13" t="s">
        <v>83</v>
      </c>
      <c r="AW241" s="13" t="s">
        <v>35</v>
      </c>
      <c r="AX241" s="13" t="s">
        <v>73</v>
      </c>
      <c r="AY241" s="233" t="s">
        <v>145</v>
      </c>
    </row>
    <row r="242" spans="1:51" s="13" customFormat="1" ht="12">
      <c r="A242" s="13"/>
      <c r="B242" s="223"/>
      <c r="C242" s="224"/>
      <c r="D242" s="218" t="s">
        <v>155</v>
      </c>
      <c r="E242" s="225" t="s">
        <v>19</v>
      </c>
      <c r="F242" s="226" t="s">
        <v>521</v>
      </c>
      <c r="G242" s="224"/>
      <c r="H242" s="227">
        <v>-83.552</v>
      </c>
      <c r="I242" s="228"/>
      <c r="J242" s="224"/>
      <c r="K242" s="224"/>
      <c r="L242" s="229"/>
      <c r="M242" s="230"/>
      <c r="N242" s="231"/>
      <c r="O242" s="231"/>
      <c r="P242" s="231"/>
      <c r="Q242" s="231"/>
      <c r="R242" s="231"/>
      <c r="S242" s="231"/>
      <c r="T242" s="23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3" t="s">
        <v>155</v>
      </c>
      <c r="AU242" s="233" t="s">
        <v>83</v>
      </c>
      <c r="AV242" s="13" t="s">
        <v>83</v>
      </c>
      <c r="AW242" s="13" t="s">
        <v>35</v>
      </c>
      <c r="AX242" s="13" t="s">
        <v>73</v>
      </c>
      <c r="AY242" s="233" t="s">
        <v>145</v>
      </c>
    </row>
    <row r="243" spans="1:51" s="14" customFormat="1" ht="12">
      <c r="A243" s="14"/>
      <c r="B243" s="234"/>
      <c r="C243" s="235"/>
      <c r="D243" s="218" t="s">
        <v>155</v>
      </c>
      <c r="E243" s="236" t="s">
        <v>19</v>
      </c>
      <c r="F243" s="237" t="s">
        <v>156</v>
      </c>
      <c r="G243" s="235"/>
      <c r="H243" s="238">
        <v>9020.436</v>
      </c>
      <c r="I243" s="239"/>
      <c r="J243" s="235"/>
      <c r="K243" s="235"/>
      <c r="L243" s="240"/>
      <c r="M243" s="245"/>
      <c r="N243" s="246"/>
      <c r="O243" s="246"/>
      <c r="P243" s="246"/>
      <c r="Q243" s="246"/>
      <c r="R243" s="246"/>
      <c r="S243" s="246"/>
      <c r="T243" s="24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155</v>
      </c>
      <c r="AU243" s="244" t="s">
        <v>83</v>
      </c>
      <c r="AV243" s="14" t="s">
        <v>157</v>
      </c>
      <c r="AW243" s="14" t="s">
        <v>35</v>
      </c>
      <c r="AX243" s="14" t="s">
        <v>81</v>
      </c>
      <c r="AY243" s="244" t="s">
        <v>145</v>
      </c>
    </row>
    <row r="244" spans="1:65" s="2" customFormat="1" ht="16.5" customHeight="1">
      <c r="A244" s="39"/>
      <c r="B244" s="40"/>
      <c r="C244" s="205" t="s">
        <v>522</v>
      </c>
      <c r="D244" s="205" t="s">
        <v>148</v>
      </c>
      <c r="E244" s="206" t="s">
        <v>523</v>
      </c>
      <c r="F244" s="207" t="s">
        <v>524</v>
      </c>
      <c r="G244" s="208" t="s">
        <v>220</v>
      </c>
      <c r="H244" s="209">
        <v>6678.71</v>
      </c>
      <c r="I244" s="210"/>
      <c r="J244" s="211">
        <f>ROUND(I244*H244,2)</f>
        <v>0</v>
      </c>
      <c r="K244" s="207" t="s">
        <v>151</v>
      </c>
      <c r="L244" s="45"/>
      <c r="M244" s="212" t="s">
        <v>19</v>
      </c>
      <c r="N244" s="213" t="s">
        <v>44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157</v>
      </c>
      <c r="AT244" s="216" t="s">
        <v>148</v>
      </c>
      <c r="AU244" s="216" t="s">
        <v>83</v>
      </c>
      <c r="AY244" s="18" t="s">
        <v>145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81</v>
      </c>
      <c r="BK244" s="217">
        <f>ROUND(I244*H244,2)</f>
        <v>0</v>
      </c>
      <c r="BL244" s="18" t="s">
        <v>157</v>
      </c>
      <c r="BM244" s="216" t="s">
        <v>525</v>
      </c>
    </row>
    <row r="245" spans="1:47" s="2" customFormat="1" ht="12">
      <c r="A245" s="39"/>
      <c r="B245" s="40"/>
      <c r="C245" s="41"/>
      <c r="D245" s="218" t="s">
        <v>154</v>
      </c>
      <c r="E245" s="41"/>
      <c r="F245" s="219" t="s">
        <v>526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154</v>
      </c>
      <c r="AU245" s="18" t="s">
        <v>83</v>
      </c>
    </row>
    <row r="246" spans="1:51" s="15" customFormat="1" ht="12">
      <c r="A246" s="15"/>
      <c r="B246" s="249"/>
      <c r="C246" s="250"/>
      <c r="D246" s="218" t="s">
        <v>155</v>
      </c>
      <c r="E246" s="251" t="s">
        <v>19</v>
      </c>
      <c r="F246" s="252" t="s">
        <v>527</v>
      </c>
      <c r="G246" s="250"/>
      <c r="H246" s="251" t="s">
        <v>19</v>
      </c>
      <c r="I246" s="253"/>
      <c r="J246" s="250"/>
      <c r="K246" s="250"/>
      <c r="L246" s="254"/>
      <c r="M246" s="255"/>
      <c r="N246" s="256"/>
      <c r="O246" s="256"/>
      <c r="P246" s="256"/>
      <c r="Q246" s="256"/>
      <c r="R246" s="256"/>
      <c r="S246" s="256"/>
      <c r="T246" s="257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8" t="s">
        <v>155</v>
      </c>
      <c r="AU246" s="258" t="s">
        <v>83</v>
      </c>
      <c r="AV246" s="15" t="s">
        <v>81</v>
      </c>
      <c r="AW246" s="15" t="s">
        <v>35</v>
      </c>
      <c r="AX246" s="15" t="s">
        <v>73</v>
      </c>
      <c r="AY246" s="258" t="s">
        <v>145</v>
      </c>
    </row>
    <row r="247" spans="1:51" s="13" customFormat="1" ht="12">
      <c r="A247" s="13"/>
      <c r="B247" s="223"/>
      <c r="C247" s="224"/>
      <c r="D247" s="218" t="s">
        <v>155</v>
      </c>
      <c r="E247" s="225" t="s">
        <v>19</v>
      </c>
      <c r="F247" s="226" t="s">
        <v>528</v>
      </c>
      <c r="G247" s="224"/>
      <c r="H247" s="227">
        <v>6743.695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155</v>
      </c>
      <c r="AU247" s="233" t="s">
        <v>83</v>
      </c>
      <c r="AV247" s="13" t="s">
        <v>83</v>
      </c>
      <c r="AW247" s="13" t="s">
        <v>35</v>
      </c>
      <c r="AX247" s="13" t="s">
        <v>73</v>
      </c>
      <c r="AY247" s="233" t="s">
        <v>145</v>
      </c>
    </row>
    <row r="248" spans="1:51" s="13" customFormat="1" ht="12">
      <c r="A248" s="13"/>
      <c r="B248" s="223"/>
      <c r="C248" s="224"/>
      <c r="D248" s="218" t="s">
        <v>155</v>
      </c>
      <c r="E248" s="225" t="s">
        <v>19</v>
      </c>
      <c r="F248" s="226" t="s">
        <v>515</v>
      </c>
      <c r="G248" s="224"/>
      <c r="H248" s="227">
        <v>-64.985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155</v>
      </c>
      <c r="AU248" s="233" t="s">
        <v>83</v>
      </c>
      <c r="AV248" s="13" t="s">
        <v>83</v>
      </c>
      <c r="AW248" s="13" t="s">
        <v>35</v>
      </c>
      <c r="AX248" s="13" t="s">
        <v>73</v>
      </c>
      <c r="AY248" s="233" t="s">
        <v>145</v>
      </c>
    </row>
    <row r="249" spans="1:51" s="14" customFormat="1" ht="12">
      <c r="A249" s="14"/>
      <c r="B249" s="234"/>
      <c r="C249" s="235"/>
      <c r="D249" s="218" t="s">
        <v>155</v>
      </c>
      <c r="E249" s="236" t="s">
        <v>19</v>
      </c>
      <c r="F249" s="237" t="s">
        <v>156</v>
      </c>
      <c r="G249" s="235"/>
      <c r="H249" s="238">
        <v>6678.71</v>
      </c>
      <c r="I249" s="239"/>
      <c r="J249" s="235"/>
      <c r="K249" s="235"/>
      <c r="L249" s="240"/>
      <c r="M249" s="245"/>
      <c r="N249" s="246"/>
      <c r="O249" s="246"/>
      <c r="P249" s="246"/>
      <c r="Q249" s="246"/>
      <c r="R249" s="246"/>
      <c r="S249" s="246"/>
      <c r="T249" s="24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155</v>
      </c>
      <c r="AU249" s="244" t="s">
        <v>83</v>
      </c>
      <c r="AV249" s="14" t="s">
        <v>157</v>
      </c>
      <c r="AW249" s="14" t="s">
        <v>35</v>
      </c>
      <c r="AX249" s="14" t="s">
        <v>81</v>
      </c>
      <c r="AY249" s="244" t="s">
        <v>145</v>
      </c>
    </row>
    <row r="250" spans="1:65" s="2" customFormat="1" ht="16.5" customHeight="1">
      <c r="A250" s="39"/>
      <c r="B250" s="40"/>
      <c r="C250" s="205" t="s">
        <v>529</v>
      </c>
      <c r="D250" s="205" t="s">
        <v>148</v>
      </c>
      <c r="E250" s="206" t="s">
        <v>530</v>
      </c>
      <c r="F250" s="207" t="s">
        <v>531</v>
      </c>
      <c r="G250" s="208" t="s">
        <v>249</v>
      </c>
      <c r="H250" s="209">
        <v>260.258</v>
      </c>
      <c r="I250" s="210"/>
      <c r="J250" s="211">
        <f>ROUND(I250*H250,2)</f>
        <v>0</v>
      </c>
      <c r="K250" s="207" t="s">
        <v>151</v>
      </c>
      <c r="L250" s="45"/>
      <c r="M250" s="212" t="s">
        <v>19</v>
      </c>
      <c r="N250" s="213" t="s">
        <v>44</v>
      </c>
      <c r="O250" s="85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157</v>
      </c>
      <c r="AT250" s="216" t="s">
        <v>148</v>
      </c>
      <c r="AU250" s="216" t="s">
        <v>83</v>
      </c>
      <c r="AY250" s="18" t="s">
        <v>145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81</v>
      </c>
      <c r="BK250" s="217">
        <f>ROUND(I250*H250,2)</f>
        <v>0</v>
      </c>
      <c r="BL250" s="18" t="s">
        <v>157</v>
      </c>
      <c r="BM250" s="216" t="s">
        <v>532</v>
      </c>
    </row>
    <row r="251" spans="1:47" s="2" customFormat="1" ht="12">
      <c r="A251" s="39"/>
      <c r="B251" s="40"/>
      <c r="C251" s="41"/>
      <c r="D251" s="218" t="s">
        <v>154</v>
      </c>
      <c r="E251" s="41"/>
      <c r="F251" s="219" t="s">
        <v>533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154</v>
      </c>
      <c r="AU251" s="18" t="s">
        <v>83</v>
      </c>
    </row>
    <row r="252" spans="1:51" s="15" customFormat="1" ht="12">
      <c r="A252" s="15"/>
      <c r="B252" s="249"/>
      <c r="C252" s="250"/>
      <c r="D252" s="218" t="s">
        <v>155</v>
      </c>
      <c r="E252" s="251" t="s">
        <v>19</v>
      </c>
      <c r="F252" s="252" t="s">
        <v>534</v>
      </c>
      <c r="G252" s="250"/>
      <c r="H252" s="251" t="s">
        <v>19</v>
      </c>
      <c r="I252" s="253"/>
      <c r="J252" s="250"/>
      <c r="K252" s="250"/>
      <c r="L252" s="254"/>
      <c r="M252" s="255"/>
      <c r="N252" s="256"/>
      <c r="O252" s="256"/>
      <c r="P252" s="256"/>
      <c r="Q252" s="256"/>
      <c r="R252" s="256"/>
      <c r="S252" s="256"/>
      <c r="T252" s="257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8" t="s">
        <v>155</v>
      </c>
      <c r="AU252" s="258" t="s">
        <v>83</v>
      </c>
      <c r="AV252" s="15" t="s">
        <v>81</v>
      </c>
      <c r="AW252" s="15" t="s">
        <v>35</v>
      </c>
      <c r="AX252" s="15" t="s">
        <v>73</v>
      </c>
      <c r="AY252" s="258" t="s">
        <v>145</v>
      </c>
    </row>
    <row r="253" spans="1:51" s="13" customFormat="1" ht="12">
      <c r="A253" s="13"/>
      <c r="B253" s="223"/>
      <c r="C253" s="224"/>
      <c r="D253" s="218" t="s">
        <v>155</v>
      </c>
      <c r="E253" s="225" t="s">
        <v>19</v>
      </c>
      <c r="F253" s="226" t="s">
        <v>535</v>
      </c>
      <c r="G253" s="224"/>
      <c r="H253" s="227">
        <v>180.264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3" t="s">
        <v>155</v>
      </c>
      <c r="AU253" s="233" t="s">
        <v>83</v>
      </c>
      <c r="AV253" s="13" t="s">
        <v>83</v>
      </c>
      <c r="AW253" s="13" t="s">
        <v>35</v>
      </c>
      <c r="AX253" s="13" t="s">
        <v>73</v>
      </c>
      <c r="AY253" s="233" t="s">
        <v>145</v>
      </c>
    </row>
    <row r="254" spans="1:51" s="15" customFormat="1" ht="12">
      <c r="A254" s="15"/>
      <c r="B254" s="249"/>
      <c r="C254" s="250"/>
      <c r="D254" s="218" t="s">
        <v>155</v>
      </c>
      <c r="E254" s="251" t="s">
        <v>19</v>
      </c>
      <c r="F254" s="252" t="s">
        <v>536</v>
      </c>
      <c r="G254" s="250"/>
      <c r="H254" s="251" t="s">
        <v>19</v>
      </c>
      <c r="I254" s="253"/>
      <c r="J254" s="250"/>
      <c r="K254" s="250"/>
      <c r="L254" s="254"/>
      <c r="M254" s="255"/>
      <c r="N254" s="256"/>
      <c r="O254" s="256"/>
      <c r="P254" s="256"/>
      <c r="Q254" s="256"/>
      <c r="R254" s="256"/>
      <c r="S254" s="256"/>
      <c r="T254" s="257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8" t="s">
        <v>155</v>
      </c>
      <c r="AU254" s="258" t="s">
        <v>83</v>
      </c>
      <c r="AV254" s="15" t="s">
        <v>81</v>
      </c>
      <c r="AW254" s="15" t="s">
        <v>35</v>
      </c>
      <c r="AX254" s="15" t="s">
        <v>73</v>
      </c>
      <c r="AY254" s="258" t="s">
        <v>145</v>
      </c>
    </row>
    <row r="255" spans="1:51" s="13" customFormat="1" ht="12">
      <c r="A255" s="13"/>
      <c r="B255" s="223"/>
      <c r="C255" s="224"/>
      <c r="D255" s="218" t="s">
        <v>155</v>
      </c>
      <c r="E255" s="225" t="s">
        <v>19</v>
      </c>
      <c r="F255" s="226" t="s">
        <v>537</v>
      </c>
      <c r="G255" s="224"/>
      <c r="H255" s="227">
        <v>79.994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3" t="s">
        <v>155</v>
      </c>
      <c r="AU255" s="233" t="s">
        <v>83</v>
      </c>
      <c r="AV255" s="13" t="s">
        <v>83</v>
      </c>
      <c r="AW255" s="13" t="s">
        <v>35</v>
      </c>
      <c r="AX255" s="13" t="s">
        <v>73</v>
      </c>
      <c r="AY255" s="233" t="s">
        <v>145</v>
      </c>
    </row>
    <row r="256" spans="1:51" s="14" customFormat="1" ht="12">
      <c r="A256" s="14"/>
      <c r="B256" s="234"/>
      <c r="C256" s="235"/>
      <c r="D256" s="218" t="s">
        <v>155</v>
      </c>
      <c r="E256" s="236" t="s">
        <v>19</v>
      </c>
      <c r="F256" s="237" t="s">
        <v>156</v>
      </c>
      <c r="G256" s="235"/>
      <c r="H256" s="238">
        <v>260.25800000000004</v>
      </c>
      <c r="I256" s="239"/>
      <c r="J256" s="235"/>
      <c r="K256" s="235"/>
      <c r="L256" s="240"/>
      <c r="M256" s="245"/>
      <c r="N256" s="246"/>
      <c r="O256" s="246"/>
      <c r="P256" s="246"/>
      <c r="Q256" s="246"/>
      <c r="R256" s="246"/>
      <c r="S256" s="246"/>
      <c r="T256" s="24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155</v>
      </c>
      <c r="AU256" s="244" t="s">
        <v>83</v>
      </c>
      <c r="AV256" s="14" t="s">
        <v>157</v>
      </c>
      <c r="AW256" s="14" t="s">
        <v>35</v>
      </c>
      <c r="AX256" s="14" t="s">
        <v>81</v>
      </c>
      <c r="AY256" s="244" t="s">
        <v>145</v>
      </c>
    </row>
    <row r="257" spans="1:65" s="2" customFormat="1" ht="16.5" customHeight="1">
      <c r="A257" s="39"/>
      <c r="B257" s="40"/>
      <c r="C257" s="205" t="s">
        <v>538</v>
      </c>
      <c r="D257" s="205" t="s">
        <v>148</v>
      </c>
      <c r="E257" s="206" t="s">
        <v>539</v>
      </c>
      <c r="F257" s="207" t="s">
        <v>540</v>
      </c>
      <c r="G257" s="208" t="s">
        <v>220</v>
      </c>
      <c r="H257" s="209">
        <v>1207.002</v>
      </c>
      <c r="I257" s="210"/>
      <c r="J257" s="211">
        <f>ROUND(I257*H257,2)</f>
        <v>0</v>
      </c>
      <c r="K257" s="207" t="s">
        <v>151</v>
      </c>
      <c r="L257" s="45"/>
      <c r="M257" s="212" t="s">
        <v>19</v>
      </c>
      <c r="N257" s="213" t="s">
        <v>44</v>
      </c>
      <c r="O257" s="85"/>
      <c r="P257" s="214">
        <f>O257*H257</f>
        <v>0</v>
      </c>
      <c r="Q257" s="214">
        <v>0.324</v>
      </c>
      <c r="R257" s="214">
        <f>Q257*H257</f>
        <v>391.068648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157</v>
      </c>
      <c r="AT257" s="216" t="s">
        <v>148</v>
      </c>
      <c r="AU257" s="216" t="s">
        <v>83</v>
      </c>
      <c r="AY257" s="18" t="s">
        <v>145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81</v>
      </c>
      <c r="BK257" s="217">
        <f>ROUND(I257*H257,2)</f>
        <v>0</v>
      </c>
      <c r="BL257" s="18" t="s">
        <v>157</v>
      </c>
      <c r="BM257" s="216" t="s">
        <v>541</v>
      </c>
    </row>
    <row r="258" spans="1:47" s="2" customFormat="1" ht="12">
      <c r="A258" s="39"/>
      <c r="B258" s="40"/>
      <c r="C258" s="41"/>
      <c r="D258" s="218" t="s">
        <v>154</v>
      </c>
      <c r="E258" s="41"/>
      <c r="F258" s="219" t="s">
        <v>542</v>
      </c>
      <c r="G258" s="41"/>
      <c r="H258" s="41"/>
      <c r="I258" s="220"/>
      <c r="J258" s="41"/>
      <c r="K258" s="41"/>
      <c r="L258" s="45"/>
      <c r="M258" s="221"/>
      <c r="N258" s="222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154</v>
      </c>
      <c r="AU258" s="18" t="s">
        <v>83</v>
      </c>
    </row>
    <row r="259" spans="1:51" s="15" customFormat="1" ht="12">
      <c r="A259" s="15"/>
      <c r="B259" s="249"/>
      <c r="C259" s="250"/>
      <c r="D259" s="218" t="s">
        <v>155</v>
      </c>
      <c r="E259" s="251" t="s">
        <v>19</v>
      </c>
      <c r="F259" s="252" t="s">
        <v>543</v>
      </c>
      <c r="G259" s="250"/>
      <c r="H259" s="251" t="s">
        <v>19</v>
      </c>
      <c r="I259" s="253"/>
      <c r="J259" s="250"/>
      <c r="K259" s="250"/>
      <c r="L259" s="254"/>
      <c r="M259" s="255"/>
      <c r="N259" s="256"/>
      <c r="O259" s="256"/>
      <c r="P259" s="256"/>
      <c r="Q259" s="256"/>
      <c r="R259" s="256"/>
      <c r="S259" s="256"/>
      <c r="T259" s="257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8" t="s">
        <v>155</v>
      </c>
      <c r="AU259" s="258" t="s">
        <v>83</v>
      </c>
      <c r="AV259" s="15" t="s">
        <v>81</v>
      </c>
      <c r="AW259" s="15" t="s">
        <v>35</v>
      </c>
      <c r="AX259" s="15" t="s">
        <v>73</v>
      </c>
      <c r="AY259" s="258" t="s">
        <v>145</v>
      </c>
    </row>
    <row r="260" spans="1:51" s="13" customFormat="1" ht="12">
      <c r="A260" s="13"/>
      <c r="B260" s="223"/>
      <c r="C260" s="224"/>
      <c r="D260" s="218" t="s">
        <v>155</v>
      </c>
      <c r="E260" s="225" t="s">
        <v>19</v>
      </c>
      <c r="F260" s="226" t="s">
        <v>544</v>
      </c>
      <c r="G260" s="224"/>
      <c r="H260" s="227">
        <v>1222.122</v>
      </c>
      <c r="I260" s="228"/>
      <c r="J260" s="224"/>
      <c r="K260" s="224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155</v>
      </c>
      <c r="AU260" s="233" t="s">
        <v>83</v>
      </c>
      <c r="AV260" s="13" t="s">
        <v>83</v>
      </c>
      <c r="AW260" s="13" t="s">
        <v>35</v>
      </c>
      <c r="AX260" s="13" t="s">
        <v>73</v>
      </c>
      <c r="AY260" s="233" t="s">
        <v>145</v>
      </c>
    </row>
    <row r="261" spans="1:51" s="13" customFormat="1" ht="12">
      <c r="A261" s="13"/>
      <c r="B261" s="223"/>
      <c r="C261" s="224"/>
      <c r="D261" s="218" t="s">
        <v>155</v>
      </c>
      <c r="E261" s="225" t="s">
        <v>19</v>
      </c>
      <c r="F261" s="226" t="s">
        <v>545</v>
      </c>
      <c r="G261" s="224"/>
      <c r="H261" s="227">
        <v>-15.12</v>
      </c>
      <c r="I261" s="228"/>
      <c r="J261" s="224"/>
      <c r="K261" s="224"/>
      <c r="L261" s="229"/>
      <c r="M261" s="230"/>
      <c r="N261" s="231"/>
      <c r="O261" s="231"/>
      <c r="P261" s="231"/>
      <c r="Q261" s="231"/>
      <c r="R261" s="231"/>
      <c r="S261" s="231"/>
      <c r="T261" s="23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3" t="s">
        <v>155</v>
      </c>
      <c r="AU261" s="233" t="s">
        <v>83</v>
      </c>
      <c r="AV261" s="13" t="s">
        <v>83</v>
      </c>
      <c r="AW261" s="13" t="s">
        <v>35</v>
      </c>
      <c r="AX261" s="13" t="s">
        <v>73</v>
      </c>
      <c r="AY261" s="233" t="s">
        <v>145</v>
      </c>
    </row>
    <row r="262" spans="1:51" s="14" customFormat="1" ht="12">
      <c r="A262" s="14"/>
      <c r="B262" s="234"/>
      <c r="C262" s="235"/>
      <c r="D262" s="218" t="s">
        <v>155</v>
      </c>
      <c r="E262" s="236" t="s">
        <v>19</v>
      </c>
      <c r="F262" s="237" t="s">
        <v>156</v>
      </c>
      <c r="G262" s="235"/>
      <c r="H262" s="238">
        <v>1207.0020000000002</v>
      </c>
      <c r="I262" s="239"/>
      <c r="J262" s="235"/>
      <c r="K262" s="235"/>
      <c r="L262" s="240"/>
      <c r="M262" s="245"/>
      <c r="N262" s="246"/>
      <c r="O262" s="246"/>
      <c r="P262" s="246"/>
      <c r="Q262" s="246"/>
      <c r="R262" s="246"/>
      <c r="S262" s="246"/>
      <c r="T262" s="24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4" t="s">
        <v>155</v>
      </c>
      <c r="AU262" s="244" t="s">
        <v>83</v>
      </c>
      <c r="AV262" s="14" t="s">
        <v>157</v>
      </c>
      <c r="AW262" s="14" t="s">
        <v>35</v>
      </c>
      <c r="AX262" s="14" t="s">
        <v>81</v>
      </c>
      <c r="AY262" s="244" t="s">
        <v>145</v>
      </c>
    </row>
    <row r="263" spans="1:65" s="2" customFormat="1" ht="16.5" customHeight="1">
      <c r="A263" s="39"/>
      <c r="B263" s="40"/>
      <c r="C263" s="205" t="s">
        <v>546</v>
      </c>
      <c r="D263" s="205" t="s">
        <v>148</v>
      </c>
      <c r="E263" s="206" t="s">
        <v>547</v>
      </c>
      <c r="F263" s="207" t="s">
        <v>548</v>
      </c>
      <c r="G263" s="208" t="s">
        <v>220</v>
      </c>
      <c r="H263" s="209">
        <v>7015.895</v>
      </c>
      <c r="I263" s="210"/>
      <c r="J263" s="211">
        <f>ROUND(I263*H263,2)</f>
        <v>0</v>
      </c>
      <c r="K263" s="207" t="s">
        <v>151</v>
      </c>
      <c r="L263" s="45"/>
      <c r="M263" s="212" t="s">
        <v>19</v>
      </c>
      <c r="N263" s="213" t="s">
        <v>44</v>
      </c>
      <c r="O263" s="85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157</v>
      </c>
      <c r="AT263" s="216" t="s">
        <v>148</v>
      </c>
      <c r="AU263" s="216" t="s">
        <v>83</v>
      </c>
      <c r="AY263" s="18" t="s">
        <v>145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81</v>
      </c>
      <c r="BK263" s="217">
        <f>ROUND(I263*H263,2)</f>
        <v>0</v>
      </c>
      <c r="BL263" s="18" t="s">
        <v>157</v>
      </c>
      <c r="BM263" s="216" t="s">
        <v>549</v>
      </c>
    </row>
    <row r="264" spans="1:47" s="2" customFormat="1" ht="12">
      <c r="A264" s="39"/>
      <c r="B264" s="40"/>
      <c r="C264" s="41"/>
      <c r="D264" s="218" t="s">
        <v>154</v>
      </c>
      <c r="E264" s="41"/>
      <c r="F264" s="219" t="s">
        <v>550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154</v>
      </c>
      <c r="AU264" s="18" t="s">
        <v>83</v>
      </c>
    </row>
    <row r="265" spans="1:51" s="15" customFormat="1" ht="12">
      <c r="A265" s="15"/>
      <c r="B265" s="249"/>
      <c r="C265" s="250"/>
      <c r="D265" s="218" t="s">
        <v>155</v>
      </c>
      <c r="E265" s="251" t="s">
        <v>19</v>
      </c>
      <c r="F265" s="252" t="s">
        <v>551</v>
      </c>
      <c r="G265" s="250"/>
      <c r="H265" s="251" t="s">
        <v>19</v>
      </c>
      <c r="I265" s="253"/>
      <c r="J265" s="250"/>
      <c r="K265" s="250"/>
      <c r="L265" s="254"/>
      <c r="M265" s="255"/>
      <c r="N265" s="256"/>
      <c r="O265" s="256"/>
      <c r="P265" s="256"/>
      <c r="Q265" s="256"/>
      <c r="R265" s="256"/>
      <c r="S265" s="256"/>
      <c r="T265" s="257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58" t="s">
        <v>155</v>
      </c>
      <c r="AU265" s="258" t="s">
        <v>83</v>
      </c>
      <c r="AV265" s="15" t="s">
        <v>81</v>
      </c>
      <c r="AW265" s="15" t="s">
        <v>35</v>
      </c>
      <c r="AX265" s="15" t="s">
        <v>73</v>
      </c>
      <c r="AY265" s="258" t="s">
        <v>145</v>
      </c>
    </row>
    <row r="266" spans="1:51" s="13" customFormat="1" ht="12">
      <c r="A266" s="13"/>
      <c r="B266" s="223"/>
      <c r="C266" s="224"/>
      <c r="D266" s="218" t="s">
        <v>155</v>
      </c>
      <c r="E266" s="225" t="s">
        <v>19</v>
      </c>
      <c r="F266" s="226" t="s">
        <v>552</v>
      </c>
      <c r="G266" s="224"/>
      <c r="H266" s="227">
        <v>7080.88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155</v>
      </c>
      <c r="AU266" s="233" t="s">
        <v>83</v>
      </c>
      <c r="AV266" s="13" t="s">
        <v>83</v>
      </c>
      <c r="AW266" s="13" t="s">
        <v>35</v>
      </c>
      <c r="AX266" s="13" t="s">
        <v>73</v>
      </c>
      <c r="AY266" s="233" t="s">
        <v>145</v>
      </c>
    </row>
    <row r="267" spans="1:51" s="13" customFormat="1" ht="12">
      <c r="A267" s="13"/>
      <c r="B267" s="223"/>
      <c r="C267" s="224"/>
      <c r="D267" s="218" t="s">
        <v>155</v>
      </c>
      <c r="E267" s="225" t="s">
        <v>19</v>
      </c>
      <c r="F267" s="226" t="s">
        <v>515</v>
      </c>
      <c r="G267" s="224"/>
      <c r="H267" s="227">
        <v>-64.985</v>
      </c>
      <c r="I267" s="228"/>
      <c r="J267" s="224"/>
      <c r="K267" s="224"/>
      <c r="L267" s="229"/>
      <c r="M267" s="230"/>
      <c r="N267" s="231"/>
      <c r="O267" s="231"/>
      <c r="P267" s="231"/>
      <c r="Q267" s="231"/>
      <c r="R267" s="231"/>
      <c r="S267" s="231"/>
      <c r="T267" s="23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3" t="s">
        <v>155</v>
      </c>
      <c r="AU267" s="233" t="s">
        <v>83</v>
      </c>
      <c r="AV267" s="13" t="s">
        <v>83</v>
      </c>
      <c r="AW267" s="13" t="s">
        <v>35</v>
      </c>
      <c r="AX267" s="13" t="s">
        <v>73</v>
      </c>
      <c r="AY267" s="233" t="s">
        <v>145</v>
      </c>
    </row>
    <row r="268" spans="1:51" s="14" customFormat="1" ht="12">
      <c r="A268" s="14"/>
      <c r="B268" s="234"/>
      <c r="C268" s="235"/>
      <c r="D268" s="218" t="s">
        <v>155</v>
      </c>
      <c r="E268" s="236" t="s">
        <v>19</v>
      </c>
      <c r="F268" s="237" t="s">
        <v>156</v>
      </c>
      <c r="G268" s="235"/>
      <c r="H268" s="238">
        <v>7015.895</v>
      </c>
      <c r="I268" s="239"/>
      <c r="J268" s="235"/>
      <c r="K268" s="235"/>
      <c r="L268" s="240"/>
      <c r="M268" s="245"/>
      <c r="N268" s="246"/>
      <c r="O268" s="246"/>
      <c r="P268" s="246"/>
      <c r="Q268" s="246"/>
      <c r="R268" s="246"/>
      <c r="S268" s="246"/>
      <c r="T268" s="247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4" t="s">
        <v>155</v>
      </c>
      <c r="AU268" s="244" t="s">
        <v>83</v>
      </c>
      <c r="AV268" s="14" t="s">
        <v>157</v>
      </c>
      <c r="AW268" s="14" t="s">
        <v>35</v>
      </c>
      <c r="AX268" s="14" t="s">
        <v>81</v>
      </c>
      <c r="AY268" s="244" t="s">
        <v>145</v>
      </c>
    </row>
    <row r="269" spans="1:65" s="2" customFormat="1" ht="16.5" customHeight="1">
      <c r="A269" s="39"/>
      <c r="B269" s="40"/>
      <c r="C269" s="205" t="s">
        <v>553</v>
      </c>
      <c r="D269" s="205" t="s">
        <v>148</v>
      </c>
      <c r="E269" s="206" t="s">
        <v>554</v>
      </c>
      <c r="F269" s="207" t="s">
        <v>555</v>
      </c>
      <c r="G269" s="208" t="s">
        <v>220</v>
      </c>
      <c r="H269" s="209">
        <v>13036.294</v>
      </c>
      <c r="I269" s="210"/>
      <c r="J269" s="211">
        <f>ROUND(I269*H269,2)</f>
        <v>0</v>
      </c>
      <c r="K269" s="207" t="s">
        <v>151</v>
      </c>
      <c r="L269" s="45"/>
      <c r="M269" s="212" t="s">
        <v>19</v>
      </c>
      <c r="N269" s="213" t="s">
        <v>44</v>
      </c>
      <c r="O269" s="85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157</v>
      </c>
      <c r="AT269" s="216" t="s">
        <v>148</v>
      </c>
      <c r="AU269" s="216" t="s">
        <v>83</v>
      </c>
      <c r="AY269" s="18" t="s">
        <v>145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81</v>
      </c>
      <c r="BK269" s="217">
        <f>ROUND(I269*H269,2)</f>
        <v>0</v>
      </c>
      <c r="BL269" s="18" t="s">
        <v>157</v>
      </c>
      <c r="BM269" s="216" t="s">
        <v>556</v>
      </c>
    </row>
    <row r="270" spans="1:47" s="2" customFormat="1" ht="12">
      <c r="A270" s="39"/>
      <c r="B270" s="40"/>
      <c r="C270" s="41"/>
      <c r="D270" s="218" t="s">
        <v>154</v>
      </c>
      <c r="E270" s="41"/>
      <c r="F270" s="219" t="s">
        <v>557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154</v>
      </c>
      <c r="AU270" s="18" t="s">
        <v>83</v>
      </c>
    </row>
    <row r="271" spans="1:51" s="15" customFormat="1" ht="12">
      <c r="A271" s="15"/>
      <c r="B271" s="249"/>
      <c r="C271" s="250"/>
      <c r="D271" s="218" t="s">
        <v>155</v>
      </c>
      <c r="E271" s="251" t="s">
        <v>19</v>
      </c>
      <c r="F271" s="252" t="s">
        <v>558</v>
      </c>
      <c r="G271" s="250"/>
      <c r="H271" s="251" t="s">
        <v>19</v>
      </c>
      <c r="I271" s="253"/>
      <c r="J271" s="250"/>
      <c r="K271" s="250"/>
      <c r="L271" s="254"/>
      <c r="M271" s="255"/>
      <c r="N271" s="256"/>
      <c r="O271" s="256"/>
      <c r="P271" s="256"/>
      <c r="Q271" s="256"/>
      <c r="R271" s="256"/>
      <c r="S271" s="256"/>
      <c r="T271" s="257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8" t="s">
        <v>155</v>
      </c>
      <c r="AU271" s="258" t="s">
        <v>83</v>
      </c>
      <c r="AV271" s="15" t="s">
        <v>81</v>
      </c>
      <c r="AW271" s="15" t="s">
        <v>35</v>
      </c>
      <c r="AX271" s="15" t="s">
        <v>73</v>
      </c>
      <c r="AY271" s="258" t="s">
        <v>145</v>
      </c>
    </row>
    <row r="272" spans="1:51" s="13" customFormat="1" ht="12">
      <c r="A272" s="13"/>
      <c r="B272" s="223"/>
      <c r="C272" s="224"/>
      <c r="D272" s="218" t="s">
        <v>155</v>
      </c>
      <c r="E272" s="225" t="s">
        <v>19</v>
      </c>
      <c r="F272" s="226" t="s">
        <v>559</v>
      </c>
      <c r="G272" s="224"/>
      <c r="H272" s="227">
        <v>6422.568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155</v>
      </c>
      <c r="AU272" s="233" t="s">
        <v>83</v>
      </c>
      <c r="AV272" s="13" t="s">
        <v>83</v>
      </c>
      <c r="AW272" s="13" t="s">
        <v>35</v>
      </c>
      <c r="AX272" s="13" t="s">
        <v>73</v>
      </c>
      <c r="AY272" s="233" t="s">
        <v>145</v>
      </c>
    </row>
    <row r="273" spans="1:51" s="13" customFormat="1" ht="12">
      <c r="A273" s="13"/>
      <c r="B273" s="223"/>
      <c r="C273" s="224"/>
      <c r="D273" s="218" t="s">
        <v>155</v>
      </c>
      <c r="E273" s="225" t="s">
        <v>19</v>
      </c>
      <c r="F273" s="226" t="s">
        <v>560</v>
      </c>
      <c r="G273" s="224"/>
      <c r="H273" s="227">
        <v>6743.695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155</v>
      </c>
      <c r="AU273" s="233" t="s">
        <v>83</v>
      </c>
      <c r="AV273" s="13" t="s">
        <v>83</v>
      </c>
      <c r="AW273" s="13" t="s">
        <v>35</v>
      </c>
      <c r="AX273" s="13" t="s">
        <v>73</v>
      </c>
      <c r="AY273" s="233" t="s">
        <v>145</v>
      </c>
    </row>
    <row r="274" spans="1:51" s="13" customFormat="1" ht="12">
      <c r="A274" s="13"/>
      <c r="B274" s="223"/>
      <c r="C274" s="224"/>
      <c r="D274" s="218" t="s">
        <v>155</v>
      </c>
      <c r="E274" s="225" t="s">
        <v>19</v>
      </c>
      <c r="F274" s="226" t="s">
        <v>561</v>
      </c>
      <c r="G274" s="224"/>
      <c r="H274" s="227">
        <v>-129.969</v>
      </c>
      <c r="I274" s="228"/>
      <c r="J274" s="224"/>
      <c r="K274" s="224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155</v>
      </c>
      <c r="AU274" s="233" t="s">
        <v>83</v>
      </c>
      <c r="AV274" s="13" t="s">
        <v>83</v>
      </c>
      <c r="AW274" s="13" t="s">
        <v>35</v>
      </c>
      <c r="AX274" s="13" t="s">
        <v>73</v>
      </c>
      <c r="AY274" s="233" t="s">
        <v>145</v>
      </c>
    </row>
    <row r="275" spans="1:51" s="14" customFormat="1" ht="12">
      <c r="A275" s="14"/>
      <c r="B275" s="234"/>
      <c r="C275" s="235"/>
      <c r="D275" s="218" t="s">
        <v>155</v>
      </c>
      <c r="E275" s="236" t="s">
        <v>19</v>
      </c>
      <c r="F275" s="237" t="s">
        <v>156</v>
      </c>
      <c r="G275" s="235"/>
      <c r="H275" s="238">
        <v>13036.294</v>
      </c>
      <c r="I275" s="239"/>
      <c r="J275" s="235"/>
      <c r="K275" s="235"/>
      <c r="L275" s="240"/>
      <c r="M275" s="245"/>
      <c r="N275" s="246"/>
      <c r="O275" s="246"/>
      <c r="P275" s="246"/>
      <c r="Q275" s="246"/>
      <c r="R275" s="246"/>
      <c r="S275" s="246"/>
      <c r="T275" s="247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155</v>
      </c>
      <c r="AU275" s="244" t="s">
        <v>83</v>
      </c>
      <c r="AV275" s="14" t="s">
        <v>157</v>
      </c>
      <c r="AW275" s="14" t="s">
        <v>35</v>
      </c>
      <c r="AX275" s="14" t="s">
        <v>81</v>
      </c>
      <c r="AY275" s="244" t="s">
        <v>145</v>
      </c>
    </row>
    <row r="276" spans="1:65" s="2" customFormat="1" ht="21.75" customHeight="1">
      <c r="A276" s="39"/>
      <c r="B276" s="40"/>
      <c r="C276" s="205" t="s">
        <v>562</v>
      </c>
      <c r="D276" s="205" t="s">
        <v>148</v>
      </c>
      <c r="E276" s="206" t="s">
        <v>563</v>
      </c>
      <c r="F276" s="207" t="s">
        <v>564</v>
      </c>
      <c r="G276" s="208" t="s">
        <v>220</v>
      </c>
      <c r="H276" s="209">
        <v>6054.841</v>
      </c>
      <c r="I276" s="210"/>
      <c r="J276" s="211">
        <f>ROUND(I276*H276,2)</f>
        <v>0</v>
      </c>
      <c r="K276" s="207" t="s">
        <v>151</v>
      </c>
      <c r="L276" s="45"/>
      <c r="M276" s="212" t="s">
        <v>19</v>
      </c>
      <c r="N276" s="213" t="s">
        <v>44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157</v>
      </c>
      <c r="AT276" s="216" t="s">
        <v>148</v>
      </c>
      <c r="AU276" s="216" t="s">
        <v>83</v>
      </c>
      <c r="AY276" s="18" t="s">
        <v>145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81</v>
      </c>
      <c r="BK276" s="217">
        <f>ROUND(I276*H276,2)</f>
        <v>0</v>
      </c>
      <c r="BL276" s="18" t="s">
        <v>157</v>
      </c>
      <c r="BM276" s="216" t="s">
        <v>565</v>
      </c>
    </row>
    <row r="277" spans="1:47" s="2" customFormat="1" ht="12">
      <c r="A277" s="39"/>
      <c r="B277" s="40"/>
      <c r="C277" s="41"/>
      <c r="D277" s="218" t="s">
        <v>154</v>
      </c>
      <c r="E277" s="41"/>
      <c r="F277" s="219" t="s">
        <v>566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154</v>
      </c>
      <c r="AU277" s="18" t="s">
        <v>83</v>
      </c>
    </row>
    <row r="278" spans="1:51" s="15" customFormat="1" ht="12">
      <c r="A278" s="15"/>
      <c r="B278" s="249"/>
      <c r="C278" s="250"/>
      <c r="D278" s="218" t="s">
        <v>155</v>
      </c>
      <c r="E278" s="251" t="s">
        <v>19</v>
      </c>
      <c r="F278" s="252" t="s">
        <v>567</v>
      </c>
      <c r="G278" s="250"/>
      <c r="H278" s="251" t="s">
        <v>19</v>
      </c>
      <c r="I278" s="253"/>
      <c r="J278" s="250"/>
      <c r="K278" s="250"/>
      <c r="L278" s="254"/>
      <c r="M278" s="255"/>
      <c r="N278" s="256"/>
      <c r="O278" s="256"/>
      <c r="P278" s="256"/>
      <c r="Q278" s="256"/>
      <c r="R278" s="256"/>
      <c r="S278" s="256"/>
      <c r="T278" s="257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8" t="s">
        <v>155</v>
      </c>
      <c r="AU278" s="258" t="s">
        <v>83</v>
      </c>
      <c r="AV278" s="15" t="s">
        <v>81</v>
      </c>
      <c r="AW278" s="15" t="s">
        <v>35</v>
      </c>
      <c r="AX278" s="15" t="s">
        <v>73</v>
      </c>
      <c r="AY278" s="258" t="s">
        <v>145</v>
      </c>
    </row>
    <row r="279" spans="1:51" s="13" customFormat="1" ht="12">
      <c r="A279" s="13"/>
      <c r="B279" s="223"/>
      <c r="C279" s="224"/>
      <c r="D279" s="218" t="s">
        <v>155</v>
      </c>
      <c r="E279" s="225" t="s">
        <v>19</v>
      </c>
      <c r="F279" s="226" t="s">
        <v>568</v>
      </c>
      <c r="G279" s="224"/>
      <c r="H279" s="227">
        <v>6116.731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155</v>
      </c>
      <c r="AU279" s="233" t="s">
        <v>83</v>
      </c>
      <c r="AV279" s="13" t="s">
        <v>83</v>
      </c>
      <c r="AW279" s="13" t="s">
        <v>35</v>
      </c>
      <c r="AX279" s="13" t="s">
        <v>73</v>
      </c>
      <c r="AY279" s="233" t="s">
        <v>145</v>
      </c>
    </row>
    <row r="280" spans="1:51" s="13" customFormat="1" ht="12">
      <c r="A280" s="13"/>
      <c r="B280" s="223"/>
      <c r="C280" s="224"/>
      <c r="D280" s="218" t="s">
        <v>155</v>
      </c>
      <c r="E280" s="225" t="s">
        <v>19</v>
      </c>
      <c r="F280" s="226" t="s">
        <v>569</v>
      </c>
      <c r="G280" s="224"/>
      <c r="H280" s="227">
        <v>-61.89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3" t="s">
        <v>155</v>
      </c>
      <c r="AU280" s="233" t="s">
        <v>83</v>
      </c>
      <c r="AV280" s="13" t="s">
        <v>83</v>
      </c>
      <c r="AW280" s="13" t="s">
        <v>35</v>
      </c>
      <c r="AX280" s="13" t="s">
        <v>73</v>
      </c>
      <c r="AY280" s="233" t="s">
        <v>145</v>
      </c>
    </row>
    <row r="281" spans="1:51" s="14" customFormat="1" ht="12">
      <c r="A281" s="14"/>
      <c r="B281" s="234"/>
      <c r="C281" s="235"/>
      <c r="D281" s="218" t="s">
        <v>155</v>
      </c>
      <c r="E281" s="236" t="s">
        <v>19</v>
      </c>
      <c r="F281" s="237" t="s">
        <v>156</v>
      </c>
      <c r="G281" s="235"/>
      <c r="H281" s="238">
        <v>6054.840999999999</v>
      </c>
      <c r="I281" s="239"/>
      <c r="J281" s="235"/>
      <c r="K281" s="235"/>
      <c r="L281" s="240"/>
      <c r="M281" s="245"/>
      <c r="N281" s="246"/>
      <c r="O281" s="246"/>
      <c r="P281" s="246"/>
      <c r="Q281" s="246"/>
      <c r="R281" s="246"/>
      <c r="S281" s="246"/>
      <c r="T281" s="24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155</v>
      </c>
      <c r="AU281" s="244" t="s">
        <v>83</v>
      </c>
      <c r="AV281" s="14" t="s">
        <v>157</v>
      </c>
      <c r="AW281" s="14" t="s">
        <v>35</v>
      </c>
      <c r="AX281" s="14" t="s">
        <v>81</v>
      </c>
      <c r="AY281" s="244" t="s">
        <v>145</v>
      </c>
    </row>
    <row r="282" spans="1:65" s="2" customFormat="1" ht="16.5" customHeight="1">
      <c r="A282" s="39"/>
      <c r="B282" s="40"/>
      <c r="C282" s="205" t="s">
        <v>570</v>
      </c>
      <c r="D282" s="205" t="s">
        <v>148</v>
      </c>
      <c r="E282" s="206" t="s">
        <v>571</v>
      </c>
      <c r="F282" s="207" t="s">
        <v>572</v>
      </c>
      <c r="G282" s="208" t="s">
        <v>220</v>
      </c>
      <c r="H282" s="209">
        <v>6360.677</v>
      </c>
      <c r="I282" s="210"/>
      <c r="J282" s="211">
        <f>ROUND(I282*H282,2)</f>
        <v>0</v>
      </c>
      <c r="K282" s="207" t="s">
        <v>151</v>
      </c>
      <c r="L282" s="45"/>
      <c r="M282" s="212" t="s">
        <v>19</v>
      </c>
      <c r="N282" s="213" t="s">
        <v>44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157</v>
      </c>
      <c r="AT282" s="216" t="s">
        <v>148</v>
      </c>
      <c r="AU282" s="216" t="s">
        <v>83</v>
      </c>
      <c r="AY282" s="18" t="s">
        <v>145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81</v>
      </c>
      <c r="BK282" s="217">
        <f>ROUND(I282*H282,2)</f>
        <v>0</v>
      </c>
      <c r="BL282" s="18" t="s">
        <v>157</v>
      </c>
      <c r="BM282" s="216" t="s">
        <v>573</v>
      </c>
    </row>
    <row r="283" spans="1:47" s="2" customFormat="1" ht="12">
      <c r="A283" s="39"/>
      <c r="B283" s="40"/>
      <c r="C283" s="41"/>
      <c r="D283" s="218" t="s">
        <v>154</v>
      </c>
      <c r="E283" s="41"/>
      <c r="F283" s="219" t="s">
        <v>574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154</v>
      </c>
      <c r="AU283" s="18" t="s">
        <v>83</v>
      </c>
    </row>
    <row r="284" spans="1:51" s="15" customFormat="1" ht="12">
      <c r="A284" s="15"/>
      <c r="B284" s="249"/>
      <c r="C284" s="250"/>
      <c r="D284" s="218" t="s">
        <v>155</v>
      </c>
      <c r="E284" s="251" t="s">
        <v>19</v>
      </c>
      <c r="F284" s="252" t="s">
        <v>575</v>
      </c>
      <c r="G284" s="250"/>
      <c r="H284" s="251" t="s">
        <v>19</v>
      </c>
      <c r="I284" s="253"/>
      <c r="J284" s="250"/>
      <c r="K284" s="250"/>
      <c r="L284" s="254"/>
      <c r="M284" s="255"/>
      <c r="N284" s="256"/>
      <c r="O284" s="256"/>
      <c r="P284" s="256"/>
      <c r="Q284" s="256"/>
      <c r="R284" s="256"/>
      <c r="S284" s="256"/>
      <c r="T284" s="257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8" t="s">
        <v>155</v>
      </c>
      <c r="AU284" s="258" t="s">
        <v>83</v>
      </c>
      <c r="AV284" s="15" t="s">
        <v>81</v>
      </c>
      <c r="AW284" s="15" t="s">
        <v>35</v>
      </c>
      <c r="AX284" s="15" t="s">
        <v>73</v>
      </c>
      <c r="AY284" s="258" t="s">
        <v>145</v>
      </c>
    </row>
    <row r="285" spans="1:51" s="13" customFormat="1" ht="12">
      <c r="A285" s="13"/>
      <c r="B285" s="223"/>
      <c r="C285" s="224"/>
      <c r="D285" s="218" t="s">
        <v>155</v>
      </c>
      <c r="E285" s="225" t="s">
        <v>19</v>
      </c>
      <c r="F285" s="226" t="s">
        <v>576</v>
      </c>
      <c r="G285" s="224"/>
      <c r="H285" s="227">
        <v>6422.567</v>
      </c>
      <c r="I285" s="228"/>
      <c r="J285" s="224"/>
      <c r="K285" s="224"/>
      <c r="L285" s="229"/>
      <c r="M285" s="230"/>
      <c r="N285" s="231"/>
      <c r="O285" s="231"/>
      <c r="P285" s="231"/>
      <c r="Q285" s="231"/>
      <c r="R285" s="231"/>
      <c r="S285" s="231"/>
      <c r="T285" s="23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3" t="s">
        <v>155</v>
      </c>
      <c r="AU285" s="233" t="s">
        <v>83</v>
      </c>
      <c r="AV285" s="13" t="s">
        <v>83</v>
      </c>
      <c r="AW285" s="13" t="s">
        <v>35</v>
      </c>
      <c r="AX285" s="13" t="s">
        <v>73</v>
      </c>
      <c r="AY285" s="233" t="s">
        <v>145</v>
      </c>
    </row>
    <row r="286" spans="1:51" s="13" customFormat="1" ht="12">
      <c r="A286" s="13"/>
      <c r="B286" s="223"/>
      <c r="C286" s="224"/>
      <c r="D286" s="218" t="s">
        <v>155</v>
      </c>
      <c r="E286" s="225" t="s">
        <v>19</v>
      </c>
      <c r="F286" s="226" t="s">
        <v>569</v>
      </c>
      <c r="G286" s="224"/>
      <c r="H286" s="227">
        <v>-61.89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155</v>
      </c>
      <c r="AU286" s="233" t="s">
        <v>83</v>
      </c>
      <c r="AV286" s="13" t="s">
        <v>83</v>
      </c>
      <c r="AW286" s="13" t="s">
        <v>35</v>
      </c>
      <c r="AX286" s="13" t="s">
        <v>73</v>
      </c>
      <c r="AY286" s="233" t="s">
        <v>145</v>
      </c>
    </row>
    <row r="287" spans="1:51" s="14" customFormat="1" ht="12">
      <c r="A287" s="14"/>
      <c r="B287" s="234"/>
      <c r="C287" s="235"/>
      <c r="D287" s="218" t="s">
        <v>155</v>
      </c>
      <c r="E287" s="236" t="s">
        <v>19</v>
      </c>
      <c r="F287" s="237" t="s">
        <v>156</v>
      </c>
      <c r="G287" s="235"/>
      <c r="H287" s="238">
        <v>6360.677</v>
      </c>
      <c r="I287" s="239"/>
      <c r="J287" s="235"/>
      <c r="K287" s="235"/>
      <c r="L287" s="240"/>
      <c r="M287" s="245"/>
      <c r="N287" s="246"/>
      <c r="O287" s="246"/>
      <c r="P287" s="246"/>
      <c r="Q287" s="246"/>
      <c r="R287" s="246"/>
      <c r="S287" s="246"/>
      <c r="T287" s="24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4" t="s">
        <v>155</v>
      </c>
      <c r="AU287" s="244" t="s">
        <v>83</v>
      </c>
      <c r="AV287" s="14" t="s">
        <v>157</v>
      </c>
      <c r="AW287" s="14" t="s">
        <v>35</v>
      </c>
      <c r="AX287" s="14" t="s">
        <v>81</v>
      </c>
      <c r="AY287" s="244" t="s">
        <v>145</v>
      </c>
    </row>
    <row r="288" spans="1:65" s="2" customFormat="1" ht="16.5" customHeight="1">
      <c r="A288" s="39"/>
      <c r="B288" s="40"/>
      <c r="C288" s="205" t="s">
        <v>577</v>
      </c>
      <c r="D288" s="205" t="s">
        <v>148</v>
      </c>
      <c r="E288" s="206" t="s">
        <v>578</v>
      </c>
      <c r="F288" s="207" t="s">
        <v>579</v>
      </c>
      <c r="G288" s="208" t="s">
        <v>220</v>
      </c>
      <c r="H288" s="209">
        <v>64.6</v>
      </c>
      <c r="I288" s="210"/>
      <c r="J288" s="211">
        <f>ROUND(I288*H288,2)</f>
        <v>0</v>
      </c>
      <c r="K288" s="207" t="s">
        <v>151</v>
      </c>
      <c r="L288" s="45"/>
      <c r="M288" s="212" t="s">
        <v>19</v>
      </c>
      <c r="N288" s="213" t="s">
        <v>44</v>
      </c>
      <c r="O288" s="85"/>
      <c r="P288" s="214">
        <f>O288*H288</f>
        <v>0</v>
      </c>
      <c r="Q288" s="214">
        <v>0.61404</v>
      </c>
      <c r="R288" s="214">
        <f>Q288*H288</f>
        <v>39.666984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157</v>
      </c>
      <c r="AT288" s="216" t="s">
        <v>148</v>
      </c>
      <c r="AU288" s="216" t="s">
        <v>83</v>
      </c>
      <c r="AY288" s="18" t="s">
        <v>145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81</v>
      </c>
      <c r="BK288" s="217">
        <f>ROUND(I288*H288,2)</f>
        <v>0</v>
      </c>
      <c r="BL288" s="18" t="s">
        <v>157</v>
      </c>
      <c r="BM288" s="216" t="s">
        <v>580</v>
      </c>
    </row>
    <row r="289" spans="1:47" s="2" customFormat="1" ht="12">
      <c r="A289" s="39"/>
      <c r="B289" s="40"/>
      <c r="C289" s="41"/>
      <c r="D289" s="218" t="s">
        <v>154</v>
      </c>
      <c r="E289" s="41"/>
      <c r="F289" s="219" t="s">
        <v>581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154</v>
      </c>
      <c r="AU289" s="18" t="s">
        <v>83</v>
      </c>
    </row>
    <row r="290" spans="1:51" s="13" customFormat="1" ht="12">
      <c r="A290" s="13"/>
      <c r="B290" s="223"/>
      <c r="C290" s="224"/>
      <c r="D290" s="218" t="s">
        <v>155</v>
      </c>
      <c r="E290" s="225" t="s">
        <v>19</v>
      </c>
      <c r="F290" s="226" t="s">
        <v>582</v>
      </c>
      <c r="G290" s="224"/>
      <c r="H290" s="227">
        <v>64.6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155</v>
      </c>
      <c r="AU290" s="233" t="s">
        <v>83</v>
      </c>
      <c r="AV290" s="13" t="s">
        <v>83</v>
      </c>
      <c r="AW290" s="13" t="s">
        <v>35</v>
      </c>
      <c r="AX290" s="13" t="s">
        <v>73</v>
      </c>
      <c r="AY290" s="233" t="s">
        <v>145</v>
      </c>
    </row>
    <row r="291" spans="1:51" s="14" customFormat="1" ht="12">
      <c r="A291" s="14"/>
      <c r="B291" s="234"/>
      <c r="C291" s="235"/>
      <c r="D291" s="218" t="s">
        <v>155</v>
      </c>
      <c r="E291" s="236" t="s">
        <v>19</v>
      </c>
      <c r="F291" s="237" t="s">
        <v>156</v>
      </c>
      <c r="G291" s="235"/>
      <c r="H291" s="238">
        <v>64.6</v>
      </c>
      <c r="I291" s="239"/>
      <c r="J291" s="235"/>
      <c r="K291" s="235"/>
      <c r="L291" s="240"/>
      <c r="M291" s="245"/>
      <c r="N291" s="246"/>
      <c r="O291" s="246"/>
      <c r="P291" s="246"/>
      <c r="Q291" s="246"/>
      <c r="R291" s="246"/>
      <c r="S291" s="246"/>
      <c r="T291" s="24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155</v>
      </c>
      <c r="AU291" s="244" t="s">
        <v>83</v>
      </c>
      <c r="AV291" s="14" t="s">
        <v>157</v>
      </c>
      <c r="AW291" s="14" t="s">
        <v>35</v>
      </c>
      <c r="AX291" s="14" t="s">
        <v>81</v>
      </c>
      <c r="AY291" s="244" t="s">
        <v>145</v>
      </c>
    </row>
    <row r="292" spans="1:65" s="2" customFormat="1" ht="16.5" customHeight="1">
      <c r="A292" s="39"/>
      <c r="B292" s="40"/>
      <c r="C292" s="205" t="s">
        <v>583</v>
      </c>
      <c r="D292" s="205" t="s">
        <v>148</v>
      </c>
      <c r="E292" s="206" t="s">
        <v>584</v>
      </c>
      <c r="F292" s="207" t="s">
        <v>585</v>
      </c>
      <c r="G292" s="208" t="s">
        <v>220</v>
      </c>
      <c r="H292" s="209">
        <v>64.6</v>
      </c>
      <c r="I292" s="210"/>
      <c r="J292" s="211">
        <f>ROUND(I292*H292,2)</f>
        <v>0</v>
      </c>
      <c r="K292" s="207" t="s">
        <v>151</v>
      </c>
      <c r="L292" s="45"/>
      <c r="M292" s="212" t="s">
        <v>19</v>
      </c>
      <c r="N292" s="213" t="s">
        <v>44</v>
      </c>
      <c r="O292" s="85"/>
      <c r="P292" s="214">
        <f>O292*H292</f>
        <v>0</v>
      </c>
      <c r="Q292" s="214">
        <v>0.1514</v>
      </c>
      <c r="R292" s="214">
        <f>Q292*H292</f>
        <v>9.780439999999999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157</v>
      </c>
      <c r="AT292" s="216" t="s">
        <v>148</v>
      </c>
      <c r="AU292" s="216" t="s">
        <v>83</v>
      </c>
      <c r="AY292" s="18" t="s">
        <v>145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81</v>
      </c>
      <c r="BK292" s="217">
        <f>ROUND(I292*H292,2)</f>
        <v>0</v>
      </c>
      <c r="BL292" s="18" t="s">
        <v>157</v>
      </c>
      <c r="BM292" s="216" t="s">
        <v>586</v>
      </c>
    </row>
    <row r="293" spans="1:47" s="2" customFormat="1" ht="12">
      <c r="A293" s="39"/>
      <c r="B293" s="40"/>
      <c r="C293" s="41"/>
      <c r="D293" s="218" t="s">
        <v>154</v>
      </c>
      <c r="E293" s="41"/>
      <c r="F293" s="219" t="s">
        <v>587</v>
      </c>
      <c r="G293" s="41"/>
      <c r="H293" s="41"/>
      <c r="I293" s="220"/>
      <c r="J293" s="41"/>
      <c r="K293" s="41"/>
      <c r="L293" s="45"/>
      <c r="M293" s="221"/>
      <c r="N293" s="222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154</v>
      </c>
      <c r="AU293" s="18" t="s">
        <v>83</v>
      </c>
    </row>
    <row r="294" spans="1:51" s="15" customFormat="1" ht="12">
      <c r="A294" s="15"/>
      <c r="B294" s="249"/>
      <c r="C294" s="250"/>
      <c r="D294" s="218" t="s">
        <v>155</v>
      </c>
      <c r="E294" s="251" t="s">
        <v>19</v>
      </c>
      <c r="F294" s="252" t="s">
        <v>588</v>
      </c>
      <c r="G294" s="250"/>
      <c r="H294" s="251" t="s">
        <v>19</v>
      </c>
      <c r="I294" s="253"/>
      <c r="J294" s="250"/>
      <c r="K294" s="250"/>
      <c r="L294" s="254"/>
      <c r="M294" s="255"/>
      <c r="N294" s="256"/>
      <c r="O294" s="256"/>
      <c r="P294" s="256"/>
      <c r="Q294" s="256"/>
      <c r="R294" s="256"/>
      <c r="S294" s="256"/>
      <c r="T294" s="257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8" t="s">
        <v>155</v>
      </c>
      <c r="AU294" s="258" t="s">
        <v>83</v>
      </c>
      <c r="AV294" s="15" t="s">
        <v>81</v>
      </c>
      <c r="AW294" s="15" t="s">
        <v>35</v>
      </c>
      <c r="AX294" s="15" t="s">
        <v>73</v>
      </c>
      <c r="AY294" s="258" t="s">
        <v>145</v>
      </c>
    </row>
    <row r="295" spans="1:51" s="13" customFormat="1" ht="12">
      <c r="A295" s="13"/>
      <c r="B295" s="223"/>
      <c r="C295" s="224"/>
      <c r="D295" s="218" t="s">
        <v>155</v>
      </c>
      <c r="E295" s="225" t="s">
        <v>19</v>
      </c>
      <c r="F295" s="226" t="s">
        <v>589</v>
      </c>
      <c r="G295" s="224"/>
      <c r="H295" s="227">
        <v>64.6</v>
      </c>
      <c r="I295" s="228"/>
      <c r="J295" s="224"/>
      <c r="K295" s="224"/>
      <c r="L295" s="229"/>
      <c r="M295" s="230"/>
      <c r="N295" s="231"/>
      <c r="O295" s="231"/>
      <c r="P295" s="231"/>
      <c r="Q295" s="231"/>
      <c r="R295" s="231"/>
      <c r="S295" s="231"/>
      <c r="T295" s="23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3" t="s">
        <v>155</v>
      </c>
      <c r="AU295" s="233" t="s">
        <v>83</v>
      </c>
      <c r="AV295" s="13" t="s">
        <v>83</v>
      </c>
      <c r="AW295" s="13" t="s">
        <v>35</v>
      </c>
      <c r="AX295" s="13" t="s">
        <v>73</v>
      </c>
      <c r="AY295" s="233" t="s">
        <v>145</v>
      </c>
    </row>
    <row r="296" spans="1:51" s="14" customFormat="1" ht="12">
      <c r="A296" s="14"/>
      <c r="B296" s="234"/>
      <c r="C296" s="235"/>
      <c r="D296" s="218" t="s">
        <v>155</v>
      </c>
      <c r="E296" s="236" t="s">
        <v>19</v>
      </c>
      <c r="F296" s="237" t="s">
        <v>156</v>
      </c>
      <c r="G296" s="235"/>
      <c r="H296" s="238">
        <v>64.6</v>
      </c>
      <c r="I296" s="239"/>
      <c r="J296" s="235"/>
      <c r="K296" s="235"/>
      <c r="L296" s="240"/>
      <c r="M296" s="245"/>
      <c r="N296" s="246"/>
      <c r="O296" s="246"/>
      <c r="P296" s="246"/>
      <c r="Q296" s="246"/>
      <c r="R296" s="246"/>
      <c r="S296" s="246"/>
      <c r="T296" s="24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4" t="s">
        <v>155</v>
      </c>
      <c r="AU296" s="244" t="s">
        <v>83</v>
      </c>
      <c r="AV296" s="14" t="s">
        <v>157</v>
      </c>
      <c r="AW296" s="14" t="s">
        <v>35</v>
      </c>
      <c r="AX296" s="14" t="s">
        <v>81</v>
      </c>
      <c r="AY296" s="244" t="s">
        <v>145</v>
      </c>
    </row>
    <row r="297" spans="1:63" s="12" customFormat="1" ht="22.8" customHeight="1">
      <c r="A297" s="12"/>
      <c r="B297" s="189"/>
      <c r="C297" s="190"/>
      <c r="D297" s="191" t="s">
        <v>72</v>
      </c>
      <c r="E297" s="203" t="s">
        <v>264</v>
      </c>
      <c r="F297" s="203" t="s">
        <v>290</v>
      </c>
      <c r="G297" s="190"/>
      <c r="H297" s="190"/>
      <c r="I297" s="193"/>
      <c r="J297" s="204">
        <f>BK297</f>
        <v>0</v>
      </c>
      <c r="K297" s="190"/>
      <c r="L297" s="195"/>
      <c r="M297" s="196"/>
      <c r="N297" s="197"/>
      <c r="O297" s="197"/>
      <c r="P297" s="198">
        <f>SUM(P298:P311)</f>
        <v>0</v>
      </c>
      <c r="Q297" s="197"/>
      <c r="R297" s="198">
        <f>SUM(R298:R311)</f>
        <v>61.07434276</v>
      </c>
      <c r="S297" s="197"/>
      <c r="T297" s="199">
        <f>SUM(T298:T311)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0" t="s">
        <v>81</v>
      </c>
      <c r="AT297" s="201" t="s">
        <v>72</v>
      </c>
      <c r="AU297" s="201" t="s">
        <v>81</v>
      </c>
      <c r="AY297" s="200" t="s">
        <v>145</v>
      </c>
      <c r="BK297" s="202">
        <f>SUM(BK298:BK311)</f>
        <v>0</v>
      </c>
    </row>
    <row r="298" spans="1:65" s="2" customFormat="1" ht="16.5" customHeight="1">
      <c r="A298" s="39"/>
      <c r="B298" s="40"/>
      <c r="C298" s="205" t="s">
        <v>590</v>
      </c>
      <c r="D298" s="205" t="s">
        <v>148</v>
      </c>
      <c r="E298" s="206" t="s">
        <v>591</v>
      </c>
      <c r="F298" s="207" t="s">
        <v>592</v>
      </c>
      <c r="G298" s="208" t="s">
        <v>593</v>
      </c>
      <c r="H298" s="209">
        <v>15.85</v>
      </c>
      <c r="I298" s="210"/>
      <c r="J298" s="211">
        <f>ROUND(I298*H298,2)</f>
        <v>0</v>
      </c>
      <c r="K298" s="207" t="s">
        <v>151</v>
      </c>
      <c r="L298" s="45"/>
      <c r="M298" s="212" t="s">
        <v>19</v>
      </c>
      <c r="N298" s="213" t="s">
        <v>44</v>
      </c>
      <c r="O298" s="85"/>
      <c r="P298" s="214">
        <f>O298*H298</f>
        <v>0</v>
      </c>
      <c r="Q298" s="214">
        <v>0.88535</v>
      </c>
      <c r="R298" s="214">
        <f>Q298*H298</f>
        <v>14.0327975</v>
      </c>
      <c r="S298" s="214">
        <v>0</v>
      </c>
      <c r="T298" s="21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157</v>
      </c>
      <c r="AT298" s="216" t="s">
        <v>148</v>
      </c>
      <c r="AU298" s="216" t="s">
        <v>83</v>
      </c>
      <c r="AY298" s="18" t="s">
        <v>145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81</v>
      </c>
      <c r="BK298" s="217">
        <f>ROUND(I298*H298,2)</f>
        <v>0</v>
      </c>
      <c r="BL298" s="18" t="s">
        <v>157</v>
      </c>
      <c r="BM298" s="216" t="s">
        <v>594</v>
      </c>
    </row>
    <row r="299" spans="1:47" s="2" customFormat="1" ht="12">
      <c r="A299" s="39"/>
      <c r="B299" s="40"/>
      <c r="C299" s="41"/>
      <c r="D299" s="218" t="s">
        <v>154</v>
      </c>
      <c r="E299" s="41"/>
      <c r="F299" s="219" t="s">
        <v>595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154</v>
      </c>
      <c r="AU299" s="18" t="s">
        <v>83</v>
      </c>
    </row>
    <row r="300" spans="1:51" s="13" customFormat="1" ht="12">
      <c r="A300" s="13"/>
      <c r="B300" s="223"/>
      <c r="C300" s="224"/>
      <c r="D300" s="218" t="s">
        <v>155</v>
      </c>
      <c r="E300" s="225" t="s">
        <v>19</v>
      </c>
      <c r="F300" s="226" t="s">
        <v>596</v>
      </c>
      <c r="G300" s="224"/>
      <c r="H300" s="227">
        <v>15.85</v>
      </c>
      <c r="I300" s="228"/>
      <c r="J300" s="224"/>
      <c r="K300" s="224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155</v>
      </c>
      <c r="AU300" s="233" t="s">
        <v>83</v>
      </c>
      <c r="AV300" s="13" t="s">
        <v>83</v>
      </c>
      <c r="AW300" s="13" t="s">
        <v>35</v>
      </c>
      <c r="AX300" s="13" t="s">
        <v>73</v>
      </c>
      <c r="AY300" s="233" t="s">
        <v>145</v>
      </c>
    </row>
    <row r="301" spans="1:51" s="14" customFormat="1" ht="12">
      <c r="A301" s="14"/>
      <c r="B301" s="234"/>
      <c r="C301" s="235"/>
      <c r="D301" s="218" t="s">
        <v>155</v>
      </c>
      <c r="E301" s="236" t="s">
        <v>19</v>
      </c>
      <c r="F301" s="237" t="s">
        <v>156</v>
      </c>
      <c r="G301" s="235"/>
      <c r="H301" s="238">
        <v>15.85</v>
      </c>
      <c r="I301" s="239"/>
      <c r="J301" s="235"/>
      <c r="K301" s="235"/>
      <c r="L301" s="240"/>
      <c r="M301" s="245"/>
      <c r="N301" s="246"/>
      <c r="O301" s="246"/>
      <c r="P301" s="246"/>
      <c r="Q301" s="246"/>
      <c r="R301" s="246"/>
      <c r="S301" s="246"/>
      <c r="T301" s="24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155</v>
      </c>
      <c r="AU301" s="244" t="s">
        <v>83</v>
      </c>
      <c r="AV301" s="14" t="s">
        <v>157</v>
      </c>
      <c r="AW301" s="14" t="s">
        <v>35</v>
      </c>
      <c r="AX301" s="14" t="s">
        <v>81</v>
      </c>
      <c r="AY301" s="244" t="s">
        <v>145</v>
      </c>
    </row>
    <row r="302" spans="1:65" s="2" customFormat="1" ht="16.5" customHeight="1">
      <c r="A302" s="39"/>
      <c r="B302" s="40"/>
      <c r="C302" s="259" t="s">
        <v>597</v>
      </c>
      <c r="D302" s="259" t="s">
        <v>286</v>
      </c>
      <c r="E302" s="260" t="s">
        <v>598</v>
      </c>
      <c r="F302" s="261" t="s">
        <v>599</v>
      </c>
      <c r="G302" s="262" t="s">
        <v>593</v>
      </c>
      <c r="H302" s="263">
        <v>15.85</v>
      </c>
      <c r="I302" s="264"/>
      <c r="J302" s="265">
        <f>ROUND(I302*H302,2)</f>
        <v>0</v>
      </c>
      <c r="K302" s="261" t="s">
        <v>151</v>
      </c>
      <c r="L302" s="266"/>
      <c r="M302" s="267" t="s">
        <v>19</v>
      </c>
      <c r="N302" s="268" t="s">
        <v>44</v>
      </c>
      <c r="O302" s="85"/>
      <c r="P302" s="214">
        <f>O302*H302</f>
        <v>0</v>
      </c>
      <c r="Q302" s="214">
        <v>0.6</v>
      </c>
      <c r="R302" s="214">
        <f>Q302*H302</f>
        <v>9.51</v>
      </c>
      <c r="S302" s="214">
        <v>0</v>
      </c>
      <c r="T302" s="215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6" t="s">
        <v>197</v>
      </c>
      <c r="AT302" s="216" t="s">
        <v>286</v>
      </c>
      <c r="AU302" s="216" t="s">
        <v>83</v>
      </c>
      <c r="AY302" s="18" t="s">
        <v>145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18" t="s">
        <v>81</v>
      </c>
      <c r="BK302" s="217">
        <f>ROUND(I302*H302,2)</f>
        <v>0</v>
      </c>
      <c r="BL302" s="18" t="s">
        <v>157</v>
      </c>
      <c r="BM302" s="216" t="s">
        <v>600</v>
      </c>
    </row>
    <row r="303" spans="1:47" s="2" customFormat="1" ht="12">
      <c r="A303" s="39"/>
      <c r="B303" s="40"/>
      <c r="C303" s="41"/>
      <c r="D303" s="218" t="s">
        <v>154</v>
      </c>
      <c r="E303" s="41"/>
      <c r="F303" s="219" t="s">
        <v>599</v>
      </c>
      <c r="G303" s="41"/>
      <c r="H303" s="41"/>
      <c r="I303" s="220"/>
      <c r="J303" s="41"/>
      <c r="K303" s="41"/>
      <c r="L303" s="45"/>
      <c r="M303" s="221"/>
      <c r="N303" s="222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154</v>
      </c>
      <c r="AU303" s="18" t="s">
        <v>83</v>
      </c>
    </row>
    <row r="304" spans="1:65" s="2" customFormat="1" ht="16.5" customHeight="1">
      <c r="A304" s="39"/>
      <c r="B304" s="40"/>
      <c r="C304" s="205" t="s">
        <v>601</v>
      </c>
      <c r="D304" s="205" t="s">
        <v>148</v>
      </c>
      <c r="E304" s="206" t="s">
        <v>602</v>
      </c>
      <c r="F304" s="207" t="s">
        <v>603</v>
      </c>
      <c r="G304" s="208" t="s">
        <v>249</v>
      </c>
      <c r="H304" s="209">
        <v>15.17</v>
      </c>
      <c r="I304" s="210"/>
      <c r="J304" s="211">
        <f>ROUND(I304*H304,2)</f>
        <v>0</v>
      </c>
      <c r="K304" s="207" t="s">
        <v>151</v>
      </c>
      <c r="L304" s="45"/>
      <c r="M304" s="212" t="s">
        <v>19</v>
      </c>
      <c r="N304" s="213" t="s">
        <v>44</v>
      </c>
      <c r="O304" s="85"/>
      <c r="P304" s="214">
        <f>O304*H304</f>
        <v>0</v>
      </c>
      <c r="Q304" s="214">
        <v>2.46367</v>
      </c>
      <c r="R304" s="214">
        <f>Q304*H304</f>
        <v>37.3738739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157</v>
      </c>
      <c r="AT304" s="216" t="s">
        <v>148</v>
      </c>
      <c r="AU304" s="216" t="s">
        <v>83</v>
      </c>
      <c r="AY304" s="18" t="s">
        <v>145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81</v>
      </c>
      <c r="BK304" s="217">
        <f>ROUND(I304*H304,2)</f>
        <v>0</v>
      </c>
      <c r="BL304" s="18" t="s">
        <v>157</v>
      </c>
      <c r="BM304" s="216" t="s">
        <v>604</v>
      </c>
    </row>
    <row r="305" spans="1:47" s="2" customFormat="1" ht="12">
      <c r="A305" s="39"/>
      <c r="B305" s="40"/>
      <c r="C305" s="41"/>
      <c r="D305" s="218" t="s">
        <v>154</v>
      </c>
      <c r="E305" s="41"/>
      <c r="F305" s="219" t="s">
        <v>605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154</v>
      </c>
      <c r="AU305" s="18" t="s">
        <v>83</v>
      </c>
    </row>
    <row r="306" spans="1:51" s="13" customFormat="1" ht="12">
      <c r="A306" s="13"/>
      <c r="B306" s="223"/>
      <c r="C306" s="224"/>
      <c r="D306" s="218" t="s">
        <v>155</v>
      </c>
      <c r="E306" s="225" t="s">
        <v>19</v>
      </c>
      <c r="F306" s="226" t="s">
        <v>606</v>
      </c>
      <c r="G306" s="224"/>
      <c r="H306" s="227">
        <v>15.17</v>
      </c>
      <c r="I306" s="228"/>
      <c r="J306" s="224"/>
      <c r="K306" s="224"/>
      <c r="L306" s="229"/>
      <c r="M306" s="230"/>
      <c r="N306" s="231"/>
      <c r="O306" s="231"/>
      <c r="P306" s="231"/>
      <c r="Q306" s="231"/>
      <c r="R306" s="231"/>
      <c r="S306" s="231"/>
      <c r="T306" s="23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3" t="s">
        <v>155</v>
      </c>
      <c r="AU306" s="233" t="s">
        <v>83</v>
      </c>
      <c r="AV306" s="13" t="s">
        <v>83</v>
      </c>
      <c r="AW306" s="13" t="s">
        <v>35</v>
      </c>
      <c r="AX306" s="13" t="s">
        <v>73</v>
      </c>
      <c r="AY306" s="233" t="s">
        <v>145</v>
      </c>
    </row>
    <row r="307" spans="1:51" s="14" customFormat="1" ht="12">
      <c r="A307" s="14"/>
      <c r="B307" s="234"/>
      <c r="C307" s="235"/>
      <c r="D307" s="218" t="s">
        <v>155</v>
      </c>
      <c r="E307" s="236" t="s">
        <v>19</v>
      </c>
      <c r="F307" s="237" t="s">
        <v>156</v>
      </c>
      <c r="G307" s="235"/>
      <c r="H307" s="238">
        <v>15.17</v>
      </c>
      <c r="I307" s="239"/>
      <c r="J307" s="235"/>
      <c r="K307" s="235"/>
      <c r="L307" s="240"/>
      <c r="M307" s="245"/>
      <c r="N307" s="246"/>
      <c r="O307" s="246"/>
      <c r="P307" s="246"/>
      <c r="Q307" s="246"/>
      <c r="R307" s="246"/>
      <c r="S307" s="246"/>
      <c r="T307" s="24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4" t="s">
        <v>155</v>
      </c>
      <c r="AU307" s="244" t="s">
        <v>83</v>
      </c>
      <c r="AV307" s="14" t="s">
        <v>157</v>
      </c>
      <c r="AW307" s="14" t="s">
        <v>35</v>
      </c>
      <c r="AX307" s="14" t="s">
        <v>81</v>
      </c>
      <c r="AY307" s="244" t="s">
        <v>145</v>
      </c>
    </row>
    <row r="308" spans="1:65" s="2" customFormat="1" ht="16.5" customHeight="1">
      <c r="A308" s="39"/>
      <c r="B308" s="40"/>
      <c r="C308" s="259" t="s">
        <v>607</v>
      </c>
      <c r="D308" s="259" t="s">
        <v>286</v>
      </c>
      <c r="E308" s="260" t="s">
        <v>608</v>
      </c>
      <c r="F308" s="261" t="s">
        <v>609</v>
      </c>
      <c r="G308" s="262" t="s">
        <v>220</v>
      </c>
      <c r="H308" s="263">
        <v>19.908</v>
      </c>
      <c r="I308" s="264"/>
      <c r="J308" s="265">
        <f>ROUND(I308*H308,2)</f>
        <v>0</v>
      </c>
      <c r="K308" s="261" t="s">
        <v>151</v>
      </c>
      <c r="L308" s="266"/>
      <c r="M308" s="267" t="s">
        <v>19</v>
      </c>
      <c r="N308" s="268" t="s">
        <v>44</v>
      </c>
      <c r="O308" s="85"/>
      <c r="P308" s="214">
        <f>O308*H308</f>
        <v>0</v>
      </c>
      <c r="Q308" s="214">
        <v>0.00792</v>
      </c>
      <c r="R308" s="214">
        <f>Q308*H308</f>
        <v>0.15767136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197</v>
      </c>
      <c r="AT308" s="216" t="s">
        <v>286</v>
      </c>
      <c r="AU308" s="216" t="s">
        <v>83</v>
      </c>
      <c r="AY308" s="18" t="s">
        <v>145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81</v>
      </c>
      <c r="BK308" s="217">
        <f>ROUND(I308*H308,2)</f>
        <v>0</v>
      </c>
      <c r="BL308" s="18" t="s">
        <v>157</v>
      </c>
      <c r="BM308" s="216" t="s">
        <v>610</v>
      </c>
    </row>
    <row r="309" spans="1:47" s="2" customFormat="1" ht="12">
      <c r="A309" s="39"/>
      <c r="B309" s="40"/>
      <c r="C309" s="41"/>
      <c r="D309" s="218" t="s">
        <v>154</v>
      </c>
      <c r="E309" s="41"/>
      <c r="F309" s="219" t="s">
        <v>609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154</v>
      </c>
      <c r="AU309" s="18" t="s">
        <v>83</v>
      </c>
    </row>
    <row r="310" spans="1:51" s="13" customFormat="1" ht="12">
      <c r="A310" s="13"/>
      <c r="B310" s="223"/>
      <c r="C310" s="224"/>
      <c r="D310" s="218" t="s">
        <v>155</v>
      </c>
      <c r="E310" s="225" t="s">
        <v>19</v>
      </c>
      <c r="F310" s="226" t="s">
        <v>611</v>
      </c>
      <c r="G310" s="224"/>
      <c r="H310" s="227">
        <v>19.908</v>
      </c>
      <c r="I310" s="228"/>
      <c r="J310" s="224"/>
      <c r="K310" s="224"/>
      <c r="L310" s="229"/>
      <c r="M310" s="230"/>
      <c r="N310" s="231"/>
      <c r="O310" s="231"/>
      <c r="P310" s="231"/>
      <c r="Q310" s="231"/>
      <c r="R310" s="231"/>
      <c r="S310" s="231"/>
      <c r="T310" s="23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3" t="s">
        <v>155</v>
      </c>
      <c r="AU310" s="233" t="s">
        <v>83</v>
      </c>
      <c r="AV310" s="13" t="s">
        <v>83</v>
      </c>
      <c r="AW310" s="13" t="s">
        <v>35</v>
      </c>
      <c r="AX310" s="13" t="s">
        <v>73</v>
      </c>
      <c r="AY310" s="233" t="s">
        <v>145</v>
      </c>
    </row>
    <row r="311" spans="1:51" s="14" customFormat="1" ht="12">
      <c r="A311" s="14"/>
      <c r="B311" s="234"/>
      <c r="C311" s="235"/>
      <c r="D311" s="218" t="s">
        <v>155</v>
      </c>
      <c r="E311" s="236" t="s">
        <v>19</v>
      </c>
      <c r="F311" s="237" t="s">
        <v>156</v>
      </c>
      <c r="G311" s="235"/>
      <c r="H311" s="238">
        <v>19.908</v>
      </c>
      <c r="I311" s="239"/>
      <c r="J311" s="235"/>
      <c r="K311" s="235"/>
      <c r="L311" s="240"/>
      <c r="M311" s="245"/>
      <c r="N311" s="246"/>
      <c r="O311" s="246"/>
      <c r="P311" s="246"/>
      <c r="Q311" s="246"/>
      <c r="R311" s="246"/>
      <c r="S311" s="246"/>
      <c r="T311" s="24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4" t="s">
        <v>155</v>
      </c>
      <c r="AU311" s="244" t="s">
        <v>83</v>
      </c>
      <c r="AV311" s="14" t="s">
        <v>157</v>
      </c>
      <c r="AW311" s="14" t="s">
        <v>35</v>
      </c>
      <c r="AX311" s="14" t="s">
        <v>81</v>
      </c>
      <c r="AY311" s="244" t="s">
        <v>145</v>
      </c>
    </row>
    <row r="312" spans="1:63" s="12" customFormat="1" ht="22.8" customHeight="1">
      <c r="A312" s="12"/>
      <c r="B312" s="189"/>
      <c r="C312" s="190"/>
      <c r="D312" s="191" t="s">
        <v>72</v>
      </c>
      <c r="E312" s="203" t="s">
        <v>324</v>
      </c>
      <c r="F312" s="203" t="s">
        <v>325</v>
      </c>
      <c r="G312" s="190"/>
      <c r="H312" s="190"/>
      <c r="I312" s="193"/>
      <c r="J312" s="204">
        <f>BK312</f>
        <v>0</v>
      </c>
      <c r="K312" s="190"/>
      <c r="L312" s="195"/>
      <c r="M312" s="196"/>
      <c r="N312" s="197"/>
      <c r="O312" s="197"/>
      <c r="P312" s="198">
        <f>SUM(P313:P314)</f>
        <v>0</v>
      </c>
      <c r="Q312" s="197"/>
      <c r="R312" s="198">
        <f>SUM(R313:R314)</f>
        <v>0</v>
      </c>
      <c r="S312" s="197"/>
      <c r="T312" s="199">
        <f>SUM(T313:T314)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0" t="s">
        <v>81</v>
      </c>
      <c r="AT312" s="201" t="s">
        <v>72</v>
      </c>
      <c r="AU312" s="201" t="s">
        <v>81</v>
      </c>
      <c r="AY312" s="200" t="s">
        <v>145</v>
      </c>
      <c r="BK312" s="202">
        <f>SUM(BK313:BK314)</f>
        <v>0</v>
      </c>
    </row>
    <row r="313" spans="1:65" s="2" customFormat="1" ht="21.75" customHeight="1">
      <c r="A313" s="39"/>
      <c r="B313" s="40"/>
      <c r="C313" s="205" t="s">
        <v>612</v>
      </c>
      <c r="D313" s="205" t="s">
        <v>148</v>
      </c>
      <c r="E313" s="206" t="s">
        <v>327</v>
      </c>
      <c r="F313" s="207" t="s">
        <v>328</v>
      </c>
      <c r="G313" s="208" t="s">
        <v>267</v>
      </c>
      <c r="H313" s="209">
        <v>738.211</v>
      </c>
      <c r="I313" s="210"/>
      <c r="J313" s="211">
        <f>ROUND(I313*H313,2)</f>
        <v>0</v>
      </c>
      <c r="K313" s="207" t="s">
        <v>151</v>
      </c>
      <c r="L313" s="45"/>
      <c r="M313" s="212" t="s">
        <v>19</v>
      </c>
      <c r="N313" s="213" t="s">
        <v>44</v>
      </c>
      <c r="O313" s="85"/>
      <c r="P313" s="214">
        <f>O313*H313</f>
        <v>0</v>
      </c>
      <c r="Q313" s="214">
        <v>0</v>
      </c>
      <c r="R313" s="214">
        <f>Q313*H313</f>
        <v>0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157</v>
      </c>
      <c r="AT313" s="216" t="s">
        <v>148</v>
      </c>
      <c r="AU313" s="216" t="s">
        <v>83</v>
      </c>
      <c r="AY313" s="18" t="s">
        <v>145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81</v>
      </c>
      <c r="BK313" s="217">
        <f>ROUND(I313*H313,2)</f>
        <v>0</v>
      </c>
      <c r="BL313" s="18" t="s">
        <v>157</v>
      </c>
      <c r="BM313" s="216" t="s">
        <v>613</v>
      </c>
    </row>
    <row r="314" spans="1:47" s="2" customFormat="1" ht="12">
      <c r="A314" s="39"/>
      <c r="B314" s="40"/>
      <c r="C314" s="41"/>
      <c r="D314" s="218" t="s">
        <v>154</v>
      </c>
      <c r="E314" s="41"/>
      <c r="F314" s="219" t="s">
        <v>330</v>
      </c>
      <c r="G314" s="41"/>
      <c r="H314" s="41"/>
      <c r="I314" s="220"/>
      <c r="J314" s="41"/>
      <c r="K314" s="41"/>
      <c r="L314" s="45"/>
      <c r="M314" s="269"/>
      <c r="N314" s="270"/>
      <c r="O314" s="271"/>
      <c r="P314" s="271"/>
      <c r="Q314" s="271"/>
      <c r="R314" s="271"/>
      <c r="S314" s="271"/>
      <c r="T314" s="272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154</v>
      </c>
      <c r="AU314" s="18" t="s">
        <v>83</v>
      </c>
    </row>
    <row r="315" spans="1:31" s="2" customFormat="1" ht="6.95" customHeight="1">
      <c r="A315" s="39"/>
      <c r="B315" s="60"/>
      <c r="C315" s="61"/>
      <c r="D315" s="61"/>
      <c r="E315" s="61"/>
      <c r="F315" s="61"/>
      <c r="G315" s="61"/>
      <c r="H315" s="61"/>
      <c r="I315" s="61"/>
      <c r="J315" s="61"/>
      <c r="K315" s="61"/>
      <c r="L315" s="45"/>
      <c r="M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</row>
  </sheetData>
  <sheetProtection password="CC35" sheet="1" objects="1" scenarios="1" formatColumns="0" formatRows="0" autoFilter="0"/>
  <autoFilter ref="C84:K31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121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NEPOMUK_PŘEŠTICE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614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ROUND((SUM(BE83:BE169)),2)</f>
        <v>0</v>
      </c>
      <c r="G33" s="39"/>
      <c r="H33" s="39"/>
      <c r="I33" s="149">
        <v>0.21</v>
      </c>
      <c r="J33" s="148">
        <f>ROUND(((SUM(BE83:BE169))*I33),2)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ROUND((SUM(BF83:BF169)),2)</f>
        <v>0</v>
      </c>
      <c r="G34" s="39"/>
      <c r="H34" s="39"/>
      <c r="I34" s="149">
        <v>0.15</v>
      </c>
      <c r="J34" s="148">
        <f>ROUND(((SUM(BF83:BF169))*I34),2)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ROUND((SUM(BG83:BG169)),2)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ROUND((SUM(BH83:BH169)),2)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ROUND((SUM(BI83:BI169)),2)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NEPOMUK_PŘEŠTICE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 xml:space="preserve">SO 101.VZ - PŘELOŽKA SILNICE  II/230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A ÚDRŽBA SILNIC PLZEŇSKÉHO KRAJE</v>
      </c>
      <c r="G54" s="41"/>
      <c r="H54" s="41"/>
      <c r="I54" s="33" t="s">
        <v>32</v>
      </c>
      <c r="J54" s="37" t="str">
        <f>E21</f>
        <v>AFRY CZ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125</v>
      </c>
      <c r="D57" s="163"/>
      <c r="E57" s="163"/>
      <c r="F57" s="163"/>
      <c r="G57" s="163"/>
      <c r="H57" s="163"/>
      <c r="I57" s="163"/>
      <c r="J57" s="164" t="s">
        <v>126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66"/>
      <c r="C60" s="167"/>
      <c r="D60" s="168" t="s">
        <v>206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350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351</v>
      </c>
      <c r="E62" s="175"/>
      <c r="F62" s="175"/>
      <c r="G62" s="175"/>
      <c r="H62" s="175"/>
      <c r="I62" s="175"/>
      <c r="J62" s="176">
        <f>J90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J142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130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NEPOMUK_PŘEŠTICE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122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 xml:space="preserve">SO 101.VZ - PŘELOŽKA SILNICE  II/230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33" t="s">
        <v>23</v>
      </c>
      <c r="J77" s="73" t="str">
        <f>IF(J12="","",J12)</f>
        <v>22. 2. 2021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SPRÁVA A ÚDRŽBA SILNIC PLZEŇSKÉHO KRAJE</v>
      </c>
      <c r="G79" s="41"/>
      <c r="H79" s="41"/>
      <c r="I79" s="33" t="s">
        <v>32</v>
      </c>
      <c r="J79" s="37" t="str">
        <f>E21</f>
        <v>AFRY CZ s.r.o.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33" t="s">
        <v>36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131</v>
      </c>
      <c r="D82" s="181" t="s">
        <v>58</v>
      </c>
      <c r="E82" s="181" t="s">
        <v>54</v>
      </c>
      <c r="F82" s="181" t="s">
        <v>55</v>
      </c>
      <c r="G82" s="181" t="s">
        <v>132</v>
      </c>
      <c r="H82" s="181" t="s">
        <v>133</v>
      </c>
      <c r="I82" s="181" t="s">
        <v>134</v>
      </c>
      <c r="J82" s="181" t="s">
        <v>126</v>
      </c>
      <c r="K82" s="182" t="s">
        <v>135</v>
      </c>
      <c r="L82" s="183"/>
      <c r="M82" s="93" t="s">
        <v>19</v>
      </c>
      <c r="N82" s="94" t="s">
        <v>43</v>
      </c>
      <c r="O82" s="94" t="s">
        <v>136</v>
      </c>
      <c r="P82" s="94" t="s">
        <v>137</v>
      </c>
      <c r="Q82" s="94" t="s">
        <v>138</v>
      </c>
      <c r="R82" s="94" t="s">
        <v>139</v>
      </c>
      <c r="S82" s="94" t="s">
        <v>140</v>
      </c>
      <c r="T82" s="95" t="s">
        <v>141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142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335.70356680000003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72</v>
      </c>
      <c r="AU83" s="18" t="s">
        <v>127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72</v>
      </c>
      <c r="E84" s="192" t="s">
        <v>215</v>
      </c>
      <c r="F84" s="192" t="s">
        <v>216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P85+P90+P142</f>
        <v>0</v>
      </c>
      <c r="Q84" s="197"/>
      <c r="R84" s="198">
        <f>R85+R90+R142</f>
        <v>335.70356680000003</v>
      </c>
      <c r="S84" s="197"/>
      <c r="T84" s="199">
        <f>T85+T90+T142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81</v>
      </c>
      <c r="AT84" s="201" t="s">
        <v>72</v>
      </c>
      <c r="AU84" s="201" t="s">
        <v>73</v>
      </c>
      <c r="AY84" s="200" t="s">
        <v>145</v>
      </c>
      <c r="BK84" s="202">
        <f>BK85+BK90+BK142</f>
        <v>0</v>
      </c>
    </row>
    <row r="85" spans="1:63" s="12" customFormat="1" ht="22.8" customHeight="1">
      <c r="A85" s="12"/>
      <c r="B85" s="189"/>
      <c r="C85" s="190"/>
      <c r="D85" s="191" t="s">
        <v>72</v>
      </c>
      <c r="E85" s="203" t="s">
        <v>157</v>
      </c>
      <c r="F85" s="203" t="s">
        <v>479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SUM(P86:P89)</f>
        <v>0</v>
      </c>
      <c r="Q85" s="197"/>
      <c r="R85" s="198">
        <f>SUM(R86:R89)</f>
        <v>46.44702</v>
      </c>
      <c r="S85" s="197"/>
      <c r="T85" s="199">
        <f>SUM(T86:T89)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81</v>
      </c>
      <c r="AT85" s="201" t="s">
        <v>72</v>
      </c>
      <c r="AU85" s="201" t="s">
        <v>81</v>
      </c>
      <c r="AY85" s="200" t="s">
        <v>145</v>
      </c>
      <c r="BK85" s="202">
        <f>SUM(BK86:BK89)</f>
        <v>0</v>
      </c>
    </row>
    <row r="86" spans="1:65" s="2" customFormat="1" ht="16.5" customHeight="1">
      <c r="A86" s="39"/>
      <c r="B86" s="40"/>
      <c r="C86" s="205" t="s">
        <v>81</v>
      </c>
      <c r="D86" s="205" t="s">
        <v>148</v>
      </c>
      <c r="E86" s="206" t="s">
        <v>615</v>
      </c>
      <c r="F86" s="207" t="s">
        <v>616</v>
      </c>
      <c r="G86" s="208" t="s">
        <v>249</v>
      </c>
      <c r="H86" s="209">
        <v>19.114</v>
      </c>
      <c r="I86" s="210"/>
      <c r="J86" s="211">
        <f>ROUND(I86*H86,2)</f>
        <v>0</v>
      </c>
      <c r="K86" s="207" t="s">
        <v>151</v>
      </c>
      <c r="L86" s="45"/>
      <c r="M86" s="212" t="s">
        <v>19</v>
      </c>
      <c r="N86" s="213" t="s">
        <v>44</v>
      </c>
      <c r="O86" s="85"/>
      <c r="P86" s="214">
        <f>O86*H86</f>
        <v>0</v>
      </c>
      <c r="Q86" s="214">
        <v>2.43</v>
      </c>
      <c r="R86" s="214">
        <f>Q86*H86</f>
        <v>46.44702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157</v>
      </c>
      <c r="AT86" s="216" t="s">
        <v>148</v>
      </c>
      <c r="AU86" s="216" t="s">
        <v>83</v>
      </c>
      <c r="AY86" s="18" t="s">
        <v>145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81</v>
      </c>
      <c r="BK86" s="217">
        <f>ROUND(I86*H86,2)</f>
        <v>0</v>
      </c>
      <c r="BL86" s="18" t="s">
        <v>157</v>
      </c>
      <c r="BM86" s="216" t="s">
        <v>617</v>
      </c>
    </row>
    <row r="87" spans="1:47" s="2" customFormat="1" ht="12">
      <c r="A87" s="39"/>
      <c r="B87" s="40"/>
      <c r="C87" s="41"/>
      <c r="D87" s="218" t="s">
        <v>154</v>
      </c>
      <c r="E87" s="41"/>
      <c r="F87" s="219" t="s">
        <v>618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154</v>
      </c>
      <c r="AU87" s="18" t="s">
        <v>83</v>
      </c>
    </row>
    <row r="88" spans="1:51" s="13" customFormat="1" ht="12">
      <c r="A88" s="13"/>
      <c r="B88" s="223"/>
      <c r="C88" s="224"/>
      <c r="D88" s="218" t="s">
        <v>155</v>
      </c>
      <c r="E88" s="225" t="s">
        <v>19</v>
      </c>
      <c r="F88" s="226" t="s">
        <v>619</v>
      </c>
      <c r="G88" s="224"/>
      <c r="H88" s="227">
        <v>19.114</v>
      </c>
      <c r="I88" s="228"/>
      <c r="J88" s="224"/>
      <c r="K88" s="224"/>
      <c r="L88" s="229"/>
      <c r="M88" s="230"/>
      <c r="N88" s="231"/>
      <c r="O88" s="231"/>
      <c r="P88" s="231"/>
      <c r="Q88" s="231"/>
      <c r="R88" s="231"/>
      <c r="S88" s="231"/>
      <c r="T88" s="23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3" t="s">
        <v>155</v>
      </c>
      <c r="AU88" s="233" t="s">
        <v>83</v>
      </c>
      <c r="AV88" s="13" t="s">
        <v>83</v>
      </c>
      <c r="AW88" s="13" t="s">
        <v>35</v>
      </c>
      <c r="AX88" s="13" t="s">
        <v>73</v>
      </c>
      <c r="AY88" s="233" t="s">
        <v>145</v>
      </c>
    </row>
    <row r="89" spans="1:51" s="14" customFormat="1" ht="12">
      <c r="A89" s="14"/>
      <c r="B89" s="234"/>
      <c r="C89" s="235"/>
      <c r="D89" s="218" t="s">
        <v>155</v>
      </c>
      <c r="E89" s="236" t="s">
        <v>19</v>
      </c>
      <c r="F89" s="237" t="s">
        <v>156</v>
      </c>
      <c r="G89" s="235"/>
      <c r="H89" s="238">
        <v>19.114</v>
      </c>
      <c r="I89" s="239"/>
      <c r="J89" s="235"/>
      <c r="K89" s="235"/>
      <c r="L89" s="240"/>
      <c r="M89" s="245"/>
      <c r="N89" s="246"/>
      <c r="O89" s="246"/>
      <c r="P89" s="246"/>
      <c r="Q89" s="246"/>
      <c r="R89" s="246"/>
      <c r="S89" s="246"/>
      <c r="T89" s="247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4" t="s">
        <v>155</v>
      </c>
      <c r="AU89" s="244" t="s">
        <v>83</v>
      </c>
      <c r="AV89" s="14" t="s">
        <v>157</v>
      </c>
      <c r="AW89" s="14" t="s">
        <v>35</v>
      </c>
      <c r="AX89" s="14" t="s">
        <v>81</v>
      </c>
      <c r="AY89" s="244" t="s">
        <v>145</v>
      </c>
    </row>
    <row r="90" spans="1:63" s="12" customFormat="1" ht="22.8" customHeight="1">
      <c r="A90" s="12"/>
      <c r="B90" s="189"/>
      <c r="C90" s="190"/>
      <c r="D90" s="191" t="s">
        <v>72</v>
      </c>
      <c r="E90" s="203" t="s">
        <v>144</v>
      </c>
      <c r="F90" s="203" t="s">
        <v>487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SUM(P91:P141)</f>
        <v>0</v>
      </c>
      <c r="Q90" s="197"/>
      <c r="R90" s="198">
        <f>SUM(R91:R141)</f>
        <v>150.84943528000002</v>
      </c>
      <c r="S90" s="197"/>
      <c r="T90" s="199">
        <f>SUM(T91:T141)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81</v>
      </c>
      <c r="AT90" s="201" t="s">
        <v>72</v>
      </c>
      <c r="AU90" s="201" t="s">
        <v>81</v>
      </c>
      <c r="AY90" s="200" t="s">
        <v>145</v>
      </c>
      <c r="BK90" s="202">
        <f>SUM(BK91:BK141)</f>
        <v>0</v>
      </c>
    </row>
    <row r="91" spans="1:65" s="2" customFormat="1" ht="16.5" customHeight="1">
      <c r="A91" s="39"/>
      <c r="B91" s="40"/>
      <c r="C91" s="205" t="s">
        <v>83</v>
      </c>
      <c r="D91" s="205" t="s">
        <v>148</v>
      </c>
      <c r="E91" s="206" t="s">
        <v>489</v>
      </c>
      <c r="F91" s="207" t="s">
        <v>490</v>
      </c>
      <c r="G91" s="208" t="s">
        <v>249</v>
      </c>
      <c r="H91" s="209">
        <v>0.23</v>
      </c>
      <c r="I91" s="210"/>
      <c r="J91" s="211">
        <f>ROUND(I91*H91,2)</f>
        <v>0</v>
      </c>
      <c r="K91" s="207" t="s">
        <v>151</v>
      </c>
      <c r="L91" s="45"/>
      <c r="M91" s="212" t="s">
        <v>19</v>
      </c>
      <c r="N91" s="213" t="s">
        <v>44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157</v>
      </c>
      <c r="AT91" s="216" t="s">
        <v>148</v>
      </c>
      <c r="AU91" s="216" t="s">
        <v>83</v>
      </c>
      <c r="AY91" s="18" t="s">
        <v>145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81</v>
      </c>
      <c r="BK91" s="217">
        <f>ROUND(I91*H91,2)</f>
        <v>0</v>
      </c>
      <c r="BL91" s="18" t="s">
        <v>157</v>
      </c>
      <c r="BM91" s="216" t="s">
        <v>620</v>
      </c>
    </row>
    <row r="92" spans="1:47" s="2" customFormat="1" ht="12">
      <c r="A92" s="39"/>
      <c r="B92" s="40"/>
      <c r="C92" s="41"/>
      <c r="D92" s="218" t="s">
        <v>154</v>
      </c>
      <c r="E92" s="41"/>
      <c r="F92" s="219" t="s">
        <v>492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154</v>
      </c>
      <c r="AU92" s="18" t="s">
        <v>83</v>
      </c>
    </row>
    <row r="93" spans="1:47" s="2" customFormat="1" ht="12">
      <c r="A93" s="39"/>
      <c r="B93" s="40"/>
      <c r="C93" s="41"/>
      <c r="D93" s="218" t="s">
        <v>177</v>
      </c>
      <c r="E93" s="41"/>
      <c r="F93" s="248" t="s">
        <v>493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177</v>
      </c>
      <c r="AU93" s="18" t="s">
        <v>83</v>
      </c>
    </row>
    <row r="94" spans="1:51" s="13" customFormat="1" ht="12">
      <c r="A94" s="13"/>
      <c r="B94" s="223"/>
      <c r="C94" s="224"/>
      <c r="D94" s="218" t="s">
        <v>155</v>
      </c>
      <c r="E94" s="225" t="s">
        <v>19</v>
      </c>
      <c r="F94" s="226" t="s">
        <v>621</v>
      </c>
      <c r="G94" s="224"/>
      <c r="H94" s="227">
        <v>0.069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155</v>
      </c>
      <c r="AU94" s="233" t="s">
        <v>83</v>
      </c>
      <c r="AV94" s="13" t="s">
        <v>83</v>
      </c>
      <c r="AW94" s="13" t="s">
        <v>35</v>
      </c>
      <c r="AX94" s="13" t="s">
        <v>73</v>
      </c>
      <c r="AY94" s="233" t="s">
        <v>145</v>
      </c>
    </row>
    <row r="95" spans="1:51" s="13" customFormat="1" ht="12">
      <c r="A95" s="13"/>
      <c r="B95" s="223"/>
      <c r="C95" s="224"/>
      <c r="D95" s="218" t="s">
        <v>155</v>
      </c>
      <c r="E95" s="225" t="s">
        <v>19</v>
      </c>
      <c r="F95" s="226" t="s">
        <v>622</v>
      </c>
      <c r="G95" s="224"/>
      <c r="H95" s="227">
        <v>0.161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155</v>
      </c>
      <c r="AU95" s="233" t="s">
        <v>83</v>
      </c>
      <c r="AV95" s="13" t="s">
        <v>83</v>
      </c>
      <c r="AW95" s="13" t="s">
        <v>35</v>
      </c>
      <c r="AX95" s="13" t="s">
        <v>73</v>
      </c>
      <c r="AY95" s="233" t="s">
        <v>145</v>
      </c>
    </row>
    <row r="96" spans="1:51" s="14" customFormat="1" ht="12">
      <c r="A96" s="14"/>
      <c r="B96" s="234"/>
      <c r="C96" s="235"/>
      <c r="D96" s="218" t="s">
        <v>155</v>
      </c>
      <c r="E96" s="236" t="s">
        <v>19</v>
      </c>
      <c r="F96" s="237" t="s">
        <v>156</v>
      </c>
      <c r="G96" s="235"/>
      <c r="H96" s="238">
        <v>0.23</v>
      </c>
      <c r="I96" s="239"/>
      <c r="J96" s="235"/>
      <c r="K96" s="235"/>
      <c r="L96" s="240"/>
      <c r="M96" s="245"/>
      <c r="N96" s="246"/>
      <c r="O96" s="246"/>
      <c r="P96" s="246"/>
      <c r="Q96" s="246"/>
      <c r="R96" s="246"/>
      <c r="S96" s="246"/>
      <c r="T96" s="247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155</v>
      </c>
      <c r="AU96" s="244" t="s">
        <v>83</v>
      </c>
      <c r="AV96" s="14" t="s">
        <v>157</v>
      </c>
      <c r="AW96" s="14" t="s">
        <v>35</v>
      </c>
      <c r="AX96" s="14" t="s">
        <v>81</v>
      </c>
      <c r="AY96" s="244" t="s">
        <v>145</v>
      </c>
    </row>
    <row r="97" spans="1:65" s="2" customFormat="1" ht="16.5" customHeight="1">
      <c r="A97" s="39"/>
      <c r="B97" s="40"/>
      <c r="C97" s="205" t="s">
        <v>170</v>
      </c>
      <c r="D97" s="205" t="s">
        <v>148</v>
      </c>
      <c r="E97" s="206" t="s">
        <v>509</v>
      </c>
      <c r="F97" s="207" t="s">
        <v>510</v>
      </c>
      <c r="G97" s="208" t="s">
        <v>220</v>
      </c>
      <c r="H97" s="209">
        <v>161.495</v>
      </c>
      <c r="I97" s="210"/>
      <c r="J97" s="211">
        <f>ROUND(I97*H97,2)</f>
        <v>0</v>
      </c>
      <c r="K97" s="207" t="s">
        <v>151</v>
      </c>
      <c r="L97" s="45"/>
      <c r="M97" s="212" t="s">
        <v>19</v>
      </c>
      <c r="N97" s="213" t="s">
        <v>44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157</v>
      </c>
      <c r="AT97" s="216" t="s">
        <v>148</v>
      </c>
      <c r="AU97" s="216" t="s">
        <v>83</v>
      </c>
      <c r="AY97" s="18" t="s">
        <v>145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81</v>
      </c>
      <c r="BK97" s="217">
        <f>ROUND(I97*H97,2)</f>
        <v>0</v>
      </c>
      <c r="BL97" s="18" t="s">
        <v>157</v>
      </c>
      <c r="BM97" s="216" t="s">
        <v>623</v>
      </c>
    </row>
    <row r="98" spans="1:47" s="2" customFormat="1" ht="12">
      <c r="A98" s="39"/>
      <c r="B98" s="40"/>
      <c r="C98" s="41"/>
      <c r="D98" s="218" t="s">
        <v>154</v>
      </c>
      <c r="E98" s="41"/>
      <c r="F98" s="219" t="s">
        <v>512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154</v>
      </c>
      <c r="AU98" s="18" t="s">
        <v>83</v>
      </c>
    </row>
    <row r="99" spans="1:51" s="15" customFormat="1" ht="12">
      <c r="A99" s="15"/>
      <c r="B99" s="249"/>
      <c r="C99" s="250"/>
      <c r="D99" s="218" t="s">
        <v>155</v>
      </c>
      <c r="E99" s="251" t="s">
        <v>19</v>
      </c>
      <c r="F99" s="252" t="s">
        <v>624</v>
      </c>
      <c r="G99" s="250"/>
      <c r="H99" s="251" t="s">
        <v>19</v>
      </c>
      <c r="I99" s="253"/>
      <c r="J99" s="250"/>
      <c r="K99" s="250"/>
      <c r="L99" s="254"/>
      <c r="M99" s="255"/>
      <c r="N99" s="256"/>
      <c r="O99" s="256"/>
      <c r="P99" s="256"/>
      <c r="Q99" s="256"/>
      <c r="R99" s="256"/>
      <c r="S99" s="256"/>
      <c r="T99" s="257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8" t="s">
        <v>155</v>
      </c>
      <c r="AU99" s="258" t="s">
        <v>83</v>
      </c>
      <c r="AV99" s="15" t="s">
        <v>81</v>
      </c>
      <c r="AW99" s="15" t="s">
        <v>35</v>
      </c>
      <c r="AX99" s="15" t="s">
        <v>73</v>
      </c>
      <c r="AY99" s="258" t="s">
        <v>145</v>
      </c>
    </row>
    <row r="100" spans="1:51" s="13" customFormat="1" ht="12">
      <c r="A100" s="13"/>
      <c r="B100" s="223"/>
      <c r="C100" s="224"/>
      <c r="D100" s="218" t="s">
        <v>155</v>
      </c>
      <c r="E100" s="225" t="s">
        <v>19</v>
      </c>
      <c r="F100" s="226" t="s">
        <v>625</v>
      </c>
      <c r="G100" s="224"/>
      <c r="H100" s="227">
        <v>26.379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155</v>
      </c>
      <c r="AU100" s="233" t="s">
        <v>83</v>
      </c>
      <c r="AV100" s="13" t="s">
        <v>83</v>
      </c>
      <c r="AW100" s="13" t="s">
        <v>35</v>
      </c>
      <c r="AX100" s="13" t="s">
        <v>73</v>
      </c>
      <c r="AY100" s="233" t="s">
        <v>145</v>
      </c>
    </row>
    <row r="101" spans="1:51" s="13" customFormat="1" ht="12">
      <c r="A101" s="13"/>
      <c r="B101" s="223"/>
      <c r="C101" s="224"/>
      <c r="D101" s="218" t="s">
        <v>155</v>
      </c>
      <c r="E101" s="225" t="s">
        <v>19</v>
      </c>
      <c r="F101" s="226" t="s">
        <v>626</v>
      </c>
      <c r="G101" s="224"/>
      <c r="H101" s="227">
        <v>135.116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155</v>
      </c>
      <c r="AU101" s="233" t="s">
        <v>83</v>
      </c>
      <c r="AV101" s="13" t="s">
        <v>83</v>
      </c>
      <c r="AW101" s="13" t="s">
        <v>35</v>
      </c>
      <c r="AX101" s="13" t="s">
        <v>73</v>
      </c>
      <c r="AY101" s="233" t="s">
        <v>145</v>
      </c>
    </row>
    <row r="102" spans="1:51" s="14" customFormat="1" ht="12">
      <c r="A102" s="14"/>
      <c r="B102" s="234"/>
      <c r="C102" s="235"/>
      <c r="D102" s="218" t="s">
        <v>155</v>
      </c>
      <c r="E102" s="236" t="s">
        <v>19</v>
      </c>
      <c r="F102" s="237" t="s">
        <v>156</v>
      </c>
      <c r="G102" s="235"/>
      <c r="H102" s="238">
        <v>161.495</v>
      </c>
      <c r="I102" s="239"/>
      <c r="J102" s="235"/>
      <c r="K102" s="235"/>
      <c r="L102" s="240"/>
      <c r="M102" s="245"/>
      <c r="N102" s="246"/>
      <c r="O102" s="246"/>
      <c r="P102" s="246"/>
      <c r="Q102" s="246"/>
      <c r="R102" s="246"/>
      <c r="S102" s="246"/>
      <c r="T102" s="24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155</v>
      </c>
      <c r="AU102" s="244" t="s">
        <v>83</v>
      </c>
      <c r="AV102" s="14" t="s">
        <v>157</v>
      </c>
      <c r="AW102" s="14" t="s">
        <v>35</v>
      </c>
      <c r="AX102" s="14" t="s">
        <v>81</v>
      </c>
      <c r="AY102" s="244" t="s">
        <v>145</v>
      </c>
    </row>
    <row r="103" spans="1:65" s="2" customFormat="1" ht="16.5" customHeight="1">
      <c r="A103" s="39"/>
      <c r="B103" s="40"/>
      <c r="C103" s="205" t="s">
        <v>157</v>
      </c>
      <c r="D103" s="205" t="s">
        <v>148</v>
      </c>
      <c r="E103" s="206" t="s">
        <v>517</v>
      </c>
      <c r="F103" s="207" t="s">
        <v>510</v>
      </c>
      <c r="G103" s="208" t="s">
        <v>220</v>
      </c>
      <c r="H103" s="209">
        <v>202.102</v>
      </c>
      <c r="I103" s="210"/>
      <c r="J103" s="211">
        <f>ROUND(I103*H103,2)</f>
        <v>0</v>
      </c>
      <c r="K103" s="207" t="s">
        <v>151</v>
      </c>
      <c r="L103" s="45"/>
      <c r="M103" s="212" t="s">
        <v>19</v>
      </c>
      <c r="N103" s="213" t="s">
        <v>44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157</v>
      </c>
      <c r="AT103" s="216" t="s">
        <v>148</v>
      </c>
      <c r="AU103" s="216" t="s">
        <v>83</v>
      </c>
      <c r="AY103" s="18" t="s">
        <v>145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81</v>
      </c>
      <c r="BK103" s="217">
        <f>ROUND(I103*H103,2)</f>
        <v>0</v>
      </c>
      <c r="BL103" s="18" t="s">
        <v>157</v>
      </c>
      <c r="BM103" s="216" t="s">
        <v>627</v>
      </c>
    </row>
    <row r="104" spans="1:47" s="2" customFormat="1" ht="12">
      <c r="A104" s="39"/>
      <c r="B104" s="40"/>
      <c r="C104" s="41"/>
      <c r="D104" s="218" t="s">
        <v>154</v>
      </c>
      <c r="E104" s="41"/>
      <c r="F104" s="219" t="s">
        <v>512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154</v>
      </c>
      <c r="AU104" s="18" t="s">
        <v>83</v>
      </c>
    </row>
    <row r="105" spans="1:51" s="15" customFormat="1" ht="12">
      <c r="A105" s="15"/>
      <c r="B105" s="249"/>
      <c r="C105" s="250"/>
      <c r="D105" s="218" t="s">
        <v>155</v>
      </c>
      <c r="E105" s="251" t="s">
        <v>19</v>
      </c>
      <c r="F105" s="252" t="s">
        <v>628</v>
      </c>
      <c r="G105" s="250"/>
      <c r="H105" s="251" t="s">
        <v>19</v>
      </c>
      <c r="I105" s="253"/>
      <c r="J105" s="250"/>
      <c r="K105" s="250"/>
      <c r="L105" s="254"/>
      <c r="M105" s="255"/>
      <c r="N105" s="256"/>
      <c r="O105" s="256"/>
      <c r="P105" s="256"/>
      <c r="Q105" s="256"/>
      <c r="R105" s="256"/>
      <c r="S105" s="256"/>
      <c r="T105" s="257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8" t="s">
        <v>155</v>
      </c>
      <c r="AU105" s="258" t="s">
        <v>83</v>
      </c>
      <c r="AV105" s="15" t="s">
        <v>81</v>
      </c>
      <c r="AW105" s="15" t="s">
        <v>35</v>
      </c>
      <c r="AX105" s="15" t="s">
        <v>73</v>
      </c>
      <c r="AY105" s="258" t="s">
        <v>145</v>
      </c>
    </row>
    <row r="106" spans="1:51" s="13" customFormat="1" ht="12">
      <c r="A106" s="13"/>
      <c r="B106" s="223"/>
      <c r="C106" s="224"/>
      <c r="D106" s="218" t="s">
        <v>155</v>
      </c>
      <c r="E106" s="225" t="s">
        <v>19</v>
      </c>
      <c r="F106" s="226" t="s">
        <v>629</v>
      </c>
      <c r="G106" s="224"/>
      <c r="H106" s="227">
        <v>73.634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155</v>
      </c>
      <c r="AU106" s="233" t="s">
        <v>83</v>
      </c>
      <c r="AV106" s="13" t="s">
        <v>83</v>
      </c>
      <c r="AW106" s="13" t="s">
        <v>35</v>
      </c>
      <c r="AX106" s="13" t="s">
        <v>73</v>
      </c>
      <c r="AY106" s="233" t="s">
        <v>145</v>
      </c>
    </row>
    <row r="107" spans="1:51" s="13" customFormat="1" ht="12">
      <c r="A107" s="13"/>
      <c r="B107" s="223"/>
      <c r="C107" s="224"/>
      <c r="D107" s="218" t="s">
        <v>155</v>
      </c>
      <c r="E107" s="225" t="s">
        <v>19</v>
      </c>
      <c r="F107" s="226" t="s">
        <v>630</v>
      </c>
      <c r="G107" s="224"/>
      <c r="H107" s="227">
        <v>93.74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155</v>
      </c>
      <c r="AU107" s="233" t="s">
        <v>83</v>
      </c>
      <c r="AV107" s="13" t="s">
        <v>83</v>
      </c>
      <c r="AW107" s="13" t="s">
        <v>35</v>
      </c>
      <c r="AX107" s="13" t="s">
        <v>73</v>
      </c>
      <c r="AY107" s="233" t="s">
        <v>145</v>
      </c>
    </row>
    <row r="108" spans="1:51" s="13" customFormat="1" ht="12">
      <c r="A108" s="13"/>
      <c r="B108" s="223"/>
      <c r="C108" s="224"/>
      <c r="D108" s="218" t="s">
        <v>155</v>
      </c>
      <c r="E108" s="225" t="s">
        <v>19</v>
      </c>
      <c r="F108" s="226" t="s">
        <v>631</v>
      </c>
      <c r="G108" s="224"/>
      <c r="H108" s="227">
        <v>34.728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155</v>
      </c>
      <c r="AU108" s="233" t="s">
        <v>83</v>
      </c>
      <c r="AV108" s="13" t="s">
        <v>83</v>
      </c>
      <c r="AW108" s="13" t="s">
        <v>35</v>
      </c>
      <c r="AX108" s="13" t="s">
        <v>73</v>
      </c>
      <c r="AY108" s="233" t="s">
        <v>145</v>
      </c>
    </row>
    <row r="109" spans="1:51" s="14" customFormat="1" ht="12">
      <c r="A109" s="14"/>
      <c r="B109" s="234"/>
      <c r="C109" s="235"/>
      <c r="D109" s="218" t="s">
        <v>155</v>
      </c>
      <c r="E109" s="236" t="s">
        <v>19</v>
      </c>
      <c r="F109" s="237" t="s">
        <v>156</v>
      </c>
      <c r="G109" s="235"/>
      <c r="H109" s="238">
        <v>202.102</v>
      </c>
      <c r="I109" s="239"/>
      <c r="J109" s="235"/>
      <c r="K109" s="235"/>
      <c r="L109" s="240"/>
      <c r="M109" s="245"/>
      <c r="N109" s="246"/>
      <c r="O109" s="246"/>
      <c r="P109" s="246"/>
      <c r="Q109" s="246"/>
      <c r="R109" s="246"/>
      <c r="S109" s="246"/>
      <c r="T109" s="24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155</v>
      </c>
      <c r="AU109" s="244" t="s">
        <v>83</v>
      </c>
      <c r="AV109" s="14" t="s">
        <v>157</v>
      </c>
      <c r="AW109" s="14" t="s">
        <v>35</v>
      </c>
      <c r="AX109" s="14" t="s">
        <v>81</v>
      </c>
      <c r="AY109" s="244" t="s">
        <v>145</v>
      </c>
    </row>
    <row r="110" spans="1:65" s="2" customFormat="1" ht="16.5" customHeight="1">
      <c r="A110" s="39"/>
      <c r="B110" s="40"/>
      <c r="C110" s="205" t="s">
        <v>144</v>
      </c>
      <c r="D110" s="205" t="s">
        <v>148</v>
      </c>
      <c r="E110" s="206" t="s">
        <v>632</v>
      </c>
      <c r="F110" s="207" t="s">
        <v>633</v>
      </c>
      <c r="G110" s="208" t="s">
        <v>220</v>
      </c>
      <c r="H110" s="209">
        <v>121.292</v>
      </c>
      <c r="I110" s="210"/>
      <c r="J110" s="211">
        <f>ROUND(I110*H110,2)</f>
        <v>0</v>
      </c>
      <c r="K110" s="207" t="s">
        <v>151</v>
      </c>
      <c r="L110" s="45"/>
      <c r="M110" s="212" t="s">
        <v>19</v>
      </c>
      <c r="N110" s="213" t="s">
        <v>44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157</v>
      </c>
      <c r="AT110" s="216" t="s">
        <v>148</v>
      </c>
      <c r="AU110" s="216" t="s">
        <v>83</v>
      </c>
      <c r="AY110" s="18" t="s">
        <v>145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81</v>
      </c>
      <c r="BK110" s="217">
        <f>ROUND(I110*H110,2)</f>
        <v>0</v>
      </c>
      <c r="BL110" s="18" t="s">
        <v>157</v>
      </c>
      <c r="BM110" s="216" t="s">
        <v>634</v>
      </c>
    </row>
    <row r="111" spans="1:47" s="2" customFormat="1" ht="12">
      <c r="A111" s="39"/>
      <c r="B111" s="40"/>
      <c r="C111" s="41"/>
      <c r="D111" s="218" t="s">
        <v>154</v>
      </c>
      <c r="E111" s="41"/>
      <c r="F111" s="219" t="s">
        <v>635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154</v>
      </c>
      <c r="AU111" s="18" t="s">
        <v>83</v>
      </c>
    </row>
    <row r="112" spans="1:51" s="15" customFormat="1" ht="12">
      <c r="A112" s="15"/>
      <c r="B112" s="249"/>
      <c r="C112" s="250"/>
      <c r="D112" s="218" t="s">
        <v>155</v>
      </c>
      <c r="E112" s="251" t="s">
        <v>19</v>
      </c>
      <c r="F112" s="252" t="s">
        <v>636</v>
      </c>
      <c r="G112" s="250"/>
      <c r="H112" s="251" t="s">
        <v>19</v>
      </c>
      <c r="I112" s="253"/>
      <c r="J112" s="250"/>
      <c r="K112" s="250"/>
      <c r="L112" s="254"/>
      <c r="M112" s="255"/>
      <c r="N112" s="256"/>
      <c r="O112" s="256"/>
      <c r="P112" s="256"/>
      <c r="Q112" s="256"/>
      <c r="R112" s="256"/>
      <c r="S112" s="256"/>
      <c r="T112" s="257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8" t="s">
        <v>155</v>
      </c>
      <c r="AU112" s="258" t="s">
        <v>83</v>
      </c>
      <c r="AV112" s="15" t="s">
        <v>81</v>
      </c>
      <c r="AW112" s="15" t="s">
        <v>35</v>
      </c>
      <c r="AX112" s="15" t="s">
        <v>73</v>
      </c>
      <c r="AY112" s="258" t="s">
        <v>145</v>
      </c>
    </row>
    <row r="113" spans="1:51" s="13" customFormat="1" ht="12">
      <c r="A113" s="13"/>
      <c r="B113" s="223"/>
      <c r="C113" s="224"/>
      <c r="D113" s="218" t="s">
        <v>155</v>
      </c>
      <c r="E113" s="225" t="s">
        <v>19</v>
      </c>
      <c r="F113" s="226" t="s">
        <v>637</v>
      </c>
      <c r="G113" s="224"/>
      <c r="H113" s="227">
        <v>54.208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155</v>
      </c>
      <c r="AU113" s="233" t="s">
        <v>83</v>
      </c>
      <c r="AV113" s="13" t="s">
        <v>83</v>
      </c>
      <c r="AW113" s="13" t="s">
        <v>35</v>
      </c>
      <c r="AX113" s="13" t="s">
        <v>73</v>
      </c>
      <c r="AY113" s="233" t="s">
        <v>145</v>
      </c>
    </row>
    <row r="114" spans="1:51" s="13" customFormat="1" ht="12">
      <c r="A114" s="13"/>
      <c r="B114" s="223"/>
      <c r="C114" s="224"/>
      <c r="D114" s="218" t="s">
        <v>155</v>
      </c>
      <c r="E114" s="225" t="s">
        <v>19</v>
      </c>
      <c r="F114" s="226" t="s">
        <v>638</v>
      </c>
      <c r="G114" s="224"/>
      <c r="H114" s="227">
        <v>67.084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155</v>
      </c>
      <c r="AU114" s="233" t="s">
        <v>83</v>
      </c>
      <c r="AV114" s="13" t="s">
        <v>83</v>
      </c>
      <c r="AW114" s="13" t="s">
        <v>35</v>
      </c>
      <c r="AX114" s="13" t="s">
        <v>73</v>
      </c>
      <c r="AY114" s="233" t="s">
        <v>145</v>
      </c>
    </row>
    <row r="115" spans="1:51" s="14" customFormat="1" ht="12">
      <c r="A115" s="14"/>
      <c r="B115" s="234"/>
      <c r="C115" s="235"/>
      <c r="D115" s="218" t="s">
        <v>155</v>
      </c>
      <c r="E115" s="236" t="s">
        <v>19</v>
      </c>
      <c r="F115" s="237" t="s">
        <v>156</v>
      </c>
      <c r="G115" s="235"/>
      <c r="H115" s="238">
        <v>121.292</v>
      </c>
      <c r="I115" s="239"/>
      <c r="J115" s="235"/>
      <c r="K115" s="235"/>
      <c r="L115" s="240"/>
      <c r="M115" s="245"/>
      <c r="N115" s="246"/>
      <c r="O115" s="246"/>
      <c r="P115" s="246"/>
      <c r="Q115" s="246"/>
      <c r="R115" s="246"/>
      <c r="S115" s="246"/>
      <c r="T115" s="24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155</v>
      </c>
      <c r="AU115" s="244" t="s">
        <v>83</v>
      </c>
      <c r="AV115" s="14" t="s">
        <v>157</v>
      </c>
      <c r="AW115" s="14" t="s">
        <v>35</v>
      </c>
      <c r="AX115" s="14" t="s">
        <v>81</v>
      </c>
      <c r="AY115" s="244" t="s">
        <v>145</v>
      </c>
    </row>
    <row r="116" spans="1:65" s="2" customFormat="1" ht="16.5" customHeight="1">
      <c r="A116" s="39"/>
      <c r="B116" s="40"/>
      <c r="C116" s="205" t="s">
        <v>183</v>
      </c>
      <c r="D116" s="205" t="s">
        <v>148</v>
      </c>
      <c r="E116" s="206" t="s">
        <v>639</v>
      </c>
      <c r="F116" s="207" t="s">
        <v>640</v>
      </c>
      <c r="G116" s="208" t="s">
        <v>220</v>
      </c>
      <c r="H116" s="209">
        <v>71.186</v>
      </c>
      <c r="I116" s="210"/>
      <c r="J116" s="211">
        <f>ROUND(I116*H116,2)</f>
        <v>0</v>
      </c>
      <c r="K116" s="207" t="s">
        <v>151</v>
      </c>
      <c r="L116" s="45"/>
      <c r="M116" s="212" t="s">
        <v>19</v>
      </c>
      <c r="N116" s="213" t="s">
        <v>44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157</v>
      </c>
      <c r="AT116" s="216" t="s">
        <v>148</v>
      </c>
      <c r="AU116" s="216" t="s">
        <v>83</v>
      </c>
      <c r="AY116" s="18" t="s">
        <v>145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81</v>
      </c>
      <c r="BK116" s="217">
        <f>ROUND(I116*H116,2)</f>
        <v>0</v>
      </c>
      <c r="BL116" s="18" t="s">
        <v>157</v>
      </c>
      <c r="BM116" s="216" t="s">
        <v>641</v>
      </c>
    </row>
    <row r="117" spans="1:47" s="2" customFormat="1" ht="12">
      <c r="A117" s="39"/>
      <c r="B117" s="40"/>
      <c r="C117" s="41"/>
      <c r="D117" s="218" t="s">
        <v>154</v>
      </c>
      <c r="E117" s="41"/>
      <c r="F117" s="219" t="s">
        <v>642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154</v>
      </c>
      <c r="AU117" s="18" t="s">
        <v>83</v>
      </c>
    </row>
    <row r="118" spans="1:51" s="13" customFormat="1" ht="12">
      <c r="A118" s="13"/>
      <c r="B118" s="223"/>
      <c r="C118" s="224"/>
      <c r="D118" s="218" t="s">
        <v>155</v>
      </c>
      <c r="E118" s="225" t="s">
        <v>19</v>
      </c>
      <c r="F118" s="226" t="s">
        <v>643</v>
      </c>
      <c r="G118" s="224"/>
      <c r="H118" s="227">
        <v>15.92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155</v>
      </c>
      <c r="AU118" s="233" t="s">
        <v>83</v>
      </c>
      <c r="AV118" s="13" t="s">
        <v>83</v>
      </c>
      <c r="AW118" s="13" t="s">
        <v>35</v>
      </c>
      <c r="AX118" s="13" t="s">
        <v>73</v>
      </c>
      <c r="AY118" s="233" t="s">
        <v>145</v>
      </c>
    </row>
    <row r="119" spans="1:51" s="13" customFormat="1" ht="12">
      <c r="A119" s="13"/>
      <c r="B119" s="223"/>
      <c r="C119" s="224"/>
      <c r="D119" s="218" t="s">
        <v>155</v>
      </c>
      <c r="E119" s="225" t="s">
        <v>19</v>
      </c>
      <c r="F119" s="226" t="s">
        <v>644</v>
      </c>
      <c r="G119" s="224"/>
      <c r="H119" s="227">
        <v>22.192</v>
      </c>
      <c r="I119" s="228"/>
      <c r="J119" s="224"/>
      <c r="K119" s="224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155</v>
      </c>
      <c r="AU119" s="233" t="s">
        <v>83</v>
      </c>
      <c r="AV119" s="13" t="s">
        <v>83</v>
      </c>
      <c r="AW119" s="13" t="s">
        <v>35</v>
      </c>
      <c r="AX119" s="13" t="s">
        <v>73</v>
      </c>
      <c r="AY119" s="233" t="s">
        <v>145</v>
      </c>
    </row>
    <row r="120" spans="1:51" s="13" customFormat="1" ht="12">
      <c r="A120" s="13"/>
      <c r="B120" s="223"/>
      <c r="C120" s="224"/>
      <c r="D120" s="218" t="s">
        <v>155</v>
      </c>
      <c r="E120" s="225" t="s">
        <v>19</v>
      </c>
      <c r="F120" s="226" t="s">
        <v>645</v>
      </c>
      <c r="G120" s="224"/>
      <c r="H120" s="227">
        <v>33.074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155</v>
      </c>
      <c r="AU120" s="233" t="s">
        <v>83</v>
      </c>
      <c r="AV120" s="13" t="s">
        <v>83</v>
      </c>
      <c r="AW120" s="13" t="s">
        <v>35</v>
      </c>
      <c r="AX120" s="13" t="s">
        <v>73</v>
      </c>
      <c r="AY120" s="233" t="s">
        <v>145</v>
      </c>
    </row>
    <row r="121" spans="1:51" s="14" customFormat="1" ht="12">
      <c r="A121" s="14"/>
      <c r="B121" s="234"/>
      <c r="C121" s="235"/>
      <c r="D121" s="218" t="s">
        <v>155</v>
      </c>
      <c r="E121" s="236" t="s">
        <v>19</v>
      </c>
      <c r="F121" s="237" t="s">
        <v>156</v>
      </c>
      <c r="G121" s="235"/>
      <c r="H121" s="238">
        <v>71.186</v>
      </c>
      <c r="I121" s="239"/>
      <c r="J121" s="235"/>
      <c r="K121" s="235"/>
      <c r="L121" s="240"/>
      <c r="M121" s="245"/>
      <c r="N121" s="246"/>
      <c r="O121" s="246"/>
      <c r="P121" s="246"/>
      <c r="Q121" s="246"/>
      <c r="R121" s="246"/>
      <c r="S121" s="246"/>
      <c r="T121" s="24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155</v>
      </c>
      <c r="AU121" s="244" t="s">
        <v>83</v>
      </c>
      <c r="AV121" s="14" t="s">
        <v>157</v>
      </c>
      <c r="AW121" s="14" t="s">
        <v>35</v>
      </c>
      <c r="AX121" s="14" t="s">
        <v>81</v>
      </c>
      <c r="AY121" s="244" t="s">
        <v>145</v>
      </c>
    </row>
    <row r="122" spans="1:65" s="2" customFormat="1" ht="16.5" customHeight="1">
      <c r="A122" s="39"/>
      <c r="B122" s="40"/>
      <c r="C122" s="205" t="s">
        <v>190</v>
      </c>
      <c r="D122" s="205" t="s">
        <v>148</v>
      </c>
      <c r="E122" s="206" t="s">
        <v>646</v>
      </c>
      <c r="F122" s="207" t="s">
        <v>647</v>
      </c>
      <c r="G122" s="208" t="s">
        <v>220</v>
      </c>
      <c r="H122" s="209">
        <v>64.568</v>
      </c>
      <c r="I122" s="210"/>
      <c r="J122" s="211">
        <f>ROUND(I122*H122,2)</f>
        <v>0</v>
      </c>
      <c r="K122" s="207" t="s">
        <v>151</v>
      </c>
      <c r="L122" s="45"/>
      <c r="M122" s="212" t="s">
        <v>19</v>
      </c>
      <c r="N122" s="213" t="s">
        <v>44</v>
      </c>
      <c r="O122" s="85"/>
      <c r="P122" s="214">
        <f>O122*H122</f>
        <v>0</v>
      </c>
      <c r="Q122" s="214">
        <v>0.19536</v>
      </c>
      <c r="R122" s="214">
        <f>Q122*H122</f>
        <v>12.61400448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157</v>
      </c>
      <c r="AT122" s="216" t="s">
        <v>148</v>
      </c>
      <c r="AU122" s="216" t="s">
        <v>83</v>
      </c>
      <c r="AY122" s="18" t="s">
        <v>145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81</v>
      </c>
      <c r="BK122" s="217">
        <f>ROUND(I122*H122,2)</f>
        <v>0</v>
      </c>
      <c r="BL122" s="18" t="s">
        <v>157</v>
      </c>
      <c r="BM122" s="216" t="s">
        <v>648</v>
      </c>
    </row>
    <row r="123" spans="1:47" s="2" customFormat="1" ht="12">
      <c r="A123" s="39"/>
      <c r="B123" s="40"/>
      <c r="C123" s="41"/>
      <c r="D123" s="218" t="s">
        <v>154</v>
      </c>
      <c r="E123" s="41"/>
      <c r="F123" s="219" t="s">
        <v>649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154</v>
      </c>
      <c r="AU123" s="18" t="s">
        <v>83</v>
      </c>
    </row>
    <row r="124" spans="1:51" s="15" customFormat="1" ht="12">
      <c r="A124" s="15"/>
      <c r="B124" s="249"/>
      <c r="C124" s="250"/>
      <c r="D124" s="218" t="s">
        <v>155</v>
      </c>
      <c r="E124" s="251" t="s">
        <v>19</v>
      </c>
      <c r="F124" s="252" t="s">
        <v>650</v>
      </c>
      <c r="G124" s="250"/>
      <c r="H124" s="251" t="s">
        <v>19</v>
      </c>
      <c r="I124" s="253"/>
      <c r="J124" s="250"/>
      <c r="K124" s="250"/>
      <c r="L124" s="254"/>
      <c r="M124" s="255"/>
      <c r="N124" s="256"/>
      <c r="O124" s="256"/>
      <c r="P124" s="256"/>
      <c r="Q124" s="256"/>
      <c r="R124" s="256"/>
      <c r="S124" s="256"/>
      <c r="T124" s="257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8" t="s">
        <v>155</v>
      </c>
      <c r="AU124" s="258" t="s">
        <v>83</v>
      </c>
      <c r="AV124" s="15" t="s">
        <v>81</v>
      </c>
      <c r="AW124" s="15" t="s">
        <v>35</v>
      </c>
      <c r="AX124" s="15" t="s">
        <v>73</v>
      </c>
      <c r="AY124" s="258" t="s">
        <v>145</v>
      </c>
    </row>
    <row r="125" spans="1:51" s="13" customFormat="1" ht="12">
      <c r="A125" s="13"/>
      <c r="B125" s="223"/>
      <c r="C125" s="224"/>
      <c r="D125" s="218" t="s">
        <v>155</v>
      </c>
      <c r="E125" s="225" t="s">
        <v>19</v>
      </c>
      <c r="F125" s="226" t="s">
        <v>651</v>
      </c>
      <c r="G125" s="224"/>
      <c r="H125" s="227">
        <v>14.44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155</v>
      </c>
      <c r="AU125" s="233" t="s">
        <v>83</v>
      </c>
      <c r="AV125" s="13" t="s">
        <v>83</v>
      </c>
      <c r="AW125" s="13" t="s">
        <v>35</v>
      </c>
      <c r="AX125" s="13" t="s">
        <v>73</v>
      </c>
      <c r="AY125" s="233" t="s">
        <v>145</v>
      </c>
    </row>
    <row r="126" spans="1:51" s="13" customFormat="1" ht="12">
      <c r="A126" s="13"/>
      <c r="B126" s="223"/>
      <c r="C126" s="224"/>
      <c r="D126" s="218" t="s">
        <v>155</v>
      </c>
      <c r="E126" s="225" t="s">
        <v>19</v>
      </c>
      <c r="F126" s="226" t="s">
        <v>652</v>
      </c>
      <c r="G126" s="224"/>
      <c r="H126" s="227">
        <v>20.129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155</v>
      </c>
      <c r="AU126" s="233" t="s">
        <v>83</v>
      </c>
      <c r="AV126" s="13" t="s">
        <v>83</v>
      </c>
      <c r="AW126" s="13" t="s">
        <v>35</v>
      </c>
      <c r="AX126" s="13" t="s">
        <v>73</v>
      </c>
      <c r="AY126" s="233" t="s">
        <v>145</v>
      </c>
    </row>
    <row r="127" spans="1:51" s="13" customFormat="1" ht="12">
      <c r="A127" s="13"/>
      <c r="B127" s="223"/>
      <c r="C127" s="224"/>
      <c r="D127" s="218" t="s">
        <v>155</v>
      </c>
      <c r="E127" s="225" t="s">
        <v>19</v>
      </c>
      <c r="F127" s="226" t="s">
        <v>653</v>
      </c>
      <c r="G127" s="224"/>
      <c r="H127" s="227">
        <v>29.999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155</v>
      </c>
      <c r="AU127" s="233" t="s">
        <v>83</v>
      </c>
      <c r="AV127" s="13" t="s">
        <v>83</v>
      </c>
      <c r="AW127" s="13" t="s">
        <v>35</v>
      </c>
      <c r="AX127" s="13" t="s">
        <v>73</v>
      </c>
      <c r="AY127" s="233" t="s">
        <v>145</v>
      </c>
    </row>
    <row r="128" spans="1:51" s="14" customFormat="1" ht="12">
      <c r="A128" s="14"/>
      <c r="B128" s="234"/>
      <c r="C128" s="235"/>
      <c r="D128" s="218" t="s">
        <v>155</v>
      </c>
      <c r="E128" s="236" t="s">
        <v>19</v>
      </c>
      <c r="F128" s="237" t="s">
        <v>156</v>
      </c>
      <c r="G128" s="235"/>
      <c r="H128" s="238">
        <v>64.568</v>
      </c>
      <c r="I128" s="239"/>
      <c r="J128" s="235"/>
      <c r="K128" s="235"/>
      <c r="L128" s="240"/>
      <c r="M128" s="245"/>
      <c r="N128" s="246"/>
      <c r="O128" s="246"/>
      <c r="P128" s="246"/>
      <c r="Q128" s="246"/>
      <c r="R128" s="246"/>
      <c r="S128" s="246"/>
      <c r="T128" s="24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155</v>
      </c>
      <c r="AU128" s="244" t="s">
        <v>83</v>
      </c>
      <c r="AV128" s="14" t="s">
        <v>157</v>
      </c>
      <c r="AW128" s="14" t="s">
        <v>35</v>
      </c>
      <c r="AX128" s="14" t="s">
        <v>81</v>
      </c>
      <c r="AY128" s="244" t="s">
        <v>145</v>
      </c>
    </row>
    <row r="129" spans="1:65" s="2" customFormat="1" ht="16.5" customHeight="1">
      <c r="A129" s="39"/>
      <c r="B129" s="40"/>
      <c r="C129" s="259" t="s">
        <v>197</v>
      </c>
      <c r="D129" s="259" t="s">
        <v>286</v>
      </c>
      <c r="E129" s="260" t="s">
        <v>654</v>
      </c>
      <c r="F129" s="261" t="s">
        <v>655</v>
      </c>
      <c r="G129" s="262" t="s">
        <v>220</v>
      </c>
      <c r="H129" s="263">
        <v>65.859</v>
      </c>
      <c r="I129" s="264"/>
      <c r="J129" s="265">
        <f>ROUND(I129*H129,2)</f>
        <v>0</v>
      </c>
      <c r="K129" s="261" t="s">
        <v>151</v>
      </c>
      <c r="L129" s="266"/>
      <c r="M129" s="267" t="s">
        <v>19</v>
      </c>
      <c r="N129" s="268" t="s">
        <v>44</v>
      </c>
      <c r="O129" s="85"/>
      <c r="P129" s="214">
        <f>O129*H129</f>
        <v>0</v>
      </c>
      <c r="Q129" s="214">
        <v>0.222</v>
      </c>
      <c r="R129" s="214">
        <f>Q129*H129</f>
        <v>14.620697999999999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197</v>
      </c>
      <c r="AT129" s="216" t="s">
        <v>286</v>
      </c>
      <c r="AU129" s="216" t="s">
        <v>83</v>
      </c>
      <c r="AY129" s="18" t="s">
        <v>145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81</v>
      </c>
      <c r="BK129" s="217">
        <f>ROUND(I129*H129,2)</f>
        <v>0</v>
      </c>
      <c r="BL129" s="18" t="s">
        <v>157</v>
      </c>
      <c r="BM129" s="216" t="s">
        <v>656</v>
      </c>
    </row>
    <row r="130" spans="1:47" s="2" customFormat="1" ht="12">
      <c r="A130" s="39"/>
      <c r="B130" s="40"/>
      <c r="C130" s="41"/>
      <c r="D130" s="218" t="s">
        <v>154</v>
      </c>
      <c r="E130" s="41"/>
      <c r="F130" s="219" t="s">
        <v>655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154</v>
      </c>
      <c r="AU130" s="18" t="s">
        <v>83</v>
      </c>
    </row>
    <row r="131" spans="1:51" s="13" customFormat="1" ht="12">
      <c r="A131" s="13"/>
      <c r="B131" s="223"/>
      <c r="C131" s="224"/>
      <c r="D131" s="218" t="s">
        <v>155</v>
      </c>
      <c r="E131" s="224"/>
      <c r="F131" s="226" t="s">
        <v>657</v>
      </c>
      <c r="G131" s="224"/>
      <c r="H131" s="227">
        <v>65.859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155</v>
      </c>
      <c r="AU131" s="233" t="s">
        <v>83</v>
      </c>
      <c r="AV131" s="13" t="s">
        <v>83</v>
      </c>
      <c r="AW131" s="13" t="s">
        <v>4</v>
      </c>
      <c r="AX131" s="13" t="s">
        <v>81</v>
      </c>
      <c r="AY131" s="233" t="s">
        <v>145</v>
      </c>
    </row>
    <row r="132" spans="1:65" s="2" customFormat="1" ht="16.5" customHeight="1">
      <c r="A132" s="39"/>
      <c r="B132" s="40"/>
      <c r="C132" s="205" t="s">
        <v>264</v>
      </c>
      <c r="D132" s="205" t="s">
        <v>148</v>
      </c>
      <c r="E132" s="206" t="s">
        <v>578</v>
      </c>
      <c r="F132" s="207" t="s">
        <v>579</v>
      </c>
      <c r="G132" s="208" t="s">
        <v>220</v>
      </c>
      <c r="H132" s="209">
        <v>161.495</v>
      </c>
      <c r="I132" s="210"/>
      <c r="J132" s="211">
        <f>ROUND(I132*H132,2)</f>
        <v>0</v>
      </c>
      <c r="K132" s="207" t="s">
        <v>151</v>
      </c>
      <c r="L132" s="45"/>
      <c r="M132" s="212" t="s">
        <v>19</v>
      </c>
      <c r="N132" s="213" t="s">
        <v>44</v>
      </c>
      <c r="O132" s="85"/>
      <c r="P132" s="214">
        <f>O132*H132</f>
        <v>0</v>
      </c>
      <c r="Q132" s="214">
        <v>0.61404</v>
      </c>
      <c r="R132" s="214">
        <f>Q132*H132</f>
        <v>99.16438980000001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157</v>
      </c>
      <c r="AT132" s="216" t="s">
        <v>148</v>
      </c>
      <c r="AU132" s="216" t="s">
        <v>83</v>
      </c>
      <c r="AY132" s="18" t="s">
        <v>145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81</v>
      </c>
      <c r="BK132" s="217">
        <f>ROUND(I132*H132,2)</f>
        <v>0</v>
      </c>
      <c r="BL132" s="18" t="s">
        <v>157</v>
      </c>
      <c r="BM132" s="216" t="s">
        <v>658</v>
      </c>
    </row>
    <row r="133" spans="1:47" s="2" customFormat="1" ht="12">
      <c r="A133" s="39"/>
      <c r="B133" s="40"/>
      <c r="C133" s="41"/>
      <c r="D133" s="218" t="s">
        <v>154</v>
      </c>
      <c r="E133" s="41"/>
      <c r="F133" s="219" t="s">
        <v>581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154</v>
      </c>
      <c r="AU133" s="18" t="s">
        <v>83</v>
      </c>
    </row>
    <row r="134" spans="1:51" s="13" customFormat="1" ht="12">
      <c r="A134" s="13"/>
      <c r="B134" s="223"/>
      <c r="C134" s="224"/>
      <c r="D134" s="218" t="s">
        <v>155</v>
      </c>
      <c r="E134" s="225" t="s">
        <v>19</v>
      </c>
      <c r="F134" s="226" t="s">
        <v>659</v>
      </c>
      <c r="G134" s="224"/>
      <c r="H134" s="227">
        <v>26.379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155</v>
      </c>
      <c r="AU134" s="233" t="s">
        <v>83</v>
      </c>
      <c r="AV134" s="13" t="s">
        <v>83</v>
      </c>
      <c r="AW134" s="13" t="s">
        <v>35</v>
      </c>
      <c r="AX134" s="13" t="s">
        <v>73</v>
      </c>
      <c r="AY134" s="233" t="s">
        <v>145</v>
      </c>
    </row>
    <row r="135" spans="1:51" s="13" customFormat="1" ht="12">
      <c r="A135" s="13"/>
      <c r="B135" s="223"/>
      <c r="C135" s="224"/>
      <c r="D135" s="218" t="s">
        <v>155</v>
      </c>
      <c r="E135" s="225" t="s">
        <v>19</v>
      </c>
      <c r="F135" s="226" t="s">
        <v>660</v>
      </c>
      <c r="G135" s="224"/>
      <c r="H135" s="227">
        <v>135.116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155</v>
      </c>
      <c r="AU135" s="233" t="s">
        <v>83</v>
      </c>
      <c r="AV135" s="13" t="s">
        <v>83</v>
      </c>
      <c r="AW135" s="13" t="s">
        <v>35</v>
      </c>
      <c r="AX135" s="13" t="s">
        <v>73</v>
      </c>
      <c r="AY135" s="233" t="s">
        <v>145</v>
      </c>
    </row>
    <row r="136" spans="1:51" s="14" customFormat="1" ht="12">
      <c r="A136" s="14"/>
      <c r="B136" s="234"/>
      <c r="C136" s="235"/>
      <c r="D136" s="218" t="s">
        <v>155</v>
      </c>
      <c r="E136" s="236" t="s">
        <v>19</v>
      </c>
      <c r="F136" s="237" t="s">
        <v>156</v>
      </c>
      <c r="G136" s="235"/>
      <c r="H136" s="238">
        <v>161.495</v>
      </c>
      <c r="I136" s="239"/>
      <c r="J136" s="235"/>
      <c r="K136" s="235"/>
      <c r="L136" s="240"/>
      <c r="M136" s="245"/>
      <c r="N136" s="246"/>
      <c r="O136" s="246"/>
      <c r="P136" s="246"/>
      <c r="Q136" s="246"/>
      <c r="R136" s="246"/>
      <c r="S136" s="246"/>
      <c r="T136" s="24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155</v>
      </c>
      <c r="AU136" s="244" t="s">
        <v>83</v>
      </c>
      <c r="AV136" s="14" t="s">
        <v>157</v>
      </c>
      <c r="AW136" s="14" t="s">
        <v>35</v>
      </c>
      <c r="AX136" s="14" t="s">
        <v>81</v>
      </c>
      <c r="AY136" s="244" t="s">
        <v>145</v>
      </c>
    </row>
    <row r="137" spans="1:65" s="2" customFormat="1" ht="16.5" customHeight="1">
      <c r="A137" s="39"/>
      <c r="B137" s="40"/>
      <c r="C137" s="205" t="s">
        <v>273</v>
      </c>
      <c r="D137" s="205" t="s">
        <v>148</v>
      </c>
      <c r="E137" s="206" t="s">
        <v>584</v>
      </c>
      <c r="F137" s="207" t="s">
        <v>585</v>
      </c>
      <c r="G137" s="208" t="s">
        <v>220</v>
      </c>
      <c r="H137" s="209">
        <v>161.495</v>
      </c>
      <c r="I137" s="210"/>
      <c r="J137" s="211">
        <f>ROUND(I137*H137,2)</f>
        <v>0</v>
      </c>
      <c r="K137" s="207" t="s">
        <v>151</v>
      </c>
      <c r="L137" s="45"/>
      <c r="M137" s="212" t="s">
        <v>19</v>
      </c>
      <c r="N137" s="213" t="s">
        <v>44</v>
      </c>
      <c r="O137" s="85"/>
      <c r="P137" s="214">
        <f>O137*H137</f>
        <v>0</v>
      </c>
      <c r="Q137" s="214">
        <v>0.1514</v>
      </c>
      <c r="R137" s="214">
        <f>Q137*H137</f>
        <v>24.450343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157</v>
      </c>
      <c r="AT137" s="216" t="s">
        <v>148</v>
      </c>
      <c r="AU137" s="216" t="s">
        <v>83</v>
      </c>
      <c r="AY137" s="18" t="s">
        <v>145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81</v>
      </c>
      <c r="BK137" s="217">
        <f>ROUND(I137*H137,2)</f>
        <v>0</v>
      </c>
      <c r="BL137" s="18" t="s">
        <v>157</v>
      </c>
      <c r="BM137" s="216" t="s">
        <v>661</v>
      </c>
    </row>
    <row r="138" spans="1:47" s="2" customFormat="1" ht="12">
      <c r="A138" s="39"/>
      <c r="B138" s="40"/>
      <c r="C138" s="41"/>
      <c r="D138" s="218" t="s">
        <v>154</v>
      </c>
      <c r="E138" s="41"/>
      <c r="F138" s="219" t="s">
        <v>587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154</v>
      </c>
      <c r="AU138" s="18" t="s">
        <v>83</v>
      </c>
    </row>
    <row r="139" spans="1:51" s="15" customFormat="1" ht="12">
      <c r="A139" s="15"/>
      <c r="B139" s="249"/>
      <c r="C139" s="250"/>
      <c r="D139" s="218" t="s">
        <v>155</v>
      </c>
      <c r="E139" s="251" t="s">
        <v>19</v>
      </c>
      <c r="F139" s="252" t="s">
        <v>662</v>
      </c>
      <c r="G139" s="250"/>
      <c r="H139" s="251" t="s">
        <v>19</v>
      </c>
      <c r="I139" s="253"/>
      <c r="J139" s="250"/>
      <c r="K139" s="250"/>
      <c r="L139" s="254"/>
      <c r="M139" s="255"/>
      <c r="N139" s="256"/>
      <c r="O139" s="256"/>
      <c r="P139" s="256"/>
      <c r="Q139" s="256"/>
      <c r="R139" s="256"/>
      <c r="S139" s="256"/>
      <c r="T139" s="257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8" t="s">
        <v>155</v>
      </c>
      <c r="AU139" s="258" t="s">
        <v>83</v>
      </c>
      <c r="AV139" s="15" t="s">
        <v>81</v>
      </c>
      <c r="AW139" s="15" t="s">
        <v>35</v>
      </c>
      <c r="AX139" s="15" t="s">
        <v>73</v>
      </c>
      <c r="AY139" s="258" t="s">
        <v>145</v>
      </c>
    </row>
    <row r="140" spans="1:51" s="13" customFormat="1" ht="12">
      <c r="A140" s="13"/>
      <c r="B140" s="223"/>
      <c r="C140" s="224"/>
      <c r="D140" s="218" t="s">
        <v>155</v>
      </c>
      <c r="E140" s="225" t="s">
        <v>19</v>
      </c>
      <c r="F140" s="226" t="s">
        <v>663</v>
      </c>
      <c r="G140" s="224"/>
      <c r="H140" s="227">
        <v>161.495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155</v>
      </c>
      <c r="AU140" s="233" t="s">
        <v>83</v>
      </c>
      <c r="AV140" s="13" t="s">
        <v>83</v>
      </c>
      <c r="AW140" s="13" t="s">
        <v>35</v>
      </c>
      <c r="AX140" s="13" t="s">
        <v>73</v>
      </c>
      <c r="AY140" s="233" t="s">
        <v>145</v>
      </c>
    </row>
    <row r="141" spans="1:51" s="14" customFormat="1" ht="12">
      <c r="A141" s="14"/>
      <c r="B141" s="234"/>
      <c r="C141" s="235"/>
      <c r="D141" s="218" t="s">
        <v>155</v>
      </c>
      <c r="E141" s="236" t="s">
        <v>19</v>
      </c>
      <c r="F141" s="237" t="s">
        <v>156</v>
      </c>
      <c r="G141" s="235"/>
      <c r="H141" s="238">
        <v>161.495</v>
      </c>
      <c r="I141" s="239"/>
      <c r="J141" s="235"/>
      <c r="K141" s="235"/>
      <c r="L141" s="240"/>
      <c r="M141" s="245"/>
      <c r="N141" s="246"/>
      <c r="O141" s="246"/>
      <c r="P141" s="246"/>
      <c r="Q141" s="246"/>
      <c r="R141" s="246"/>
      <c r="S141" s="246"/>
      <c r="T141" s="24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155</v>
      </c>
      <c r="AU141" s="244" t="s">
        <v>83</v>
      </c>
      <c r="AV141" s="14" t="s">
        <v>157</v>
      </c>
      <c r="AW141" s="14" t="s">
        <v>35</v>
      </c>
      <c r="AX141" s="14" t="s">
        <v>81</v>
      </c>
      <c r="AY141" s="244" t="s">
        <v>145</v>
      </c>
    </row>
    <row r="142" spans="1:63" s="12" customFormat="1" ht="22.8" customHeight="1">
      <c r="A142" s="12"/>
      <c r="B142" s="189"/>
      <c r="C142" s="190"/>
      <c r="D142" s="191" t="s">
        <v>72</v>
      </c>
      <c r="E142" s="203" t="s">
        <v>264</v>
      </c>
      <c r="F142" s="203" t="s">
        <v>290</v>
      </c>
      <c r="G142" s="190"/>
      <c r="H142" s="190"/>
      <c r="I142" s="193"/>
      <c r="J142" s="204">
        <f>BK142</f>
        <v>0</v>
      </c>
      <c r="K142" s="190"/>
      <c r="L142" s="195"/>
      <c r="M142" s="196"/>
      <c r="N142" s="197"/>
      <c r="O142" s="197"/>
      <c r="P142" s="198">
        <f>SUM(P143:P169)</f>
        <v>0</v>
      </c>
      <c r="Q142" s="197"/>
      <c r="R142" s="198">
        <f>SUM(R143:R169)</f>
        <v>138.40711152</v>
      </c>
      <c r="S142" s="197"/>
      <c r="T142" s="199">
        <f>SUM(T143:T169)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0" t="s">
        <v>81</v>
      </c>
      <c r="AT142" s="201" t="s">
        <v>72</v>
      </c>
      <c r="AU142" s="201" t="s">
        <v>81</v>
      </c>
      <c r="AY142" s="200" t="s">
        <v>145</v>
      </c>
      <c r="BK142" s="202">
        <f>SUM(BK143:BK169)</f>
        <v>0</v>
      </c>
    </row>
    <row r="143" spans="1:65" s="2" customFormat="1" ht="16.5" customHeight="1">
      <c r="A143" s="39"/>
      <c r="B143" s="40"/>
      <c r="C143" s="205" t="s">
        <v>279</v>
      </c>
      <c r="D143" s="205" t="s">
        <v>148</v>
      </c>
      <c r="E143" s="206" t="s">
        <v>664</v>
      </c>
      <c r="F143" s="207" t="s">
        <v>665</v>
      </c>
      <c r="G143" s="208" t="s">
        <v>593</v>
      </c>
      <c r="H143" s="209">
        <v>8.93</v>
      </c>
      <c r="I143" s="210"/>
      <c r="J143" s="211">
        <f>ROUND(I143*H143,2)</f>
        <v>0</v>
      </c>
      <c r="K143" s="207" t="s">
        <v>151</v>
      </c>
      <c r="L143" s="45"/>
      <c r="M143" s="212" t="s">
        <v>19</v>
      </c>
      <c r="N143" s="213" t="s">
        <v>44</v>
      </c>
      <c r="O143" s="85"/>
      <c r="P143" s="214">
        <f>O143*H143</f>
        <v>0</v>
      </c>
      <c r="Q143" s="214">
        <v>0.61348</v>
      </c>
      <c r="R143" s="214">
        <f>Q143*H143</f>
        <v>5.4783764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157</v>
      </c>
      <c r="AT143" s="216" t="s">
        <v>148</v>
      </c>
      <c r="AU143" s="216" t="s">
        <v>83</v>
      </c>
      <c r="AY143" s="18" t="s">
        <v>145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81</v>
      </c>
      <c r="BK143" s="217">
        <f>ROUND(I143*H143,2)</f>
        <v>0</v>
      </c>
      <c r="BL143" s="18" t="s">
        <v>157</v>
      </c>
      <c r="BM143" s="216" t="s">
        <v>666</v>
      </c>
    </row>
    <row r="144" spans="1:47" s="2" customFormat="1" ht="12">
      <c r="A144" s="39"/>
      <c r="B144" s="40"/>
      <c r="C144" s="41"/>
      <c r="D144" s="218" t="s">
        <v>154</v>
      </c>
      <c r="E144" s="41"/>
      <c r="F144" s="219" t="s">
        <v>667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154</v>
      </c>
      <c r="AU144" s="18" t="s">
        <v>83</v>
      </c>
    </row>
    <row r="145" spans="1:51" s="13" customFormat="1" ht="12">
      <c r="A145" s="13"/>
      <c r="B145" s="223"/>
      <c r="C145" s="224"/>
      <c r="D145" s="218" t="s">
        <v>155</v>
      </c>
      <c r="E145" s="225" t="s">
        <v>19</v>
      </c>
      <c r="F145" s="226" t="s">
        <v>668</v>
      </c>
      <c r="G145" s="224"/>
      <c r="H145" s="227">
        <v>8.93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155</v>
      </c>
      <c r="AU145" s="233" t="s">
        <v>83</v>
      </c>
      <c r="AV145" s="13" t="s">
        <v>83</v>
      </c>
      <c r="AW145" s="13" t="s">
        <v>35</v>
      </c>
      <c r="AX145" s="13" t="s">
        <v>73</v>
      </c>
      <c r="AY145" s="233" t="s">
        <v>145</v>
      </c>
    </row>
    <row r="146" spans="1:51" s="14" customFormat="1" ht="12">
      <c r="A146" s="14"/>
      <c r="B146" s="234"/>
      <c r="C146" s="235"/>
      <c r="D146" s="218" t="s">
        <v>155</v>
      </c>
      <c r="E146" s="236" t="s">
        <v>19</v>
      </c>
      <c r="F146" s="237" t="s">
        <v>156</v>
      </c>
      <c r="G146" s="235"/>
      <c r="H146" s="238">
        <v>8.93</v>
      </c>
      <c r="I146" s="239"/>
      <c r="J146" s="235"/>
      <c r="K146" s="235"/>
      <c r="L146" s="240"/>
      <c r="M146" s="245"/>
      <c r="N146" s="246"/>
      <c r="O146" s="246"/>
      <c r="P146" s="246"/>
      <c r="Q146" s="246"/>
      <c r="R146" s="246"/>
      <c r="S146" s="246"/>
      <c r="T146" s="24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155</v>
      </c>
      <c r="AU146" s="244" t="s">
        <v>83</v>
      </c>
      <c r="AV146" s="14" t="s">
        <v>157</v>
      </c>
      <c r="AW146" s="14" t="s">
        <v>35</v>
      </c>
      <c r="AX146" s="14" t="s">
        <v>81</v>
      </c>
      <c r="AY146" s="244" t="s">
        <v>145</v>
      </c>
    </row>
    <row r="147" spans="1:65" s="2" customFormat="1" ht="16.5" customHeight="1">
      <c r="A147" s="39"/>
      <c r="B147" s="40"/>
      <c r="C147" s="259" t="s">
        <v>285</v>
      </c>
      <c r="D147" s="259" t="s">
        <v>286</v>
      </c>
      <c r="E147" s="260" t="s">
        <v>669</v>
      </c>
      <c r="F147" s="261" t="s">
        <v>670</v>
      </c>
      <c r="G147" s="262" t="s">
        <v>593</v>
      </c>
      <c r="H147" s="263">
        <v>8.93</v>
      </c>
      <c r="I147" s="264"/>
      <c r="J147" s="265">
        <f>ROUND(I147*H147,2)</f>
        <v>0</v>
      </c>
      <c r="K147" s="261" t="s">
        <v>151</v>
      </c>
      <c r="L147" s="266"/>
      <c r="M147" s="267" t="s">
        <v>19</v>
      </c>
      <c r="N147" s="268" t="s">
        <v>44</v>
      </c>
      <c r="O147" s="85"/>
      <c r="P147" s="214">
        <f>O147*H147</f>
        <v>0</v>
      </c>
      <c r="Q147" s="214">
        <v>0.304</v>
      </c>
      <c r="R147" s="214">
        <f>Q147*H147</f>
        <v>2.71472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197</v>
      </c>
      <c r="AT147" s="216" t="s">
        <v>286</v>
      </c>
      <c r="AU147" s="216" t="s">
        <v>83</v>
      </c>
      <c r="AY147" s="18" t="s">
        <v>145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81</v>
      </c>
      <c r="BK147" s="217">
        <f>ROUND(I147*H147,2)</f>
        <v>0</v>
      </c>
      <c r="BL147" s="18" t="s">
        <v>157</v>
      </c>
      <c r="BM147" s="216" t="s">
        <v>671</v>
      </c>
    </row>
    <row r="148" spans="1:47" s="2" customFormat="1" ht="12">
      <c r="A148" s="39"/>
      <c r="B148" s="40"/>
      <c r="C148" s="41"/>
      <c r="D148" s="218" t="s">
        <v>154</v>
      </c>
      <c r="E148" s="41"/>
      <c r="F148" s="219" t="s">
        <v>670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154</v>
      </c>
      <c r="AU148" s="18" t="s">
        <v>83</v>
      </c>
    </row>
    <row r="149" spans="1:65" s="2" customFormat="1" ht="16.5" customHeight="1">
      <c r="A149" s="39"/>
      <c r="B149" s="40"/>
      <c r="C149" s="205" t="s">
        <v>291</v>
      </c>
      <c r="D149" s="205" t="s">
        <v>148</v>
      </c>
      <c r="E149" s="206" t="s">
        <v>591</v>
      </c>
      <c r="F149" s="207" t="s">
        <v>592</v>
      </c>
      <c r="G149" s="208" t="s">
        <v>593</v>
      </c>
      <c r="H149" s="209">
        <v>16.48</v>
      </c>
      <c r="I149" s="210"/>
      <c r="J149" s="211">
        <f>ROUND(I149*H149,2)</f>
        <v>0</v>
      </c>
      <c r="K149" s="207" t="s">
        <v>151</v>
      </c>
      <c r="L149" s="45"/>
      <c r="M149" s="212" t="s">
        <v>19</v>
      </c>
      <c r="N149" s="213" t="s">
        <v>44</v>
      </c>
      <c r="O149" s="85"/>
      <c r="P149" s="214">
        <f>O149*H149</f>
        <v>0</v>
      </c>
      <c r="Q149" s="214">
        <v>0.88535</v>
      </c>
      <c r="R149" s="214">
        <f>Q149*H149</f>
        <v>14.590568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157</v>
      </c>
      <c r="AT149" s="216" t="s">
        <v>148</v>
      </c>
      <c r="AU149" s="216" t="s">
        <v>83</v>
      </c>
      <c r="AY149" s="18" t="s">
        <v>145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81</v>
      </c>
      <c r="BK149" s="217">
        <f>ROUND(I149*H149,2)</f>
        <v>0</v>
      </c>
      <c r="BL149" s="18" t="s">
        <v>157</v>
      </c>
      <c r="BM149" s="216" t="s">
        <v>672</v>
      </c>
    </row>
    <row r="150" spans="1:47" s="2" customFormat="1" ht="12">
      <c r="A150" s="39"/>
      <c r="B150" s="40"/>
      <c r="C150" s="41"/>
      <c r="D150" s="218" t="s">
        <v>154</v>
      </c>
      <c r="E150" s="41"/>
      <c r="F150" s="219" t="s">
        <v>595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154</v>
      </c>
      <c r="AU150" s="18" t="s">
        <v>83</v>
      </c>
    </row>
    <row r="151" spans="1:51" s="13" customFormat="1" ht="12">
      <c r="A151" s="13"/>
      <c r="B151" s="223"/>
      <c r="C151" s="224"/>
      <c r="D151" s="218" t="s">
        <v>155</v>
      </c>
      <c r="E151" s="225" t="s">
        <v>19</v>
      </c>
      <c r="F151" s="226" t="s">
        <v>673</v>
      </c>
      <c r="G151" s="224"/>
      <c r="H151" s="227">
        <v>16.48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155</v>
      </c>
      <c r="AU151" s="233" t="s">
        <v>83</v>
      </c>
      <c r="AV151" s="13" t="s">
        <v>83</v>
      </c>
      <c r="AW151" s="13" t="s">
        <v>35</v>
      </c>
      <c r="AX151" s="13" t="s">
        <v>73</v>
      </c>
      <c r="AY151" s="233" t="s">
        <v>145</v>
      </c>
    </row>
    <row r="152" spans="1:51" s="14" customFormat="1" ht="12">
      <c r="A152" s="14"/>
      <c r="B152" s="234"/>
      <c r="C152" s="235"/>
      <c r="D152" s="218" t="s">
        <v>155</v>
      </c>
      <c r="E152" s="236" t="s">
        <v>19</v>
      </c>
      <c r="F152" s="237" t="s">
        <v>156</v>
      </c>
      <c r="G152" s="235"/>
      <c r="H152" s="238">
        <v>16.48</v>
      </c>
      <c r="I152" s="239"/>
      <c r="J152" s="235"/>
      <c r="K152" s="235"/>
      <c r="L152" s="240"/>
      <c r="M152" s="245"/>
      <c r="N152" s="246"/>
      <c r="O152" s="246"/>
      <c r="P152" s="246"/>
      <c r="Q152" s="246"/>
      <c r="R152" s="246"/>
      <c r="S152" s="246"/>
      <c r="T152" s="24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155</v>
      </c>
      <c r="AU152" s="244" t="s">
        <v>83</v>
      </c>
      <c r="AV152" s="14" t="s">
        <v>157</v>
      </c>
      <c r="AW152" s="14" t="s">
        <v>35</v>
      </c>
      <c r="AX152" s="14" t="s">
        <v>81</v>
      </c>
      <c r="AY152" s="244" t="s">
        <v>145</v>
      </c>
    </row>
    <row r="153" spans="1:65" s="2" customFormat="1" ht="16.5" customHeight="1">
      <c r="A153" s="39"/>
      <c r="B153" s="40"/>
      <c r="C153" s="259" t="s">
        <v>298</v>
      </c>
      <c r="D153" s="259" t="s">
        <v>286</v>
      </c>
      <c r="E153" s="260" t="s">
        <v>674</v>
      </c>
      <c r="F153" s="261" t="s">
        <v>675</v>
      </c>
      <c r="G153" s="262" t="s">
        <v>593</v>
      </c>
      <c r="H153" s="263">
        <v>16.48</v>
      </c>
      <c r="I153" s="264"/>
      <c r="J153" s="265">
        <f>ROUND(I153*H153,2)</f>
        <v>0</v>
      </c>
      <c r="K153" s="261" t="s">
        <v>151</v>
      </c>
      <c r="L153" s="266"/>
      <c r="M153" s="267" t="s">
        <v>19</v>
      </c>
      <c r="N153" s="268" t="s">
        <v>44</v>
      </c>
      <c r="O153" s="85"/>
      <c r="P153" s="214">
        <f>O153*H153</f>
        <v>0</v>
      </c>
      <c r="Q153" s="214">
        <v>0.5264</v>
      </c>
      <c r="R153" s="214">
        <f>Q153*H153</f>
        <v>8.675072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197</v>
      </c>
      <c r="AT153" s="216" t="s">
        <v>286</v>
      </c>
      <c r="AU153" s="216" t="s">
        <v>83</v>
      </c>
      <c r="AY153" s="18" t="s">
        <v>145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81</v>
      </c>
      <c r="BK153" s="217">
        <f>ROUND(I153*H153,2)</f>
        <v>0</v>
      </c>
      <c r="BL153" s="18" t="s">
        <v>157</v>
      </c>
      <c r="BM153" s="216" t="s">
        <v>676</v>
      </c>
    </row>
    <row r="154" spans="1:47" s="2" customFormat="1" ht="12">
      <c r="A154" s="39"/>
      <c r="B154" s="40"/>
      <c r="C154" s="41"/>
      <c r="D154" s="218" t="s">
        <v>154</v>
      </c>
      <c r="E154" s="41"/>
      <c r="F154" s="219" t="s">
        <v>675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154</v>
      </c>
      <c r="AU154" s="18" t="s">
        <v>83</v>
      </c>
    </row>
    <row r="155" spans="1:65" s="2" customFormat="1" ht="16.5" customHeight="1">
      <c r="A155" s="39"/>
      <c r="B155" s="40"/>
      <c r="C155" s="205" t="s">
        <v>8</v>
      </c>
      <c r="D155" s="205" t="s">
        <v>148</v>
      </c>
      <c r="E155" s="206" t="s">
        <v>602</v>
      </c>
      <c r="F155" s="207" t="s">
        <v>603</v>
      </c>
      <c r="G155" s="208" t="s">
        <v>249</v>
      </c>
      <c r="H155" s="209">
        <v>20.36</v>
      </c>
      <c r="I155" s="210"/>
      <c r="J155" s="211">
        <f>ROUND(I155*H155,2)</f>
        <v>0</v>
      </c>
      <c r="K155" s="207" t="s">
        <v>151</v>
      </c>
      <c r="L155" s="45"/>
      <c r="M155" s="212" t="s">
        <v>19</v>
      </c>
      <c r="N155" s="213" t="s">
        <v>44</v>
      </c>
      <c r="O155" s="85"/>
      <c r="P155" s="214">
        <f>O155*H155</f>
        <v>0</v>
      </c>
      <c r="Q155" s="214">
        <v>2.46367</v>
      </c>
      <c r="R155" s="214">
        <f>Q155*H155</f>
        <v>50.1603212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157</v>
      </c>
      <c r="AT155" s="216" t="s">
        <v>148</v>
      </c>
      <c r="AU155" s="216" t="s">
        <v>83</v>
      </c>
      <c r="AY155" s="18" t="s">
        <v>145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81</v>
      </c>
      <c r="BK155" s="217">
        <f>ROUND(I155*H155,2)</f>
        <v>0</v>
      </c>
      <c r="BL155" s="18" t="s">
        <v>157</v>
      </c>
      <c r="BM155" s="216" t="s">
        <v>677</v>
      </c>
    </row>
    <row r="156" spans="1:47" s="2" customFormat="1" ht="12">
      <c r="A156" s="39"/>
      <c r="B156" s="40"/>
      <c r="C156" s="41"/>
      <c r="D156" s="218" t="s">
        <v>154</v>
      </c>
      <c r="E156" s="41"/>
      <c r="F156" s="219" t="s">
        <v>605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154</v>
      </c>
      <c r="AU156" s="18" t="s">
        <v>83</v>
      </c>
    </row>
    <row r="157" spans="1:51" s="13" customFormat="1" ht="12">
      <c r="A157" s="13"/>
      <c r="B157" s="223"/>
      <c r="C157" s="224"/>
      <c r="D157" s="218" t="s">
        <v>155</v>
      </c>
      <c r="E157" s="225" t="s">
        <v>19</v>
      </c>
      <c r="F157" s="226" t="s">
        <v>678</v>
      </c>
      <c r="G157" s="224"/>
      <c r="H157" s="227">
        <v>15.773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155</v>
      </c>
      <c r="AU157" s="233" t="s">
        <v>83</v>
      </c>
      <c r="AV157" s="13" t="s">
        <v>83</v>
      </c>
      <c r="AW157" s="13" t="s">
        <v>35</v>
      </c>
      <c r="AX157" s="13" t="s">
        <v>73</v>
      </c>
      <c r="AY157" s="233" t="s">
        <v>145</v>
      </c>
    </row>
    <row r="158" spans="1:51" s="13" customFormat="1" ht="12">
      <c r="A158" s="13"/>
      <c r="B158" s="223"/>
      <c r="C158" s="224"/>
      <c r="D158" s="218" t="s">
        <v>155</v>
      </c>
      <c r="E158" s="225" t="s">
        <v>19</v>
      </c>
      <c r="F158" s="226" t="s">
        <v>679</v>
      </c>
      <c r="G158" s="224"/>
      <c r="H158" s="227">
        <v>4.587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155</v>
      </c>
      <c r="AU158" s="233" t="s">
        <v>83</v>
      </c>
      <c r="AV158" s="13" t="s">
        <v>83</v>
      </c>
      <c r="AW158" s="13" t="s">
        <v>35</v>
      </c>
      <c r="AX158" s="13" t="s">
        <v>73</v>
      </c>
      <c r="AY158" s="233" t="s">
        <v>145</v>
      </c>
    </row>
    <row r="159" spans="1:51" s="14" customFormat="1" ht="12">
      <c r="A159" s="14"/>
      <c r="B159" s="234"/>
      <c r="C159" s="235"/>
      <c r="D159" s="218" t="s">
        <v>155</v>
      </c>
      <c r="E159" s="236" t="s">
        <v>19</v>
      </c>
      <c r="F159" s="237" t="s">
        <v>156</v>
      </c>
      <c r="G159" s="235"/>
      <c r="H159" s="238">
        <v>20.36</v>
      </c>
      <c r="I159" s="239"/>
      <c r="J159" s="235"/>
      <c r="K159" s="235"/>
      <c r="L159" s="240"/>
      <c r="M159" s="245"/>
      <c r="N159" s="246"/>
      <c r="O159" s="246"/>
      <c r="P159" s="246"/>
      <c r="Q159" s="246"/>
      <c r="R159" s="246"/>
      <c r="S159" s="246"/>
      <c r="T159" s="24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155</v>
      </c>
      <c r="AU159" s="244" t="s">
        <v>83</v>
      </c>
      <c r="AV159" s="14" t="s">
        <v>157</v>
      </c>
      <c r="AW159" s="14" t="s">
        <v>35</v>
      </c>
      <c r="AX159" s="14" t="s">
        <v>81</v>
      </c>
      <c r="AY159" s="244" t="s">
        <v>145</v>
      </c>
    </row>
    <row r="160" spans="1:65" s="2" customFormat="1" ht="16.5" customHeight="1">
      <c r="A160" s="39"/>
      <c r="B160" s="40"/>
      <c r="C160" s="259" t="s">
        <v>312</v>
      </c>
      <c r="D160" s="259" t="s">
        <v>286</v>
      </c>
      <c r="E160" s="260" t="s">
        <v>608</v>
      </c>
      <c r="F160" s="261" t="s">
        <v>609</v>
      </c>
      <c r="G160" s="262" t="s">
        <v>220</v>
      </c>
      <c r="H160" s="263">
        <v>28.176</v>
      </c>
      <c r="I160" s="264"/>
      <c r="J160" s="265">
        <f>ROUND(I160*H160,2)</f>
        <v>0</v>
      </c>
      <c r="K160" s="261" t="s">
        <v>151</v>
      </c>
      <c r="L160" s="266"/>
      <c r="M160" s="267" t="s">
        <v>19</v>
      </c>
      <c r="N160" s="268" t="s">
        <v>44</v>
      </c>
      <c r="O160" s="85"/>
      <c r="P160" s="214">
        <f>O160*H160</f>
        <v>0</v>
      </c>
      <c r="Q160" s="214">
        <v>0.00792</v>
      </c>
      <c r="R160" s="214">
        <f>Q160*H160</f>
        <v>0.22315391999999998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197</v>
      </c>
      <c r="AT160" s="216" t="s">
        <v>286</v>
      </c>
      <c r="AU160" s="216" t="s">
        <v>83</v>
      </c>
      <c r="AY160" s="18" t="s">
        <v>145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81</v>
      </c>
      <c r="BK160" s="217">
        <f>ROUND(I160*H160,2)</f>
        <v>0</v>
      </c>
      <c r="BL160" s="18" t="s">
        <v>157</v>
      </c>
      <c r="BM160" s="216" t="s">
        <v>680</v>
      </c>
    </row>
    <row r="161" spans="1:47" s="2" customFormat="1" ht="12">
      <c r="A161" s="39"/>
      <c r="B161" s="40"/>
      <c r="C161" s="41"/>
      <c r="D161" s="218" t="s">
        <v>154</v>
      </c>
      <c r="E161" s="41"/>
      <c r="F161" s="219" t="s">
        <v>609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154</v>
      </c>
      <c r="AU161" s="18" t="s">
        <v>83</v>
      </c>
    </row>
    <row r="162" spans="1:51" s="13" customFormat="1" ht="12">
      <c r="A162" s="13"/>
      <c r="B162" s="223"/>
      <c r="C162" s="224"/>
      <c r="D162" s="218" t="s">
        <v>155</v>
      </c>
      <c r="E162" s="225" t="s">
        <v>19</v>
      </c>
      <c r="F162" s="226" t="s">
        <v>681</v>
      </c>
      <c r="G162" s="224"/>
      <c r="H162" s="227">
        <v>28.176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155</v>
      </c>
      <c r="AU162" s="233" t="s">
        <v>83</v>
      </c>
      <c r="AV162" s="13" t="s">
        <v>83</v>
      </c>
      <c r="AW162" s="13" t="s">
        <v>35</v>
      </c>
      <c r="AX162" s="13" t="s">
        <v>73</v>
      </c>
      <c r="AY162" s="233" t="s">
        <v>145</v>
      </c>
    </row>
    <row r="163" spans="1:51" s="14" customFormat="1" ht="12">
      <c r="A163" s="14"/>
      <c r="B163" s="234"/>
      <c r="C163" s="235"/>
      <c r="D163" s="218" t="s">
        <v>155</v>
      </c>
      <c r="E163" s="236" t="s">
        <v>19</v>
      </c>
      <c r="F163" s="237" t="s">
        <v>156</v>
      </c>
      <c r="G163" s="235"/>
      <c r="H163" s="238">
        <v>28.176</v>
      </c>
      <c r="I163" s="239"/>
      <c r="J163" s="235"/>
      <c r="K163" s="235"/>
      <c r="L163" s="240"/>
      <c r="M163" s="245"/>
      <c r="N163" s="246"/>
      <c r="O163" s="246"/>
      <c r="P163" s="246"/>
      <c r="Q163" s="246"/>
      <c r="R163" s="246"/>
      <c r="S163" s="246"/>
      <c r="T163" s="24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155</v>
      </c>
      <c r="AU163" s="244" t="s">
        <v>83</v>
      </c>
      <c r="AV163" s="14" t="s">
        <v>157</v>
      </c>
      <c r="AW163" s="14" t="s">
        <v>35</v>
      </c>
      <c r="AX163" s="14" t="s">
        <v>81</v>
      </c>
      <c r="AY163" s="244" t="s">
        <v>145</v>
      </c>
    </row>
    <row r="164" spans="1:65" s="2" customFormat="1" ht="16.5" customHeight="1">
      <c r="A164" s="39"/>
      <c r="B164" s="40"/>
      <c r="C164" s="205" t="s">
        <v>319</v>
      </c>
      <c r="D164" s="205" t="s">
        <v>148</v>
      </c>
      <c r="E164" s="206" t="s">
        <v>682</v>
      </c>
      <c r="F164" s="207" t="s">
        <v>683</v>
      </c>
      <c r="G164" s="208" t="s">
        <v>593</v>
      </c>
      <c r="H164" s="209">
        <v>190</v>
      </c>
      <c r="I164" s="210"/>
      <c r="J164" s="211">
        <f>ROUND(I164*H164,2)</f>
        <v>0</v>
      </c>
      <c r="K164" s="207" t="s">
        <v>151</v>
      </c>
      <c r="L164" s="45"/>
      <c r="M164" s="212" t="s">
        <v>19</v>
      </c>
      <c r="N164" s="213" t="s">
        <v>44</v>
      </c>
      <c r="O164" s="85"/>
      <c r="P164" s="214">
        <f>O164*H164</f>
        <v>0</v>
      </c>
      <c r="Q164" s="214">
        <v>0.16371</v>
      </c>
      <c r="R164" s="214">
        <f>Q164*H164</f>
        <v>31.1049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157</v>
      </c>
      <c r="AT164" s="216" t="s">
        <v>148</v>
      </c>
      <c r="AU164" s="216" t="s">
        <v>83</v>
      </c>
      <c r="AY164" s="18" t="s">
        <v>145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81</v>
      </c>
      <c r="BK164" s="217">
        <f>ROUND(I164*H164,2)</f>
        <v>0</v>
      </c>
      <c r="BL164" s="18" t="s">
        <v>157</v>
      </c>
      <c r="BM164" s="216" t="s">
        <v>684</v>
      </c>
    </row>
    <row r="165" spans="1:47" s="2" customFormat="1" ht="12">
      <c r="A165" s="39"/>
      <c r="B165" s="40"/>
      <c r="C165" s="41"/>
      <c r="D165" s="218" t="s">
        <v>154</v>
      </c>
      <c r="E165" s="41"/>
      <c r="F165" s="219" t="s">
        <v>685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154</v>
      </c>
      <c r="AU165" s="18" t="s">
        <v>83</v>
      </c>
    </row>
    <row r="166" spans="1:51" s="13" customFormat="1" ht="12">
      <c r="A166" s="13"/>
      <c r="B166" s="223"/>
      <c r="C166" s="224"/>
      <c r="D166" s="218" t="s">
        <v>155</v>
      </c>
      <c r="E166" s="225" t="s">
        <v>19</v>
      </c>
      <c r="F166" s="226" t="s">
        <v>686</v>
      </c>
      <c r="G166" s="224"/>
      <c r="H166" s="227">
        <v>190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155</v>
      </c>
      <c r="AU166" s="233" t="s">
        <v>83</v>
      </c>
      <c r="AV166" s="13" t="s">
        <v>83</v>
      </c>
      <c r="AW166" s="13" t="s">
        <v>35</v>
      </c>
      <c r="AX166" s="13" t="s">
        <v>73</v>
      </c>
      <c r="AY166" s="233" t="s">
        <v>145</v>
      </c>
    </row>
    <row r="167" spans="1:51" s="14" customFormat="1" ht="12">
      <c r="A167" s="14"/>
      <c r="B167" s="234"/>
      <c r="C167" s="235"/>
      <c r="D167" s="218" t="s">
        <v>155</v>
      </c>
      <c r="E167" s="236" t="s">
        <v>19</v>
      </c>
      <c r="F167" s="237" t="s">
        <v>156</v>
      </c>
      <c r="G167" s="235"/>
      <c r="H167" s="238">
        <v>190</v>
      </c>
      <c r="I167" s="239"/>
      <c r="J167" s="235"/>
      <c r="K167" s="235"/>
      <c r="L167" s="240"/>
      <c r="M167" s="245"/>
      <c r="N167" s="246"/>
      <c r="O167" s="246"/>
      <c r="P167" s="246"/>
      <c r="Q167" s="246"/>
      <c r="R167" s="246"/>
      <c r="S167" s="246"/>
      <c r="T167" s="24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155</v>
      </c>
      <c r="AU167" s="244" t="s">
        <v>83</v>
      </c>
      <c r="AV167" s="14" t="s">
        <v>157</v>
      </c>
      <c r="AW167" s="14" t="s">
        <v>35</v>
      </c>
      <c r="AX167" s="14" t="s">
        <v>81</v>
      </c>
      <c r="AY167" s="244" t="s">
        <v>145</v>
      </c>
    </row>
    <row r="168" spans="1:65" s="2" customFormat="1" ht="16.5" customHeight="1">
      <c r="A168" s="39"/>
      <c r="B168" s="40"/>
      <c r="C168" s="259" t="s">
        <v>326</v>
      </c>
      <c r="D168" s="259" t="s">
        <v>286</v>
      </c>
      <c r="E168" s="260" t="s">
        <v>687</v>
      </c>
      <c r="F168" s="261" t="s">
        <v>688</v>
      </c>
      <c r="G168" s="262" t="s">
        <v>593</v>
      </c>
      <c r="H168" s="263">
        <v>190</v>
      </c>
      <c r="I168" s="264"/>
      <c r="J168" s="265">
        <f>ROUND(I168*H168,2)</f>
        <v>0</v>
      </c>
      <c r="K168" s="261" t="s">
        <v>151</v>
      </c>
      <c r="L168" s="266"/>
      <c r="M168" s="267" t="s">
        <v>19</v>
      </c>
      <c r="N168" s="268" t="s">
        <v>44</v>
      </c>
      <c r="O168" s="85"/>
      <c r="P168" s="214">
        <f>O168*H168</f>
        <v>0</v>
      </c>
      <c r="Q168" s="214">
        <v>0.134</v>
      </c>
      <c r="R168" s="214">
        <f>Q168*H168</f>
        <v>25.46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197</v>
      </c>
      <c r="AT168" s="216" t="s">
        <v>286</v>
      </c>
      <c r="AU168" s="216" t="s">
        <v>83</v>
      </c>
      <c r="AY168" s="18" t="s">
        <v>145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81</v>
      </c>
      <c r="BK168" s="217">
        <f>ROUND(I168*H168,2)</f>
        <v>0</v>
      </c>
      <c r="BL168" s="18" t="s">
        <v>157</v>
      </c>
      <c r="BM168" s="216" t="s">
        <v>689</v>
      </c>
    </row>
    <row r="169" spans="1:47" s="2" customFormat="1" ht="12">
      <c r="A169" s="39"/>
      <c r="B169" s="40"/>
      <c r="C169" s="41"/>
      <c r="D169" s="218" t="s">
        <v>154</v>
      </c>
      <c r="E169" s="41"/>
      <c r="F169" s="219" t="s">
        <v>688</v>
      </c>
      <c r="G169" s="41"/>
      <c r="H169" s="41"/>
      <c r="I169" s="220"/>
      <c r="J169" s="41"/>
      <c r="K169" s="41"/>
      <c r="L169" s="45"/>
      <c r="M169" s="269"/>
      <c r="N169" s="270"/>
      <c r="O169" s="271"/>
      <c r="P169" s="271"/>
      <c r="Q169" s="271"/>
      <c r="R169" s="271"/>
      <c r="S169" s="271"/>
      <c r="T169" s="272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154</v>
      </c>
      <c r="AU169" s="18" t="s">
        <v>83</v>
      </c>
    </row>
    <row r="170" spans="1:31" s="2" customFormat="1" ht="6.95" customHeight="1">
      <c r="A170" s="39"/>
      <c r="B170" s="60"/>
      <c r="C170" s="61"/>
      <c r="D170" s="61"/>
      <c r="E170" s="61"/>
      <c r="F170" s="61"/>
      <c r="G170" s="61"/>
      <c r="H170" s="61"/>
      <c r="I170" s="61"/>
      <c r="J170" s="61"/>
      <c r="K170" s="61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password="CC35" sheet="1" objects="1" scenarios="1" formatColumns="0" formatRows="0" autoFilter="0"/>
  <autoFilter ref="C82:K16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121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NEPOMUK_PŘEŠTICE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690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ROUND((SUM(BE84:BE246)),2)</f>
        <v>0</v>
      </c>
      <c r="G33" s="39"/>
      <c r="H33" s="39"/>
      <c r="I33" s="149">
        <v>0.21</v>
      </c>
      <c r="J33" s="148">
        <f>ROUND(((SUM(BE84:BE246))*I33),2)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ROUND((SUM(BF84:BF246)),2)</f>
        <v>0</v>
      </c>
      <c r="G34" s="39"/>
      <c r="H34" s="39"/>
      <c r="I34" s="149">
        <v>0.15</v>
      </c>
      <c r="J34" s="148">
        <f>ROUND(((SUM(BF84:BF246))*I34),2)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ROUND((SUM(BG84:BG246)),2)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ROUND((SUM(BH84:BH246)),2)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ROUND((SUM(BI84:BI246)),2)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NEPOMUK_PŘEŠTICE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151.VZ - NAPOJENÍ POLNÍ CESTY HORŠICE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A ÚDRŽBA SILNIC PLZEŇSKÉHO KRAJE</v>
      </c>
      <c r="G54" s="41"/>
      <c r="H54" s="41"/>
      <c r="I54" s="33" t="s">
        <v>32</v>
      </c>
      <c r="J54" s="37" t="str">
        <f>E21</f>
        <v>AFRY CZ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125</v>
      </c>
      <c r="D57" s="163"/>
      <c r="E57" s="163"/>
      <c r="F57" s="163"/>
      <c r="G57" s="163"/>
      <c r="H57" s="163"/>
      <c r="I57" s="163"/>
      <c r="J57" s="164" t="s">
        <v>126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66"/>
      <c r="C60" s="167"/>
      <c r="D60" s="168" t="s">
        <v>206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351</v>
      </c>
      <c r="E62" s="175"/>
      <c r="F62" s="175"/>
      <c r="G62" s="175"/>
      <c r="H62" s="175"/>
      <c r="I62" s="175"/>
      <c r="J62" s="176">
        <f>J156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J228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211</v>
      </c>
      <c r="E64" s="175"/>
      <c r="F64" s="175"/>
      <c r="G64" s="175"/>
      <c r="H64" s="175"/>
      <c r="I64" s="175"/>
      <c r="J64" s="176">
        <f>J244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130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NEPOMUK_PŘEŠTICE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122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SO 151.VZ - NAPOJENÍ POLNÍ CESTY HORŠICE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22. 2. 2021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SPRÁVA A ÚDRŽBA SILNIC PLZEŇSKÉHO KRAJE</v>
      </c>
      <c r="G80" s="41"/>
      <c r="H80" s="41"/>
      <c r="I80" s="33" t="s">
        <v>32</v>
      </c>
      <c r="J80" s="37" t="str">
        <f>E21</f>
        <v>AFRY CZ s.r.o.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30</v>
      </c>
      <c r="D81" s="41"/>
      <c r="E81" s="41"/>
      <c r="F81" s="28" t="str">
        <f>IF(E18="","",E18)</f>
        <v>Vyplň údaj</v>
      </c>
      <c r="G81" s="41"/>
      <c r="H81" s="41"/>
      <c r="I81" s="33" t="s">
        <v>36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131</v>
      </c>
      <c r="D83" s="181" t="s">
        <v>58</v>
      </c>
      <c r="E83" s="181" t="s">
        <v>54</v>
      </c>
      <c r="F83" s="181" t="s">
        <v>55</v>
      </c>
      <c r="G83" s="181" t="s">
        <v>132</v>
      </c>
      <c r="H83" s="181" t="s">
        <v>133</v>
      </c>
      <c r="I83" s="181" t="s">
        <v>134</v>
      </c>
      <c r="J83" s="181" t="s">
        <v>126</v>
      </c>
      <c r="K83" s="182" t="s">
        <v>135</v>
      </c>
      <c r="L83" s="183"/>
      <c r="M83" s="93" t="s">
        <v>19</v>
      </c>
      <c r="N83" s="94" t="s">
        <v>43</v>
      </c>
      <c r="O83" s="94" t="s">
        <v>136</v>
      </c>
      <c r="P83" s="94" t="s">
        <v>137</v>
      </c>
      <c r="Q83" s="94" t="s">
        <v>138</v>
      </c>
      <c r="R83" s="94" t="s">
        <v>139</v>
      </c>
      <c r="S83" s="94" t="s">
        <v>140</v>
      </c>
      <c r="T83" s="95" t="s">
        <v>141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142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77.40306437000001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72</v>
      </c>
      <c r="AU84" s="18" t="s">
        <v>127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72</v>
      </c>
      <c r="E85" s="192" t="s">
        <v>215</v>
      </c>
      <c r="F85" s="192" t="s">
        <v>216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P86+P156+P228+P244</f>
        <v>0</v>
      </c>
      <c r="Q85" s="197"/>
      <c r="R85" s="198">
        <f>R86+R156+R228+R244</f>
        <v>77.40306437000001</v>
      </c>
      <c r="S85" s="197"/>
      <c r="T85" s="199">
        <f>T86+T156+T228+T244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81</v>
      </c>
      <c r="AT85" s="201" t="s">
        <v>72</v>
      </c>
      <c r="AU85" s="201" t="s">
        <v>73</v>
      </c>
      <c r="AY85" s="200" t="s">
        <v>145</v>
      </c>
      <c r="BK85" s="202">
        <f>BK86+BK156+BK228+BK244</f>
        <v>0</v>
      </c>
    </row>
    <row r="86" spans="1:63" s="12" customFormat="1" ht="22.8" customHeight="1">
      <c r="A86" s="12"/>
      <c r="B86" s="189"/>
      <c r="C86" s="190"/>
      <c r="D86" s="191" t="s">
        <v>72</v>
      </c>
      <c r="E86" s="203" t="s">
        <v>81</v>
      </c>
      <c r="F86" s="203" t="s">
        <v>217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SUM(P87:P155)</f>
        <v>0</v>
      </c>
      <c r="Q86" s="197"/>
      <c r="R86" s="198">
        <f>SUM(R87:R155)</f>
        <v>0.8583905000000001</v>
      </c>
      <c r="S86" s="197"/>
      <c r="T86" s="199">
        <f>SUM(T87:T155)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72</v>
      </c>
      <c r="AU86" s="201" t="s">
        <v>81</v>
      </c>
      <c r="AY86" s="200" t="s">
        <v>145</v>
      </c>
      <c r="BK86" s="202">
        <f>SUM(BK87:BK155)</f>
        <v>0</v>
      </c>
    </row>
    <row r="87" spans="1:65" s="2" customFormat="1" ht="16.5" customHeight="1">
      <c r="A87" s="39"/>
      <c r="B87" s="40"/>
      <c r="C87" s="205" t="s">
        <v>81</v>
      </c>
      <c r="D87" s="205" t="s">
        <v>148</v>
      </c>
      <c r="E87" s="206" t="s">
        <v>691</v>
      </c>
      <c r="F87" s="207" t="s">
        <v>692</v>
      </c>
      <c r="G87" s="208" t="s">
        <v>220</v>
      </c>
      <c r="H87" s="209">
        <v>1988.55</v>
      </c>
      <c r="I87" s="210"/>
      <c r="J87" s="211">
        <f>ROUND(I87*H87,2)</f>
        <v>0</v>
      </c>
      <c r="K87" s="207" t="s">
        <v>151</v>
      </c>
      <c r="L87" s="45"/>
      <c r="M87" s="212" t="s">
        <v>19</v>
      </c>
      <c r="N87" s="213" t="s">
        <v>44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157</v>
      </c>
      <c r="AT87" s="216" t="s">
        <v>148</v>
      </c>
      <c r="AU87" s="216" t="s">
        <v>83</v>
      </c>
      <c r="AY87" s="18" t="s">
        <v>145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81</v>
      </c>
      <c r="BK87" s="217">
        <f>ROUND(I87*H87,2)</f>
        <v>0</v>
      </c>
      <c r="BL87" s="18" t="s">
        <v>157</v>
      </c>
      <c r="BM87" s="216" t="s">
        <v>693</v>
      </c>
    </row>
    <row r="88" spans="1:47" s="2" customFormat="1" ht="12">
      <c r="A88" s="39"/>
      <c r="B88" s="40"/>
      <c r="C88" s="41"/>
      <c r="D88" s="218" t="s">
        <v>154</v>
      </c>
      <c r="E88" s="41"/>
      <c r="F88" s="219" t="s">
        <v>694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154</v>
      </c>
      <c r="AU88" s="18" t="s">
        <v>83</v>
      </c>
    </row>
    <row r="89" spans="1:51" s="15" customFormat="1" ht="12">
      <c r="A89" s="15"/>
      <c r="B89" s="249"/>
      <c r="C89" s="250"/>
      <c r="D89" s="218" t="s">
        <v>155</v>
      </c>
      <c r="E89" s="251" t="s">
        <v>19</v>
      </c>
      <c r="F89" s="252" t="s">
        <v>356</v>
      </c>
      <c r="G89" s="250"/>
      <c r="H89" s="251" t="s">
        <v>19</v>
      </c>
      <c r="I89" s="253"/>
      <c r="J89" s="250"/>
      <c r="K89" s="250"/>
      <c r="L89" s="254"/>
      <c r="M89" s="255"/>
      <c r="N89" s="256"/>
      <c r="O89" s="256"/>
      <c r="P89" s="256"/>
      <c r="Q89" s="256"/>
      <c r="R89" s="256"/>
      <c r="S89" s="256"/>
      <c r="T89" s="257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T89" s="258" t="s">
        <v>155</v>
      </c>
      <c r="AU89" s="258" t="s">
        <v>83</v>
      </c>
      <c r="AV89" s="15" t="s">
        <v>81</v>
      </c>
      <c r="AW89" s="15" t="s">
        <v>35</v>
      </c>
      <c r="AX89" s="15" t="s">
        <v>73</v>
      </c>
      <c r="AY89" s="258" t="s">
        <v>145</v>
      </c>
    </row>
    <row r="90" spans="1:51" s="13" customFormat="1" ht="12">
      <c r="A90" s="13"/>
      <c r="B90" s="223"/>
      <c r="C90" s="224"/>
      <c r="D90" s="218" t="s">
        <v>155</v>
      </c>
      <c r="E90" s="225" t="s">
        <v>19</v>
      </c>
      <c r="F90" s="226" t="s">
        <v>695</v>
      </c>
      <c r="G90" s="224"/>
      <c r="H90" s="227">
        <v>1988.55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155</v>
      </c>
      <c r="AU90" s="233" t="s">
        <v>83</v>
      </c>
      <c r="AV90" s="13" t="s">
        <v>83</v>
      </c>
      <c r="AW90" s="13" t="s">
        <v>35</v>
      </c>
      <c r="AX90" s="13" t="s">
        <v>73</v>
      </c>
      <c r="AY90" s="233" t="s">
        <v>145</v>
      </c>
    </row>
    <row r="91" spans="1:51" s="14" customFormat="1" ht="12">
      <c r="A91" s="14"/>
      <c r="B91" s="234"/>
      <c r="C91" s="235"/>
      <c r="D91" s="218" t="s">
        <v>155</v>
      </c>
      <c r="E91" s="236" t="s">
        <v>19</v>
      </c>
      <c r="F91" s="237" t="s">
        <v>156</v>
      </c>
      <c r="G91" s="235"/>
      <c r="H91" s="238">
        <v>1988.55</v>
      </c>
      <c r="I91" s="239"/>
      <c r="J91" s="235"/>
      <c r="K91" s="235"/>
      <c r="L91" s="240"/>
      <c r="M91" s="245"/>
      <c r="N91" s="246"/>
      <c r="O91" s="246"/>
      <c r="P91" s="246"/>
      <c r="Q91" s="246"/>
      <c r="R91" s="246"/>
      <c r="S91" s="246"/>
      <c r="T91" s="247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155</v>
      </c>
      <c r="AU91" s="244" t="s">
        <v>83</v>
      </c>
      <c r="AV91" s="14" t="s">
        <v>157</v>
      </c>
      <c r="AW91" s="14" t="s">
        <v>35</v>
      </c>
      <c r="AX91" s="14" t="s">
        <v>81</v>
      </c>
      <c r="AY91" s="244" t="s">
        <v>145</v>
      </c>
    </row>
    <row r="92" spans="1:65" s="2" customFormat="1" ht="21.75" customHeight="1">
      <c r="A92" s="39"/>
      <c r="B92" s="40"/>
      <c r="C92" s="205" t="s">
        <v>83</v>
      </c>
      <c r="D92" s="205" t="s">
        <v>148</v>
      </c>
      <c r="E92" s="206" t="s">
        <v>696</v>
      </c>
      <c r="F92" s="207" t="s">
        <v>697</v>
      </c>
      <c r="G92" s="208" t="s">
        <v>249</v>
      </c>
      <c r="H92" s="209">
        <v>610.39</v>
      </c>
      <c r="I92" s="210"/>
      <c r="J92" s="211">
        <f>ROUND(I92*H92,2)</f>
        <v>0</v>
      </c>
      <c r="K92" s="207" t="s">
        <v>151</v>
      </c>
      <c r="L92" s="45"/>
      <c r="M92" s="212" t="s">
        <v>19</v>
      </c>
      <c r="N92" s="213" t="s">
        <v>44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157</v>
      </c>
      <c r="AT92" s="216" t="s">
        <v>148</v>
      </c>
      <c r="AU92" s="216" t="s">
        <v>83</v>
      </c>
      <c r="AY92" s="18" t="s">
        <v>145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81</v>
      </c>
      <c r="BK92" s="217">
        <f>ROUND(I92*H92,2)</f>
        <v>0</v>
      </c>
      <c r="BL92" s="18" t="s">
        <v>157</v>
      </c>
      <c r="BM92" s="216" t="s">
        <v>698</v>
      </c>
    </row>
    <row r="93" spans="1:47" s="2" customFormat="1" ht="12">
      <c r="A93" s="39"/>
      <c r="B93" s="40"/>
      <c r="C93" s="41"/>
      <c r="D93" s="218" t="s">
        <v>154</v>
      </c>
      <c r="E93" s="41"/>
      <c r="F93" s="219" t="s">
        <v>699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154</v>
      </c>
      <c r="AU93" s="18" t="s">
        <v>83</v>
      </c>
    </row>
    <row r="94" spans="1:51" s="15" customFormat="1" ht="12">
      <c r="A94" s="15"/>
      <c r="B94" s="249"/>
      <c r="C94" s="250"/>
      <c r="D94" s="218" t="s">
        <v>155</v>
      </c>
      <c r="E94" s="251" t="s">
        <v>19</v>
      </c>
      <c r="F94" s="252" t="s">
        <v>362</v>
      </c>
      <c r="G94" s="250"/>
      <c r="H94" s="251" t="s">
        <v>19</v>
      </c>
      <c r="I94" s="253"/>
      <c r="J94" s="250"/>
      <c r="K94" s="250"/>
      <c r="L94" s="254"/>
      <c r="M94" s="255"/>
      <c r="N94" s="256"/>
      <c r="O94" s="256"/>
      <c r="P94" s="256"/>
      <c r="Q94" s="256"/>
      <c r="R94" s="256"/>
      <c r="S94" s="256"/>
      <c r="T94" s="257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8" t="s">
        <v>155</v>
      </c>
      <c r="AU94" s="258" t="s">
        <v>83</v>
      </c>
      <c r="AV94" s="15" t="s">
        <v>81</v>
      </c>
      <c r="AW94" s="15" t="s">
        <v>35</v>
      </c>
      <c r="AX94" s="15" t="s">
        <v>73</v>
      </c>
      <c r="AY94" s="258" t="s">
        <v>145</v>
      </c>
    </row>
    <row r="95" spans="1:51" s="13" customFormat="1" ht="12">
      <c r="A95" s="13"/>
      <c r="B95" s="223"/>
      <c r="C95" s="224"/>
      <c r="D95" s="218" t="s">
        <v>155</v>
      </c>
      <c r="E95" s="225" t="s">
        <v>19</v>
      </c>
      <c r="F95" s="226" t="s">
        <v>700</v>
      </c>
      <c r="G95" s="224"/>
      <c r="H95" s="227">
        <v>525.015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155</v>
      </c>
      <c r="AU95" s="233" t="s">
        <v>83</v>
      </c>
      <c r="AV95" s="13" t="s">
        <v>83</v>
      </c>
      <c r="AW95" s="13" t="s">
        <v>35</v>
      </c>
      <c r="AX95" s="13" t="s">
        <v>73</v>
      </c>
      <c r="AY95" s="233" t="s">
        <v>145</v>
      </c>
    </row>
    <row r="96" spans="1:51" s="15" customFormat="1" ht="12">
      <c r="A96" s="15"/>
      <c r="B96" s="249"/>
      <c r="C96" s="250"/>
      <c r="D96" s="218" t="s">
        <v>155</v>
      </c>
      <c r="E96" s="251" t="s">
        <v>19</v>
      </c>
      <c r="F96" s="252" t="s">
        <v>364</v>
      </c>
      <c r="G96" s="250"/>
      <c r="H96" s="251" t="s">
        <v>19</v>
      </c>
      <c r="I96" s="253"/>
      <c r="J96" s="250"/>
      <c r="K96" s="250"/>
      <c r="L96" s="254"/>
      <c r="M96" s="255"/>
      <c r="N96" s="256"/>
      <c r="O96" s="256"/>
      <c r="P96" s="256"/>
      <c r="Q96" s="256"/>
      <c r="R96" s="256"/>
      <c r="S96" s="256"/>
      <c r="T96" s="257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58" t="s">
        <v>155</v>
      </c>
      <c r="AU96" s="258" t="s">
        <v>83</v>
      </c>
      <c r="AV96" s="15" t="s">
        <v>81</v>
      </c>
      <c r="AW96" s="15" t="s">
        <v>35</v>
      </c>
      <c r="AX96" s="15" t="s">
        <v>73</v>
      </c>
      <c r="AY96" s="258" t="s">
        <v>145</v>
      </c>
    </row>
    <row r="97" spans="1:51" s="13" customFormat="1" ht="12">
      <c r="A97" s="13"/>
      <c r="B97" s="223"/>
      <c r="C97" s="224"/>
      <c r="D97" s="218" t="s">
        <v>155</v>
      </c>
      <c r="E97" s="225" t="s">
        <v>19</v>
      </c>
      <c r="F97" s="226" t="s">
        <v>701</v>
      </c>
      <c r="G97" s="224"/>
      <c r="H97" s="227">
        <v>66.285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155</v>
      </c>
      <c r="AU97" s="233" t="s">
        <v>83</v>
      </c>
      <c r="AV97" s="13" t="s">
        <v>83</v>
      </c>
      <c r="AW97" s="13" t="s">
        <v>35</v>
      </c>
      <c r="AX97" s="13" t="s">
        <v>73</v>
      </c>
      <c r="AY97" s="233" t="s">
        <v>145</v>
      </c>
    </row>
    <row r="98" spans="1:51" s="15" customFormat="1" ht="12">
      <c r="A98" s="15"/>
      <c r="B98" s="249"/>
      <c r="C98" s="250"/>
      <c r="D98" s="218" t="s">
        <v>155</v>
      </c>
      <c r="E98" s="251" t="s">
        <v>19</v>
      </c>
      <c r="F98" s="252" t="s">
        <v>366</v>
      </c>
      <c r="G98" s="250"/>
      <c r="H98" s="251" t="s">
        <v>19</v>
      </c>
      <c r="I98" s="253"/>
      <c r="J98" s="250"/>
      <c r="K98" s="250"/>
      <c r="L98" s="254"/>
      <c r="M98" s="255"/>
      <c r="N98" s="256"/>
      <c r="O98" s="256"/>
      <c r="P98" s="256"/>
      <c r="Q98" s="256"/>
      <c r="R98" s="256"/>
      <c r="S98" s="256"/>
      <c r="T98" s="257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8" t="s">
        <v>155</v>
      </c>
      <c r="AU98" s="258" t="s">
        <v>83</v>
      </c>
      <c r="AV98" s="15" t="s">
        <v>81</v>
      </c>
      <c r="AW98" s="15" t="s">
        <v>35</v>
      </c>
      <c r="AX98" s="15" t="s">
        <v>73</v>
      </c>
      <c r="AY98" s="258" t="s">
        <v>145</v>
      </c>
    </row>
    <row r="99" spans="1:51" s="13" customFormat="1" ht="12">
      <c r="A99" s="13"/>
      <c r="B99" s="223"/>
      <c r="C99" s="224"/>
      <c r="D99" s="218" t="s">
        <v>155</v>
      </c>
      <c r="E99" s="225" t="s">
        <v>19</v>
      </c>
      <c r="F99" s="226" t="s">
        <v>702</v>
      </c>
      <c r="G99" s="224"/>
      <c r="H99" s="227">
        <v>19.09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155</v>
      </c>
      <c r="AU99" s="233" t="s">
        <v>83</v>
      </c>
      <c r="AV99" s="13" t="s">
        <v>83</v>
      </c>
      <c r="AW99" s="13" t="s">
        <v>35</v>
      </c>
      <c r="AX99" s="13" t="s">
        <v>73</v>
      </c>
      <c r="AY99" s="233" t="s">
        <v>145</v>
      </c>
    </row>
    <row r="100" spans="1:51" s="14" customFormat="1" ht="12">
      <c r="A100" s="14"/>
      <c r="B100" s="234"/>
      <c r="C100" s="235"/>
      <c r="D100" s="218" t="s">
        <v>155</v>
      </c>
      <c r="E100" s="236" t="s">
        <v>19</v>
      </c>
      <c r="F100" s="237" t="s">
        <v>156</v>
      </c>
      <c r="G100" s="235"/>
      <c r="H100" s="238">
        <v>610.39</v>
      </c>
      <c r="I100" s="239"/>
      <c r="J100" s="235"/>
      <c r="K100" s="235"/>
      <c r="L100" s="240"/>
      <c r="M100" s="245"/>
      <c r="N100" s="246"/>
      <c r="O100" s="246"/>
      <c r="P100" s="246"/>
      <c r="Q100" s="246"/>
      <c r="R100" s="246"/>
      <c r="S100" s="246"/>
      <c r="T100" s="24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155</v>
      </c>
      <c r="AU100" s="244" t="s">
        <v>83</v>
      </c>
      <c r="AV100" s="14" t="s">
        <v>157</v>
      </c>
      <c r="AW100" s="14" t="s">
        <v>35</v>
      </c>
      <c r="AX100" s="14" t="s">
        <v>81</v>
      </c>
      <c r="AY100" s="244" t="s">
        <v>145</v>
      </c>
    </row>
    <row r="101" spans="1:65" s="2" customFormat="1" ht="21.75" customHeight="1">
      <c r="A101" s="39"/>
      <c r="B101" s="40"/>
      <c r="C101" s="205" t="s">
        <v>170</v>
      </c>
      <c r="D101" s="205" t="s">
        <v>148</v>
      </c>
      <c r="E101" s="206" t="s">
        <v>703</v>
      </c>
      <c r="F101" s="207" t="s">
        <v>704</v>
      </c>
      <c r="G101" s="208" t="s">
        <v>249</v>
      </c>
      <c r="H101" s="209">
        <v>39.544</v>
      </c>
      <c r="I101" s="210"/>
      <c r="J101" s="211">
        <f>ROUND(I101*H101,2)</f>
        <v>0</v>
      </c>
      <c r="K101" s="207" t="s">
        <v>151</v>
      </c>
      <c r="L101" s="45"/>
      <c r="M101" s="212" t="s">
        <v>19</v>
      </c>
      <c r="N101" s="213" t="s">
        <v>44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157</v>
      </c>
      <c r="AT101" s="216" t="s">
        <v>148</v>
      </c>
      <c r="AU101" s="216" t="s">
        <v>83</v>
      </c>
      <c r="AY101" s="18" t="s">
        <v>145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81</v>
      </c>
      <c r="BK101" s="217">
        <f>ROUND(I101*H101,2)</f>
        <v>0</v>
      </c>
      <c r="BL101" s="18" t="s">
        <v>157</v>
      </c>
      <c r="BM101" s="216" t="s">
        <v>705</v>
      </c>
    </row>
    <row r="102" spans="1:47" s="2" customFormat="1" ht="12">
      <c r="A102" s="39"/>
      <c r="B102" s="40"/>
      <c r="C102" s="41"/>
      <c r="D102" s="218" t="s">
        <v>154</v>
      </c>
      <c r="E102" s="41"/>
      <c r="F102" s="219" t="s">
        <v>706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154</v>
      </c>
      <c r="AU102" s="18" t="s">
        <v>83</v>
      </c>
    </row>
    <row r="103" spans="1:51" s="15" customFormat="1" ht="12">
      <c r="A103" s="15"/>
      <c r="B103" s="249"/>
      <c r="C103" s="250"/>
      <c r="D103" s="218" t="s">
        <v>155</v>
      </c>
      <c r="E103" s="251" t="s">
        <v>19</v>
      </c>
      <c r="F103" s="252" t="s">
        <v>223</v>
      </c>
      <c r="G103" s="250"/>
      <c r="H103" s="251" t="s">
        <v>19</v>
      </c>
      <c r="I103" s="253"/>
      <c r="J103" s="250"/>
      <c r="K103" s="250"/>
      <c r="L103" s="254"/>
      <c r="M103" s="255"/>
      <c r="N103" s="256"/>
      <c r="O103" s="256"/>
      <c r="P103" s="256"/>
      <c r="Q103" s="256"/>
      <c r="R103" s="256"/>
      <c r="S103" s="256"/>
      <c r="T103" s="257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8" t="s">
        <v>155</v>
      </c>
      <c r="AU103" s="258" t="s">
        <v>83</v>
      </c>
      <c r="AV103" s="15" t="s">
        <v>81</v>
      </c>
      <c r="AW103" s="15" t="s">
        <v>35</v>
      </c>
      <c r="AX103" s="15" t="s">
        <v>73</v>
      </c>
      <c r="AY103" s="258" t="s">
        <v>145</v>
      </c>
    </row>
    <row r="104" spans="1:51" s="13" customFormat="1" ht="12">
      <c r="A104" s="13"/>
      <c r="B104" s="223"/>
      <c r="C104" s="224"/>
      <c r="D104" s="218" t="s">
        <v>155</v>
      </c>
      <c r="E104" s="225" t="s">
        <v>19</v>
      </c>
      <c r="F104" s="226" t="s">
        <v>707</v>
      </c>
      <c r="G104" s="224"/>
      <c r="H104" s="227">
        <v>39.544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155</v>
      </c>
      <c r="AU104" s="233" t="s">
        <v>83</v>
      </c>
      <c r="AV104" s="13" t="s">
        <v>83</v>
      </c>
      <c r="AW104" s="13" t="s">
        <v>35</v>
      </c>
      <c r="AX104" s="13" t="s">
        <v>73</v>
      </c>
      <c r="AY104" s="233" t="s">
        <v>145</v>
      </c>
    </row>
    <row r="105" spans="1:51" s="14" customFormat="1" ht="12">
      <c r="A105" s="14"/>
      <c r="B105" s="234"/>
      <c r="C105" s="235"/>
      <c r="D105" s="218" t="s">
        <v>155</v>
      </c>
      <c r="E105" s="236" t="s">
        <v>19</v>
      </c>
      <c r="F105" s="237" t="s">
        <v>156</v>
      </c>
      <c r="G105" s="235"/>
      <c r="H105" s="238">
        <v>39.544</v>
      </c>
      <c r="I105" s="239"/>
      <c r="J105" s="235"/>
      <c r="K105" s="235"/>
      <c r="L105" s="240"/>
      <c r="M105" s="245"/>
      <c r="N105" s="246"/>
      <c r="O105" s="246"/>
      <c r="P105" s="246"/>
      <c r="Q105" s="246"/>
      <c r="R105" s="246"/>
      <c r="S105" s="246"/>
      <c r="T105" s="24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155</v>
      </c>
      <c r="AU105" s="244" t="s">
        <v>83</v>
      </c>
      <c r="AV105" s="14" t="s">
        <v>157</v>
      </c>
      <c r="AW105" s="14" t="s">
        <v>35</v>
      </c>
      <c r="AX105" s="14" t="s">
        <v>81</v>
      </c>
      <c r="AY105" s="244" t="s">
        <v>145</v>
      </c>
    </row>
    <row r="106" spans="1:65" s="2" customFormat="1" ht="16.5" customHeight="1">
      <c r="A106" s="39"/>
      <c r="B106" s="40"/>
      <c r="C106" s="205" t="s">
        <v>157</v>
      </c>
      <c r="D106" s="205" t="s">
        <v>148</v>
      </c>
      <c r="E106" s="206" t="s">
        <v>247</v>
      </c>
      <c r="F106" s="207" t="s">
        <v>248</v>
      </c>
      <c r="G106" s="208" t="s">
        <v>249</v>
      </c>
      <c r="H106" s="209">
        <v>655.334</v>
      </c>
      <c r="I106" s="210"/>
      <c r="J106" s="211">
        <f>ROUND(I106*H106,2)</f>
        <v>0</v>
      </c>
      <c r="K106" s="207" t="s">
        <v>151</v>
      </c>
      <c r="L106" s="45"/>
      <c r="M106" s="212" t="s">
        <v>19</v>
      </c>
      <c r="N106" s="213" t="s">
        <v>44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157</v>
      </c>
      <c r="AT106" s="216" t="s">
        <v>148</v>
      </c>
      <c r="AU106" s="216" t="s">
        <v>83</v>
      </c>
      <c r="AY106" s="18" t="s">
        <v>145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81</v>
      </c>
      <c r="BK106" s="217">
        <f>ROUND(I106*H106,2)</f>
        <v>0</v>
      </c>
      <c r="BL106" s="18" t="s">
        <v>157</v>
      </c>
      <c r="BM106" s="216" t="s">
        <v>708</v>
      </c>
    </row>
    <row r="107" spans="1:47" s="2" customFormat="1" ht="12">
      <c r="A107" s="39"/>
      <c r="B107" s="40"/>
      <c r="C107" s="41"/>
      <c r="D107" s="218" t="s">
        <v>154</v>
      </c>
      <c r="E107" s="41"/>
      <c r="F107" s="219" t="s">
        <v>251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154</v>
      </c>
      <c r="AU107" s="18" t="s">
        <v>83</v>
      </c>
    </row>
    <row r="108" spans="1:51" s="15" customFormat="1" ht="12">
      <c r="A108" s="15"/>
      <c r="B108" s="249"/>
      <c r="C108" s="250"/>
      <c r="D108" s="218" t="s">
        <v>155</v>
      </c>
      <c r="E108" s="251" t="s">
        <v>19</v>
      </c>
      <c r="F108" s="252" t="s">
        <v>362</v>
      </c>
      <c r="G108" s="250"/>
      <c r="H108" s="251" t="s">
        <v>19</v>
      </c>
      <c r="I108" s="253"/>
      <c r="J108" s="250"/>
      <c r="K108" s="250"/>
      <c r="L108" s="254"/>
      <c r="M108" s="255"/>
      <c r="N108" s="256"/>
      <c r="O108" s="256"/>
      <c r="P108" s="256"/>
      <c r="Q108" s="256"/>
      <c r="R108" s="256"/>
      <c r="S108" s="256"/>
      <c r="T108" s="257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8" t="s">
        <v>155</v>
      </c>
      <c r="AU108" s="258" t="s">
        <v>83</v>
      </c>
      <c r="AV108" s="15" t="s">
        <v>81</v>
      </c>
      <c r="AW108" s="15" t="s">
        <v>35</v>
      </c>
      <c r="AX108" s="15" t="s">
        <v>73</v>
      </c>
      <c r="AY108" s="258" t="s">
        <v>145</v>
      </c>
    </row>
    <row r="109" spans="1:51" s="13" customFormat="1" ht="12">
      <c r="A109" s="13"/>
      <c r="B109" s="223"/>
      <c r="C109" s="224"/>
      <c r="D109" s="218" t="s">
        <v>155</v>
      </c>
      <c r="E109" s="225" t="s">
        <v>19</v>
      </c>
      <c r="F109" s="226" t="s">
        <v>709</v>
      </c>
      <c r="G109" s="224"/>
      <c r="H109" s="227">
        <v>564.559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155</v>
      </c>
      <c r="AU109" s="233" t="s">
        <v>83</v>
      </c>
      <c r="AV109" s="13" t="s">
        <v>83</v>
      </c>
      <c r="AW109" s="13" t="s">
        <v>35</v>
      </c>
      <c r="AX109" s="13" t="s">
        <v>73</v>
      </c>
      <c r="AY109" s="233" t="s">
        <v>145</v>
      </c>
    </row>
    <row r="110" spans="1:51" s="15" customFormat="1" ht="12">
      <c r="A110" s="15"/>
      <c r="B110" s="249"/>
      <c r="C110" s="250"/>
      <c r="D110" s="218" t="s">
        <v>155</v>
      </c>
      <c r="E110" s="251" t="s">
        <v>19</v>
      </c>
      <c r="F110" s="252" t="s">
        <v>364</v>
      </c>
      <c r="G110" s="250"/>
      <c r="H110" s="251" t="s">
        <v>19</v>
      </c>
      <c r="I110" s="253"/>
      <c r="J110" s="250"/>
      <c r="K110" s="250"/>
      <c r="L110" s="254"/>
      <c r="M110" s="255"/>
      <c r="N110" s="256"/>
      <c r="O110" s="256"/>
      <c r="P110" s="256"/>
      <c r="Q110" s="256"/>
      <c r="R110" s="256"/>
      <c r="S110" s="256"/>
      <c r="T110" s="257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8" t="s">
        <v>155</v>
      </c>
      <c r="AU110" s="258" t="s">
        <v>83</v>
      </c>
      <c r="AV110" s="15" t="s">
        <v>81</v>
      </c>
      <c r="AW110" s="15" t="s">
        <v>35</v>
      </c>
      <c r="AX110" s="15" t="s">
        <v>73</v>
      </c>
      <c r="AY110" s="258" t="s">
        <v>145</v>
      </c>
    </row>
    <row r="111" spans="1:51" s="13" customFormat="1" ht="12">
      <c r="A111" s="13"/>
      <c r="B111" s="223"/>
      <c r="C111" s="224"/>
      <c r="D111" s="218" t="s">
        <v>155</v>
      </c>
      <c r="E111" s="225" t="s">
        <v>19</v>
      </c>
      <c r="F111" s="226" t="s">
        <v>701</v>
      </c>
      <c r="G111" s="224"/>
      <c r="H111" s="227">
        <v>66.285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155</v>
      </c>
      <c r="AU111" s="233" t="s">
        <v>83</v>
      </c>
      <c r="AV111" s="13" t="s">
        <v>83</v>
      </c>
      <c r="AW111" s="13" t="s">
        <v>35</v>
      </c>
      <c r="AX111" s="13" t="s">
        <v>73</v>
      </c>
      <c r="AY111" s="233" t="s">
        <v>145</v>
      </c>
    </row>
    <row r="112" spans="1:51" s="15" customFormat="1" ht="12">
      <c r="A112" s="15"/>
      <c r="B112" s="249"/>
      <c r="C112" s="250"/>
      <c r="D112" s="218" t="s">
        <v>155</v>
      </c>
      <c r="E112" s="251" t="s">
        <v>19</v>
      </c>
      <c r="F112" s="252" t="s">
        <v>366</v>
      </c>
      <c r="G112" s="250"/>
      <c r="H112" s="251" t="s">
        <v>19</v>
      </c>
      <c r="I112" s="253"/>
      <c r="J112" s="250"/>
      <c r="K112" s="250"/>
      <c r="L112" s="254"/>
      <c r="M112" s="255"/>
      <c r="N112" s="256"/>
      <c r="O112" s="256"/>
      <c r="P112" s="256"/>
      <c r="Q112" s="256"/>
      <c r="R112" s="256"/>
      <c r="S112" s="256"/>
      <c r="T112" s="257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8" t="s">
        <v>155</v>
      </c>
      <c r="AU112" s="258" t="s">
        <v>83</v>
      </c>
      <c r="AV112" s="15" t="s">
        <v>81</v>
      </c>
      <c r="AW112" s="15" t="s">
        <v>35</v>
      </c>
      <c r="AX112" s="15" t="s">
        <v>73</v>
      </c>
      <c r="AY112" s="258" t="s">
        <v>145</v>
      </c>
    </row>
    <row r="113" spans="1:51" s="13" customFormat="1" ht="12">
      <c r="A113" s="13"/>
      <c r="B113" s="223"/>
      <c r="C113" s="224"/>
      <c r="D113" s="218" t="s">
        <v>155</v>
      </c>
      <c r="E113" s="225" t="s">
        <v>19</v>
      </c>
      <c r="F113" s="226" t="s">
        <v>710</v>
      </c>
      <c r="G113" s="224"/>
      <c r="H113" s="227">
        <v>24.49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155</v>
      </c>
      <c r="AU113" s="233" t="s">
        <v>83</v>
      </c>
      <c r="AV113" s="13" t="s">
        <v>83</v>
      </c>
      <c r="AW113" s="13" t="s">
        <v>35</v>
      </c>
      <c r="AX113" s="13" t="s">
        <v>73</v>
      </c>
      <c r="AY113" s="233" t="s">
        <v>145</v>
      </c>
    </row>
    <row r="114" spans="1:51" s="14" customFormat="1" ht="12">
      <c r="A114" s="14"/>
      <c r="B114" s="234"/>
      <c r="C114" s="235"/>
      <c r="D114" s="218" t="s">
        <v>155</v>
      </c>
      <c r="E114" s="236" t="s">
        <v>19</v>
      </c>
      <c r="F114" s="237" t="s">
        <v>156</v>
      </c>
      <c r="G114" s="235"/>
      <c r="H114" s="238">
        <v>655.334</v>
      </c>
      <c r="I114" s="239"/>
      <c r="J114" s="235"/>
      <c r="K114" s="235"/>
      <c r="L114" s="240"/>
      <c r="M114" s="245"/>
      <c r="N114" s="246"/>
      <c r="O114" s="246"/>
      <c r="P114" s="246"/>
      <c r="Q114" s="246"/>
      <c r="R114" s="246"/>
      <c r="S114" s="246"/>
      <c r="T114" s="24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155</v>
      </c>
      <c r="AU114" s="244" t="s">
        <v>83</v>
      </c>
      <c r="AV114" s="14" t="s">
        <v>157</v>
      </c>
      <c r="AW114" s="14" t="s">
        <v>35</v>
      </c>
      <c r="AX114" s="14" t="s">
        <v>81</v>
      </c>
      <c r="AY114" s="244" t="s">
        <v>145</v>
      </c>
    </row>
    <row r="115" spans="1:65" s="2" customFormat="1" ht="16.5" customHeight="1">
      <c r="A115" s="39"/>
      <c r="B115" s="40"/>
      <c r="C115" s="205" t="s">
        <v>144</v>
      </c>
      <c r="D115" s="205" t="s">
        <v>148</v>
      </c>
      <c r="E115" s="206" t="s">
        <v>423</v>
      </c>
      <c r="F115" s="207" t="s">
        <v>424</v>
      </c>
      <c r="G115" s="208" t="s">
        <v>249</v>
      </c>
      <c r="H115" s="209">
        <v>525.015</v>
      </c>
      <c r="I115" s="210"/>
      <c r="J115" s="211">
        <f>ROUND(I115*H115,2)</f>
        <v>0</v>
      </c>
      <c r="K115" s="207" t="s">
        <v>151</v>
      </c>
      <c r="L115" s="45"/>
      <c r="M115" s="212" t="s">
        <v>19</v>
      </c>
      <c r="N115" s="213" t="s">
        <v>44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157</v>
      </c>
      <c r="AT115" s="216" t="s">
        <v>148</v>
      </c>
      <c r="AU115" s="216" t="s">
        <v>83</v>
      </c>
      <c r="AY115" s="18" t="s">
        <v>145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81</v>
      </c>
      <c r="BK115" s="217">
        <f>ROUND(I115*H115,2)</f>
        <v>0</v>
      </c>
      <c r="BL115" s="18" t="s">
        <v>157</v>
      </c>
      <c r="BM115" s="216" t="s">
        <v>711</v>
      </c>
    </row>
    <row r="116" spans="1:47" s="2" customFormat="1" ht="12">
      <c r="A116" s="39"/>
      <c r="B116" s="40"/>
      <c r="C116" s="41"/>
      <c r="D116" s="218" t="s">
        <v>154</v>
      </c>
      <c r="E116" s="41"/>
      <c r="F116" s="219" t="s">
        <v>426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154</v>
      </c>
      <c r="AU116" s="18" t="s">
        <v>83</v>
      </c>
    </row>
    <row r="117" spans="1:51" s="15" customFormat="1" ht="12">
      <c r="A117" s="15"/>
      <c r="B117" s="249"/>
      <c r="C117" s="250"/>
      <c r="D117" s="218" t="s">
        <v>155</v>
      </c>
      <c r="E117" s="251" t="s">
        <v>19</v>
      </c>
      <c r="F117" s="252" t="s">
        <v>712</v>
      </c>
      <c r="G117" s="250"/>
      <c r="H117" s="251" t="s">
        <v>19</v>
      </c>
      <c r="I117" s="253"/>
      <c r="J117" s="250"/>
      <c r="K117" s="250"/>
      <c r="L117" s="254"/>
      <c r="M117" s="255"/>
      <c r="N117" s="256"/>
      <c r="O117" s="256"/>
      <c r="P117" s="256"/>
      <c r="Q117" s="256"/>
      <c r="R117" s="256"/>
      <c r="S117" s="256"/>
      <c r="T117" s="257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8" t="s">
        <v>155</v>
      </c>
      <c r="AU117" s="258" t="s">
        <v>83</v>
      </c>
      <c r="AV117" s="15" t="s">
        <v>81</v>
      </c>
      <c r="AW117" s="15" t="s">
        <v>35</v>
      </c>
      <c r="AX117" s="15" t="s">
        <v>73</v>
      </c>
      <c r="AY117" s="258" t="s">
        <v>145</v>
      </c>
    </row>
    <row r="118" spans="1:51" s="13" customFormat="1" ht="12">
      <c r="A118" s="13"/>
      <c r="B118" s="223"/>
      <c r="C118" s="224"/>
      <c r="D118" s="218" t="s">
        <v>155</v>
      </c>
      <c r="E118" s="225" t="s">
        <v>19</v>
      </c>
      <c r="F118" s="226" t="s">
        <v>700</v>
      </c>
      <c r="G118" s="224"/>
      <c r="H118" s="227">
        <v>525.015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155</v>
      </c>
      <c r="AU118" s="233" t="s">
        <v>83</v>
      </c>
      <c r="AV118" s="13" t="s">
        <v>83</v>
      </c>
      <c r="AW118" s="13" t="s">
        <v>35</v>
      </c>
      <c r="AX118" s="13" t="s">
        <v>73</v>
      </c>
      <c r="AY118" s="233" t="s">
        <v>145</v>
      </c>
    </row>
    <row r="119" spans="1:51" s="14" customFormat="1" ht="12">
      <c r="A119" s="14"/>
      <c r="B119" s="234"/>
      <c r="C119" s="235"/>
      <c r="D119" s="218" t="s">
        <v>155</v>
      </c>
      <c r="E119" s="236" t="s">
        <v>19</v>
      </c>
      <c r="F119" s="237" t="s">
        <v>156</v>
      </c>
      <c r="G119" s="235"/>
      <c r="H119" s="238">
        <v>525.015</v>
      </c>
      <c r="I119" s="239"/>
      <c r="J119" s="235"/>
      <c r="K119" s="235"/>
      <c r="L119" s="240"/>
      <c r="M119" s="245"/>
      <c r="N119" s="246"/>
      <c r="O119" s="246"/>
      <c r="P119" s="246"/>
      <c r="Q119" s="246"/>
      <c r="R119" s="246"/>
      <c r="S119" s="246"/>
      <c r="T119" s="247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155</v>
      </c>
      <c r="AU119" s="244" t="s">
        <v>83</v>
      </c>
      <c r="AV119" s="14" t="s">
        <v>157</v>
      </c>
      <c r="AW119" s="14" t="s">
        <v>35</v>
      </c>
      <c r="AX119" s="14" t="s">
        <v>81</v>
      </c>
      <c r="AY119" s="244" t="s">
        <v>145</v>
      </c>
    </row>
    <row r="120" spans="1:65" s="2" customFormat="1" ht="16.5" customHeight="1">
      <c r="A120" s="39"/>
      <c r="B120" s="40"/>
      <c r="C120" s="205" t="s">
        <v>183</v>
      </c>
      <c r="D120" s="205" t="s">
        <v>148</v>
      </c>
      <c r="E120" s="206" t="s">
        <v>274</v>
      </c>
      <c r="F120" s="207" t="s">
        <v>275</v>
      </c>
      <c r="G120" s="208" t="s">
        <v>249</v>
      </c>
      <c r="H120" s="209">
        <v>39.544</v>
      </c>
      <c r="I120" s="210"/>
      <c r="J120" s="211">
        <f>ROUND(I120*H120,2)</f>
        <v>0</v>
      </c>
      <c r="K120" s="207" t="s">
        <v>151</v>
      </c>
      <c r="L120" s="45"/>
      <c r="M120" s="212" t="s">
        <v>19</v>
      </c>
      <c r="N120" s="213" t="s">
        <v>44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157</v>
      </c>
      <c r="AT120" s="216" t="s">
        <v>148</v>
      </c>
      <c r="AU120" s="216" t="s">
        <v>83</v>
      </c>
      <c r="AY120" s="18" t="s">
        <v>145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81</v>
      </c>
      <c r="BK120" s="217">
        <f>ROUND(I120*H120,2)</f>
        <v>0</v>
      </c>
      <c r="BL120" s="18" t="s">
        <v>157</v>
      </c>
      <c r="BM120" s="216" t="s">
        <v>713</v>
      </c>
    </row>
    <row r="121" spans="1:47" s="2" customFormat="1" ht="12">
      <c r="A121" s="39"/>
      <c r="B121" s="40"/>
      <c r="C121" s="41"/>
      <c r="D121" s="218" t="s">
        <v>154</v>
      </c>
      <c r="E121" s="41"/>
      <c r="F121" s="219" t="s">
        <v>277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154</v>
      </c>
      <c r="AU121" s="18" t="s">
        <v>83</v>
      </c>
    </row>
    <row r="122" spans="1:51" s="13" customFormat="1" ht="12">
      <c r="A122" s="13"/>
      <c r="B122" s="223"/>
      <c r="C122" s="224"/>
      <c r="D122" s="218" t="s">
        <v>155</v>
      </c>
      <c r="E122" s="225" t="s">
        <v>19</v>
      </c>
      <c r="F122" s="226" t="s">
        <v>707</v>
      </c>
      <c r="G122" s="224"/>
      <c r="H122" s="227">
        <v>39.544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155</v>
      </c>
      <c r="AU122" s="233" t="s">
        <v>83</v>
      </c>
      <c r="AV122" s="13" t="s">
        <v>83</v>
      </c>
      <c r="AW122" s="13" t="s">
        <v>35</v>
      </c>
      <c r="AX122" s="13" t="s">
        <v>73</v>
      </c>
      <c r="AY122" s="233" t="s">
        <v>145</v>
      </c>
    </row>
    <row r="123" spans="1:51" s="14" customFormat="1" ht="12">
      <c r="A123" s="14"/>
      <c r="B123" s="234"/>
      <c r="C123" s="235"/>
      <c r="D123" s="218" t="s">
        <v>155</v>
      </c>
      <c r="E123" s="236" t="s">
        <v>19</v>
      </c>
      <c r="F123" s="237" t="s">
        <v>156</v>
      </c>
      <c r="G123" s="235"/>
      <c r="H123" s="238">
        <v>39.544</v>
      </c>
      <c r="I123" s="239"/>
      <c r="J123" s="235"/>
      <c r="K123" s="235"/>
      <c r="L123" s="240"/>
      <c r="M123" s="245"/>
      <c r="N123" s="246"/>
      <c r="O123" s="246"/>
      <c r="P123" s="246"/>
      <c r="Q123" s="246"/>
      <c r="R123" s="246"/>
      <c r="S123" s="246"/>
      <c r="T123" s="24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155</v>
      </c>
      <c r="AU123" s="244" t="s">
        <v>83</v>
      </c>
      <c r="AV123" s="14" t="s">
        <v>157</v>
      </c>
      <c r="AW123" s="14" t="s">
        <v>35</v>
      </c>
      <c r="AX123" s="14" t="s">
        <v>81</v>
      </c>
      <c r="AY123" s="244" t="s">
        <v>145</v>
      </c>
    </row>
    <row r="124" spans="1:65" s="2" customFormat="1" ht="16.5" customHeight="1">
      <c r="A124" s="39"/>
      <c r="B124" s="40"/>
      <c r="C124" s="205" t="s">
        <v>190</v>
      </c>
      <c r="D124" s="205" t="s">
        <v>148</v>
      </c>
      <c r="E124" s="206" t="s">
        <v>714</v>
      </c>
      <c r="F124" s="207" t="s">
        <v>715</v>
      </c>
      <c r="G124" s="208" t="s">
        <v>220</v>
      </c>
      <c r="H124" s="209">
        <v>429</v>
      </c>
      <c r="I124" s="210"/>
      <c r="J124" s="211">
        <f>ROUND(I124*H124,2)</f>
        <v>0</v>
      </c>
      <c r="K124" s="207" t="s">
        <v>151</v>
      </c>
      <c r="L124" s="45"/>
      <c r="M124" s="212" t="s">
        <v>19</v>
      </c>
      <c r="N124" s="213" t="s">
        <v>44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157</v>
      </c>
      <c r="AT124" s="216" t="s">
        <v>148</v>
      </c>
      <c r="AU124" s="216" t="s">
        <v>83</v>
      </c>
      <c r="AY124" s="18" t="s">
        <v>145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81</v>
      </c>
      <c r="BK124" s="217">
        <f>ROUND(I124*H124,2)</f>
        <v>0</v>
      </c>
      <c r="BL124" s="18" t="s">
        <v>157</v>
      </c>
      <c r="BM124" s="216" t="s">
        <v>716</v>
      </c>
    </row>
    <row r="125" spans="1:47" s="2" customFormat="1" ht="12">
      <c r="A125" s="39"/>
      <c r="B125" s="40"/>
      <c r="C125" s="41"/>
      <c r="D125" s="218" t="s">
        <v>154</v>
      </c>
      <c r="E125" s="41"/>
      <c r="F125" s="219" t="s">
        <v>717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154</v>
      </c>
      <c r="AU125" s="18" t="s">
        <v>83</v>
      </c>
    </row>
    <row r="126" spans="1:51" s="13" customFormat="1" ht="12">
      <c r="A126" s="13"/>
      <c r="B126" s="223"/>
      <c r="C126" s="224"/>
      <c r="D126" s="218" t="s">
        <v>155</v>
      </c>
      <c r="E126" s="225" t="s">
        <v>19</v>
      </c>
      <c r="F126" s="226" t="s">
        <v>718</v>
      </c>
      <c r="G126" s="224"/>
      <c r="H126" s="227">
        <v>429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155</v>
      </c>
      <c r="AU126" s="233" t="s">
        <v>83</v>
      </c>
      <c r="AV126" s="13" t="s">
        <v>83</v>
      </c>
      <c r="AW126" s="13" t="s">
        <v>35</v>
      </c>
      <c r="AX126" s="13" t="s">
        <v>73</v>
      </c>
      <c r="AY126" s="233" t="s">
        <v>145</v>
      </c>
    </row>
    <row r="127" spans="1:51" s="14" customFormat="1" ht="12">
      <c r="A127" s="14"/>
      <c r="B127" s="234"/>
      <c r="C127" s="235"/>
      <c r="D127" s="218" t="s">
        <v>155</v>
      </c>
      <c r="E127" s="236" t="s">
        <v>19</v>
      </c>
      <c r="F127" s="237" t="s">
        <v>156</v>
      </c>
      <c r="G127" s="235"/>
      <c r="H127" s="238">
        <v>429</v>
      </c>
      <c r="I127" s="239"/>
      <c r="J127" s="235"/>
      <c r="K127" s="235"/>
      <c r="L127" s="240"/>
      <c r="M127" s="245"/>
      <c r="N127" s="246"/>
      <c r="O127" s="246"/>
      <c r="P127" s="246"/>
      <c r="Q127" s="246"/>
      <c r="R127" s="246"/>
      <c r="S127" s="246"/>
      <c r="T127" s="24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155</v>
      </c>
      <c r="AU127" s="244" t="s">
        <v>83</v>
      </c>
      <c r="AV127" s="14" t="s">
        <v>157</v>
      </c>
      <c r="AW127" s="14" t="s">
        <v>35</v>
      </c>
      <c r="AX127" s="14" t="s">
        <v>81</v>
      </c>
      <c r="AY127" s="244" t="s">
        <v>145</v>
      </c>
    </row>
    <row r="128" spans="1:65" s="2" customFormat="1" ht="16.5" customHeight="1">
      <c r="A128" s="39"/>
      <c r="B128" s="40"/>
      <c r="C128" s="205" t="s">
        <v>197</v>
      </c>
      <c r="D128" s="205" t="s">
        <v>148</v>
      </c>
      <c r="E128" s="206" t="s">
        <v>444</v>
      </c>
      <c r="F128" s="207" t="s">
        <v>445</v>
      </c>
      <c r="G128" s="208" t="s">
        <v>220</v>
      </c>
      <c r="H128" s="209">
        <v>662.85</v>
      </c>
      <c r="I128" s="210"/>
      <c r="J128" s="211">
        <f>ROUND(I128*H128,2)</f>
        <v>0</v>
      </c>
      <c r="K128" s="207" t="s">
        <v>151</v>
      </c>
      <c r="L128" s="45"/>
      <c r="M128" s="212" t="s">
        <v>19</v>
      </c>
      <c r="N128" s="213" t="s">
        <v>44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157</v>
      </c>
      <c r="AT128" s="216" t="s">
        <v>148</v>
      </c>
      <c r="AU128" s="216" t="s">
        <v>83</v>
      </c>
      <c r="AY128" s="18" t="s">
        <v>145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81</v>
      </c>
      <c r="BK128" s="217">
        <f>ROUND(I128*H128,2)</f>
        <v>0</v>
      </c>
      <c r="BL128" s="18" t="s">
        <v>157</v>
      </c>
      <c r="BM128" s="216" t="s">
        <v>719</v>
      </c>
    </row>
    <row r="129" spans="1:47" s="2" customFormat="1" ht="12">
      <c r="A129" s="39"/>
      <c r="B129" s="40"/>
      <c r="C129" s="41"/>
      <c r="D129" s="218" t="s">
        <v>154</v>
      </c>
      <c r="E129" s="41"/>
      <c r="F129" s="219" t="s">
        <v>447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154</v>
      </c>
      <c r="AU129" s="18" t="s">
        <v>83</v>
      </c>
    </row>
    <row r="130" spans="1:51" s="15" customFormat="1" ht="12">
      <c r="A130" s="15"/>
      <c r="B130" s="249"/>
      <c r="C130" s="250"/>
      <c r="D130" s="218" t="s">
        <v>155</v>
      </c>
      <c r="E130" s="251" t="s">
        <v>19</v>
      </c>
      <c r="F130" s="252" t="s">
        <v>448</v>
      </c>
      <c r="G130" s="250"/>
      <c r="H130" s="251" t="s">
        <v>19</v>
      </c>
      <c r="I130" s="253"/>
      <c r="J130" s="250"/>
      <c r="K130" s="250"/>
      <c r="L130" s="254"/>
      <c r="M130" s="255"/>
      <c r="N130" s="256"/>
      <c r="O130" s="256"/>
      <c r="P130" s="256"/>
      <c r="Q130" s="256"/>
      <c r="R130" s="256"/>
      <c r="S130" s="256"/>
      <c r="T130" s="257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8" t="s">
        <v>155</v>
      </c>
      <c r="AU130" s="258" t="s">
        <v>83</v>
      </c>
      <c r="AV130" s="15" t="s">
        <v>81</v>
      </c>
      <c r="AW130" s="15" t="s">
        <v>35</v>
      </c>
      <c r="AX130" s="15" t="s">
        <v>73</v>
      </c>
      <c r="AY130" s="258" t="s">
        <v>145</v>
      </c>
    </row>
    <row r="131" spans="1:51" s="13" customFormat="1" ht="12">
      <c r="A131" s="13"/>
      <c r="B131" s="223"/>
      <c r="C131" s="224"/>
      <c r="D131" s="218" t="s">
        <v>155</v>
      </c>
      <c r="E131" s="225" t="s">
        <v>19</v>
      </c>
      <c r="F131" s="226" t="s">
        <v>720</v>
      </c>
      <c r="G131" s="224"/>
      <c r="H131" s="227">
        <v>662.85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155</v>
      </c>
      <c r="AU131" s="233" t="s">
        <v>83</v>
      </c>
      <c r="AV131" s="13" t="s">
        <v>83</v>
      </c>
      <c r="AW131" s="13" t="s">
        <v>35</v>
      </c>
      <c r="AX131" s="13" t="s">
        <v>73</v>
      </c>
      <c r="AY131" s="233" t="s">
        <v>145</v>
      </c>
    </row>
    <row r="132" spans="1:51" s="14" customFormat="1" ht="12">
      <c r="A132" s="14"/>
      <c r="B132" s="234"/>
      <c r="C132" s="235"/>
      <c r="D132" s="218" t="s">
        <v>155</v>
      </c>
      <c r="E132" s="236" t="s">
        <v>19</v>
      </c>
      <c r="F132" s="237" t="s">
        <v>156</v>
      </c>
      <c r="G132" s="235"/>
      <c r="H132" s="238">
        <v>662.85</v>
      </c>
      <c r="I132" s="239"/>
      <c r="J132" s="235"/>
      <c r="K132" s="235"/>
      <c r="L132" s="240"/>
      <c r="M132" s="245"/>
      <c r="N132" s="246"/>
      <c r="O132" s="246"/>
      <c r="P132" s="246"/>
      <c r="Q132" s="246"/>
      <c r="R132" s="246"/>
      <c r="S132" s="246"/>
      <c r="T132" s="24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155</v>
      </c>
      <c r="AU132" s="244" t="s">
        <v>83</v>
      </c>
      <c r="AV132" s="14" t="s">
        <v>157</v>
      </c>
      <c r="AW132" s="14" t="s">
        <v>35</v>
      </c>
      <c r="AX132" s="14" t="s">
        <v>81</v>
      </c>
      <c r="AY132" s="244" t="s">
        <v>145</v>
      </c>
    </row>
    <row r="133" spans="1:65" s="2" customFormat="1" ht="16.5" customHeight="1">
      <c r="A133" s="39"/>
      <c r="B133" s="40"/>
      <c r="C133" s="205" t="s">
        <v>264</v>
      </c>
      <c r="D133" s="205" t="s">
        <v>148</v>
      </c>
      <c r="E133" s="206" t="s">
        <v>450</v>
      </c>
      <c r="F133" s="207" t="s">
        <v>451</v>
      </c>
      <c r="G133" s="208" t="s">
        <v>220</v>
      </c>
      <c r="H133" s="209">
        <v>662.85</v>
      </c>
      <c r="I133" s="210"/>
      <c r="J133" s="211">
        <f>ROUND(I133*H133,2)</f>
        <v>0</v>
      </c>
      <c r="K133" s="207" t="s">
        <v>151</v>
      </c>
      <c r="L133" s="45"/>
      <c r="M133" s="212" t="s">
        <v>19</v>
      </c>
      <c r="N133" s="213" t="s">
        <v>44</v>
      </c>
      <c r="O133" s="85"/>
      <c r="P133" s="214">
        <f>O133*H133</f>
        <v>0</v>
      </c>
      <c r="Q133" s="214">
        <v>0.00127</v>
      </c>
      <c r="R133" s="214">
        <f>Q133*H133</f>
        <v>0.8418195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157</v>
      </c>
      <c r="AT133" s="216" t="s">
        <v>148</v>
      </c>
      <c r="AU133" s="216" t="s">
        <v>83</v>
      </c>
      <c r="AY133" s="18" t="s">
        <v>145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81</v>
      </c>
      <c r="BK133" s="217">
        <f>ROUND(I133*H133,2)</f>
        <v>0</v>
      </c>
      <c r="BL133" s="18" t="s">
        <v>157</v>
      </c>
      <c r="BM133" s="216" t="s">
        <v>721</v>
      </c>
    </row>
    <row r="134" spans="1:47" s="2" customFormat="1" ht="12">
      <c r="A134" s="39"/>
      <c r="B134" s="40"/>
      <c r="C134" s="41"/>
      <c r="D134" s="218" t="s">
        <v>154</v>
      </c>
      <c r="E134" s="41"/>
      <c r="F134" s="219" t="s">
        <v>451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154</v>
      </c>
      <c r="AU134" s="18" t="s">
        <v>83</v>
      </c>
    </row>
    <row r="135" spans="1:51" s="13" customFormat="1" ht="12">
      <c r="A135" s="13"/>
      <c r="B135" s="223"/>
      <c r="C135" s="224"/>
      <c r="D135" s="218" t="s">
        <v>155</v>
      </c>
      <c r="E135" s="225" t="s">
        <v>19</v>
      </c>
      <c r="F135" s="226" t="s">
        <v>722</v>
      </c>
      <c r="G135" s="224"/>
      <c r="H135" s="227">
        <v>662.85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155</v>
      </c>
      <c r="AU135" s="233" t="s">
        <v>83</v>
      </c>
      <c r="AV135" s="13" t="s">
        <v>83</v>
      </c>
      <c r="AW135" s="13" t="s">
        <v>35</v>
      </c>
      <c r="AX135" s="13" t="s">
        <v>73</v>
      </c>
      <c r="AY135" s="233" t="s">
        <v>145</v>
      </c>
    </row>
    <row r="136" spans="1:51" s="14" customFormat="1" ht="12">
      <c r="A136" s="14"/>
      <c r="B136" s="234"/>
      <c r="C136" s="235"/>
      <c r="D136" s="218" t="s">
        <v>155</v>
      </c>
      <c r="E136" s="236" t="s">
        <v>19</v>
      </c>
      <c r="F136" s="237" t="s">
        <v>156</v>
      </c>
      <c r="G136" s="235"/>
      <c r="H136" s="238">
        <v>662.85</v>
      </c>
      <c r="I136" s="239"/>
      <c r="J136" s="235"/>
      <c r="K136" s="235"/>
      <c r="L136" s="240"/>
      <c r="M136" s="245"/>
      <c r="N136" s="246"/>
      <c r="O136" s="246"/>
      <c r="P136" s="246"/>
      <c r="Q136" s="246"/>
      <c r="R136" s="246"/>
      <c r="S136" s="246"/>
      <c r="T136" s="24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155</v>
      </c>
      <c r="AU136" s="244" t="s">
        <v>83</v>
      </c>
      <c r="AV136" s="14" t="s">
        <v>157</v>
      </c>
      <c r="AW136" s="14" t="s">
        <v>35</v>
      </c>
      <c r="AX136" s="14" t="s">
        <v>81</v>
      </c>
      <c r="AY136" s="244" t="s">
        <v>145</v>
      </c>
    </row>
    <row r="137" spans="1:65" s="2" customFormat="1" ht="16.5" customHeight="1">
      <c r="A137" s="39"/>
      <c r="B137" s="40"/>
      <c r="C137" s="259" t="s">
        <v>273</v>
      </c>
      <c r="D137" s="259" t="s">
        <v>286</v>
      </c>
      <c r="E137" s="260" t="s">
        <v>723</v>
      </c>
      <c r="F137" s="261" t="s">
        <v>724</v>
      </c>
      <c r="G137" s="262" t="s">
        <v>456</v>
      </c>
      <c r="H137" s="263">
        <v>16.571</v>
      </c>
      <c r="I137" s="264"/>
      <c r="J137" s="265">
        <f>ROUND(I137*H137,2)</f>
        <v>0</v>
      </c>
      <c r="K137" s="261" t="s">
        <v>151</v>
      </c>
      <c r="L137" s="266"/>
      <c r="M137" s="267" t="s">
        <v>19</v>
      </c>
      <c r="N137" s="268" t="s">
        <v>44</v>
      </c>
      <c r="O137" s="85"/>
      <c r="P137" s="214">
        <f>O137*H137</f>
        <v>0</v>
      </c>
      <c r="Q137" s="214">
        <v>0.001</v>
      </c>
      <c r="R137" s="214">
        <f>Q137*H137</f>
        <v>0.016571000000000002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197</v>
      </c>
      <c r="AT137" s="216" t="s">
        <v>286</v>
      </c>
      <c r="AU137" s="216" t="s">
        <v>83</v>
      </c>
      <c r="AY137" s="18" t="s">
        <v>145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81</v>
      </c>
      <c r="BK137" s="217">
        <f>ROUND(I137*H137,2)</f>
        <v>0</v>
      </c>
      <c r="BL137" s="18" t="s">
        <v>157</v>
      </c>
      <c r="BM137" s="216" t="s">
        <v>725</v>
      </c>
    </row>
    <row r="138" spans="1:47" s="2" customFormat="1" ht="12">
      <c r="A138" s="39"/>
      <c r="B138" s="40"/>
      <c r="C138" s="41"/>
      <c r="D138" s="218" t="s">
        <v>154</v>
      </c>
      <c r="E138" s="41"/>
      <c r="F138" s="219" t="s">
        <v>724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154</v>
      </c>
      <c r="AU138" s="18" t="s">
        <v>83</v>
      </c>
    </row>
    <row r="139" spans="1:51" s="13" customFormat="1" ht="12">
      <c r="A139" s="13"/>
      <c r="B139" s="223"/>
      <c r="C139" s="224"/>
      <c r="D139" s="218" t="s">
        <v>155</v>
      </c>
      <c r="E139" s="224"/>
      <c r="F139" s="226" t="s">
        <v>726</v>
      </c>
      <c r="G139" s="224"/>
      <c r="H139" s="227">
        <v>16.571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155</v>
      </c>
      <c r="AU139" s="233" t="s">
        <v>83</v>
      </c>
      <c r="AV139" s="13" t="s">
        <v>83</v>
      </c>
      <c r="AW139" s="13" t="s">
        <v>4</v>
      </c>
      <c r="AX139" s="13" t="s">
        <v>81</v>
      </c>
      <c r="AY139" s="233" t="s">
        <v>145</v>
      </c>
    </row>
    <row r="140" spans="1:65" s="2" customFormat="1" ht="16.5" customHeight="1">
      <c r="A140" s="39"/>
      <c r="B140" s="40"/>
      <c r="C140" s="205" t="s">
        <v>279</v>
      </c>
      <c r="D140" s="205" t="s">
        <v>148</v>
      </c>
      <c r="E140" s="206" t="s">
        <v>459</v>
      </c>
      <c r="F140" s="207" t="s">
        <v>460</v>
      </c>
      <c r="G140" s="208" t="s">
        <v>220</v>
      </c>
      <c r="H140" s="209">
        <v>662.85</v>
      </c>
      <c r="I140" s="210"/>
      <c r="J140" s="211">
        <f>ROUND(I140*H140,2)</f>
        <v>0</v>
      </c>
      <c r="K140" s="207" t="s">
        <v>151</v>
      </c>
      <c r="L140" s="45"/>
      <c r="M140" s="212" t="s">
        <v>19</v>
      </c>
      <c r="N140" s="213" t="s">
        <v>44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157</v>
      </c>
      <c r="AT140" s="216" t="s">
        <v>148</v>
      </c>
      <c r="AU140" s="216" t="s">
        <v>83</v>
      </c>
      <c r="AY140" s="18" t="s">
        <v>145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81</v>
      </c>
      <c r="BK140" s="217">
        <f>ROUND(I140*H140,2)</f>
        <v>0</v>
      </c>
      <c r="BL140" s="18" t="s">
        <v>157</v>
      </c>
      <c r="BM140" s="216" t="s">
        <v>727</v>
      </c>
    </row>
    <row r="141" spans="1:47" s="2" customFormat="1" ht="12">
      <c r="A141" s="39"/>
      <c r="B141" s="40"/>
      <c r="C141" s="41"/>
      <c r="D141" s="218" t="s">
        <v>154</v>
      </c>
      <c r="E141" s="41"/>
      <c r="F141" s="219" t="s">
        <v>462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83</v>
      </c>
    </row>
    <row r="142" spans="1:51" s="13" customFormat="1" ht="12">
      <c r="A142" s="13"/>
      <c r="B142" s="223"/>
      <c r="C142" s="224"/>
      <c r="D142" s="218" t="s">
        <v>155</v>
      </c>
      <c r="E142" s="225" t="s">
        <v>19</v>
      </c>
      <c r="F142" s="226" t="s">
        <v>722</v>
      </c>
      <c r="G142" s="224"/>
      <c r="H142" s="227">
        <v>662.85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155</v>
      </c>
      <c r="AU142" s="233" t="s">
        <v>83</v>
      </c>
      <c r="AV142" s="13" t="s">
        <v>83</v>
      </c>
      <c r="AW142" s="13" t="s">
        <v>35</v>
      </c>
      <c r="AX142" s="13" t="s">
        <v>73</v>
      </c>
      <c r="AY142" s="233" t="s">
        <v>145</v>
      </c>
    </row>
    <row r="143" spans="1:51" s="14" customFormat="1" ht="12">
      <c r="A143" s="14"/>
      <c r="B143" s="234"/>
      <c r="C143" s="235"/>
      <c r="D143" s="218" t="s">
        <v>155</v>
      </c>
      <c r="E143" s="236" t="s">
        <v>19</v>
      </c>
      <c r="F143" s="237" t="s">
        <v>156</v>
      </c>
      <c r="G143" s="235"/>
      <c r="H143" s="238">
        <v>662.85</v>
      </c>
      <c r="I143" s="239"/>
      <c r="J143" s="235"/>
      <c r="K143" s="235"/>
      <c r="L143" s="240"/>
      <c r="M143" s="245"/>
      <c r="N143" s="246"/>
      <c r="O143" s="246"/>
      <c r="P143" s="246"/>
      <c r="Q143" s="246"/>
      <c r="R143" s="246"/>
      <c r="S143" s="246"/>
      <c r="T143" s="24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155</v>
      </c>
      <c r="AU143" s="244" t="s">
        <v>83</v>
      </c>
      <c r="AV143" s="14" t="s">
        <v>157</v>
      </c>
      <c r="AW143" s="14" t="s">
        <v>35</v>
      </c>
      <c r="AX143" s="14" t="s">
        <v>81</v>
      </c>
      <c r="AY143" s="244" t="s">
        <v>145</v>
      </c>
    </row>
    <row r="144" spans="1:65" s="2" customFormat="1" ht="16.5" customHeight="1">
      <c r="A144" s="39"/>
      <c r="B144" s="40"/>
      <c r="C144" s="205" t="s">
        <v>285</v>
      </c>
      <c r="D144" s="205" t="s">
        <v>148</v>
      </c>
      <c r="E144" s="206" t="s">
        <v>463</v>
      </c>
      <c r="F144" s="207" t="s">
        <v>464</v>
      </c>
      <c r="G144" s="208" t="s">
        <v>220</v>
      </c>
      <c r="H144" s="209">
        <v>662.85</v>
      </c>
      <c r="I144" s="210"/>
      <c r="J144" s="211">
        <f>ROUND(I144*H144,2)</f>
        <v>0</v>
      </c>
      <c r="K144" s="207" t="s">
        <v>151</v>
      </c>
      <c r="L144" s="45"/>
      <c r="M144" s="212" t="s">
        <v>19</v>
      </c>
      <c r="N144" s="213" t="s">
        <v>44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157</v>
      </c>
      <c r="AT144" s="216" t="s">
        <v>148</v>
      </c>
      <c r="AU144" s="216" t="s">
        <v>83</v>
      </c>
      <c r="AY144" s="18" t="s">
        <v>145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81</v>
      </c>
      <c r="BK144" s="217">
        <f>ROUND(I144*H144,2)</f>
        <v>0</v>
      </c>
      <c r="BL144" s="18" t="s">
        <v>157</v>
      </c>
      <c r="BM144" s="216" t="s">
        <v>728</v>
      </c>
    </row>
    <row r="145" spans="1:47" s="2" customFormat="1" ht="12">
      <c r="A145" s="39"/>
      <c r="B145" s="40"/>
      <c r="C145" s="41"/>
      <c r="D145" s="218" t="s">
        <v>154</v>
      </c>
      <c r="E145" s="41"/>
      <c r="F145" s="219" t="s">
        <v>466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154</v>
      </c>
      <c r="AU145" s="18" t="s">
        <v>83</v>
      </c>
    </row>
    <row r="146" spans="1:51" s="13" customFormat="1" ht="12">
      <c r="A146" s="13"/>
      <c r="B146" s="223"/>
      <c r="C146" s="224"/>
      <c r="D146" s="218" t="s">
        <v>155</v>
      </c>
      <c r="E146" s="225" t="s">
        <v>19</v>
      </c>
      <c r="F146" s="226" t="s">
        <v>722</v>
      </c>
      <c r="G146" s="224"/>
      <c r="H146" s="227">
        <v>662.85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155</v>
      </c>
      <c r="AU146" s="233" t="s">
        <v>83</v>
      </c>
      <c r="AV146" s="13" t="s">
        <v>83</v>
      </c>
      <c r="AW146" s="13" t="s">
        <v>35</v>
      </c>
      <c r="AX146" s="13" t="s">
        <v>73</v>
      </c>
      <c r="AY146" s="233" t="s">
        <v>145</v>
      </c>
    </row>
    <row r="147" spans="1:51" s="14" customFormat="1" ht="12">
      <c r="A147" s="14"/>
      <c r="B147" s="234"/>
      <c r="C147" s="235"/>
      <c r="D147" s="218" t="s">
        <v>155</v>
      </c>
      <c r="E147" s="236" t="s">
        <v>19</v>
      </c>
      <c r="F147" s="237" t="s">
        <v>156</v>
      </c>
      <c r="G147" s="235"/>
      <c r="H147" s="238">
        <v>662.85</v>
      </c>
      <c r="I147" s="239"/>
      <c r="J147" s="235"/>
      <c r="K147" s="235"/>
      <c r="L147" s="240"/>
      <c r="M147" s="245"/>
      <c r="N147" s="246"/>
      <c r="O147" s="246"/>
      <c r="P147" s="246"/>
      <c r="Q147" s="246"/>
      <c r="R147" s="246"/>
      <c r="S147" s="246"/>
      <c r="T147" s="24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155</v>
      </c>
      <c r="AU147" s="244" t="s">
        <v>83</v>
      </c>
      <c r="AV147" s="14" t="s">
        <v>157</v>
      </c>
      <c r="AW147" s="14" t="s">
        <v>35</v>
      </c>
      <c r="AX147" s="14" t="s">
        <v>81</v>
      </c>
      <c r="AY147" s="244" t="s">
        <v>145</v>
      </c>
    </row>
    <row r="148" spans="1:65" s="2" customFormat="1" ht="16.5" customHeight="1">
      <c r="A148" s="39"/>
      <c r="B148" s="40"/>
      <c r="C148" s="205" t="s">
        <v>291</v>
      </c>
      <c r="D148" s="205" t="s">
        <v>148</v>
      </c>
      <c r="E148" s="206" t="s">
        <v>468</v>
      </c>
      <c r="F148" s="207" t="s">
        <v>469</v>
      </c>
      <c r="G148" s="208" t="s">
        <v>249</v>
      </c>
      <c r="H148" s="209">
        <v>9.943</v>
      </c>
      <c r="I148" s="210"/>
      <c r="J148" s="211">
        <f>ROUND(I148*H148,2)</f>
        <v>0</v>
      </c>
      <c r="K148" s="207" t="s">
        <v>151</v>
      </c>
      <c r="L148" s="45"/>
      <c r="M148" s="212" t="s">
        <v>19</v>
      </c>
      <c r="N148" s="213" t="s">
        <v>44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157</v>
      </c>
      <c r="AT148" s="216" t="s">
        <v>148</v>
      </c>
      <c r="AU148" s="216" t="s">
        <v>83</v>
      </c>
      <c r="AY148" s="18" t="s">
        <v>145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81</v>
      </c>
      <c r="BK148" s="217">
        <f>ROUND(I148*H148,2)</f>
        <v>0</v>
      </c>
      <c r="BL148" s="18" t="s">
        <v>157</v>
      </c>
      <c r="BM148" s="216" t="s">
        <v>729</v>
      </c>
    </row>
    <row r="149" spans="1:47" s="2" customFormat="1" ht="12">
      <c r="A149" s="39"/>
      <c r="B149" s="40"/>
      <c r="C149" s="41"/>
      <c r="D149" s="218" t="s">
        <v>154</v>
      </c>
      <c r="E149" s="41"/>
      <c r="F149" s="219" t="s">
        <v>471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154</v>
      </c>
      <c r="AU149" s="18" t="s">
        <v>83</v>
      </c>
    </row>
    <row r="150" spans="1:51" s="13" customFormat="1" ht="12">
      <c r="A150" s="13"/>
      <c r="B150" s="223"/>
      <c r="C150" s="224"/>
      <c r="D150" s="218" t="s">
        <v>155</v>
      </c>
      <c r="E150" s="225" t="s">
        <v>19</v>
      </c>
      <c r="F150" s="226" t="s">
        <v>730</v>
      </c>
      <c r="G150" s="224"/>
      <c r="H150" s="227">
        <v>9.943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155</v>
      </c>
      <c r="AU150" s="233" t="s">
        <v>83</v>
      </c>
      <c r="AV150" s="13" t="s">
        <v>83</v>
      </c>
      <c r="AW150" s="13" t="s">
        <v>35</v>
      </c>
      <c r="AX150" s="13" t="s">
        <v>73</v>
      </c>
      <c r="AY150" s="233" t="s">
        <v>145</v>
      </c>
    </row>
    <row r="151" spans="1:51" s="14" customFormat="1" ht="12">
      <c r="A151" s="14"/>
      <c r="B151" s="234"/>
      <c r="C151" s="235"/>
      <c r="D151" s="218" t="s">
        <v>155</v>
      </c>
      <c r="E151" s="236" t="s">
        <v>19</v>
      </c>
      <c r="F151" s="237" t="s">
        <v>156</v>
      </c>
      <c r="G151" s="235"/>
      <c r="H151" s="238">
        <v>9.943</v>
      </c>
      <c r="I151" s="239"/>
      <c r="J151" s="235"/>
      <c r="K151" s="235"/>
      <c r="L151" s="240"/>
      <c r="M151" s="245"/>
      <c r="N151" s="246"/>
      <c r="O151" s="246"/>
      <c r="P151" s="246"/>
      <c r="Q151" s="246"/>
      <c r="R151" s="246"/>
      <c r="S151" s="246"/>
      <c r="T151" s="24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155</v>
      </c>
      <c r="AU151" s="244" t="s">
        <v>83</v>
      </c>
      <c r="AV151" s="14" t="s">
        <v>157</v>
      </c>
      <c r="AW151" s="14" t="s">
        <v>35</v>
      </c>
      <c r="AX151" s="14" t="s">
        <v>81</v>
      </c>
      <c r="AY151" s="244" t="s">
        <v>145</v>
      </c>
    </row>
    <row r="152" spans="1:65" s="2" customFormat="1" ht="16.5" customHeight="1">
      <c r="A152" s="39"/>
      <c r="B152" s="40"/>
      <c r="C152" s="205" t="s">
        <v>298</v>
      </c>
      <c r="D152" s="205" t="s">
        <v>148</v>
      </c>
      <c r="E152" s="206" t="s">
        <v>474</v>
      </c>
      <c r="F152" s="207" t="s">
        <v>475</v>
      </c>
      <c r="G152" s="208" t="s">
        <v>249</v>
      </c>
      <c r="H152" s="209">
        <v>99.43</v>
      </c>
      <c r="I152" s="210"/>
      <c r="J152" s="211">
        <f>ROUND(I152*H152,2)</f>
        <v>0</v>
      </c>
      <c r="K152" s="207" t="s">
        <v>151</v>
      </c>
      <c r="L152" s="45"/>
      <c r="M152" s="212" t="s">
        <v>19</v>
      </c>
      <c r="N152" s="213" t="s">
        <v>44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157</v>
      </c>
      <c r="AT152" s="216" t="s">
        <v>148</v>
      </c>
      <c r="AU152" s="216" t="s">
        <v>83</v>
      </c>
      <c r="AY152" s="18" t="s">
        <v>145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81</v>
      </c>
      <c r="BK152" s="217">
        <f>ROUND(I152*H152,2)</f>
        <v>0</v>
      </c>
      <c r="BL152" s="18" t="s">
        <v>157</v>
      </c>
      <c r="BM152" s="216" t="s">
        <v>731</v>
      </c>
    </row>
    <row r="153" spans="1:47" s="2" customFormat="1" ht="12">
      <c r="A153" s="39"/>
      <c r="B153" s="40"/>
      <c r="C153" s="41"/>
      <c r="D153" s="218" t="s">
        <v>154</v>
      </c>
      <c r="E153" s="41"/>
      <c r="F153" s="219" t="s">
        <v>477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154</v>
      </c>
      <c r="AU153" s="18" t="s">
        <v>83</v>
      </c>
    </row>
    <row r="154" spans="1:51" s="13" customFormat="1" ht="12">
      <c r="A154" s="13"/>
      <c r="B154" s="223"/>
      <c r="C154" s="224"/>
      <c r="D154" s="218" t="s">
        <v>155</v>
      </c>
      <c r="E154" s="225" t="s">
        <v>19</v>
      </c>
      <c r="F154" s="226" t="s">
        <v>732</v>
      </c>
      <c r="G154" s="224"/>
      <c r="H154" s="227">
        <v>99.43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155</v>
      </c>
      <c r="AU154" s="233" t="s">
        <v>83</v>
      </c>
      <c r="AV154" s="13" t="s">
        <v>83</v>
      </c>
      <c r="AW154" s="13" t="s">
        <v>35</v>
      </c>
      <c r="AX154" s="13" t="s">
        <v>73</v>
      </c>
      <c r="AY154" s="233" t="s">
        <v>145</v>
      </c>
    </row>
    <row r="155" spans="1:51" s="14" customFormat="1" ht="12">
      <c r="A155" s="14"/>
      <c r="B155" s="234"/>
      <c r="C155" s="235"/>
      <c r="D155" s="218" t="s">
        <v>155</v>
      </c>
      <c r="E155" s="236" t="s">
        <v>19</v>
      </c>
      <c r="F155" s="237" t="s">
        <v>156</v>
      </c>
      <c r="G155" s="235"/>
      <c r="H155" s="238">
        <v>99.43</v>
      </c>
      <c r="I155" s="239"/>
      <c r="J155" s="235"/>
      <c r="K155" s="235"/>
      <c r="L155" s="240"/>
      <c r="M155" s="245"/>
      <c r="N155" s="246"/>
      <c r="O155" s="246"/>
      <c r="P155" s="246"/>
      <c r="Q155" s="246"/>
      <c r="R155" s="246"/>
      <c r="S155" s="246"/>
      <c r="T155" s="24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155</v>
      </c>
      <c r="AU155" s="244" t="s">
        <v>83</v>
      </c>
      <c r="AV155" s="14" t="s">
        <v>157</v>
      </c>
      <c r="AW155" s="14" t="s">
        <v>35</v>
      </c>
      <c r="AX155" s="14" t="s">
        <v>81</v>
      </c>
      <c r="AY155" s="244" t="s">
        <v>145</v>
      </c>
    </row>
    <row r="156" spans="1:63" s="12" customFormat="1" ht="22.8" customHeight="1">
      <c r="A156" s="12"/>
      <c r="B156" s="189"/>
      <c r="C156" s="190"/>
      <c r="D156" s="191" t="s">
        <v>72</v>
      </c>
      <c r="E156" s="203" t="s">
        <v>144</v>
      </c>
      <c r="F156" s="203" t="s">
        <v>487</v>
      </c>
      <c r="G156" s="190"/>
      <c r="H156" s="190"/>
      <c r="I156" s="193"/>
      <c r="J156" s="204">
        <f>BK156</f>
        <v>0</v>
      </c>
      <c r="K156" s="190"/>
      <c r="L156" s="195"/>
      <c r="M156" s="196"/>
      <c r="N156" s="197"/>
      <c r="O156" s="197"/>
      <c r="P156" s="198">
        <f>SUM(P157:P227)</f>
        <v>0</v>
      </c>
      <c r="Q156" s="197"/>
      <c r="R156" s="198">
        <f>SUM(R157:R227)</f>
        <v>57.62745392000001</v>
      </c>
      <c r="S156" s="197"/>
      <c r="T156" s="199">
        <f>SUM(T157:T227)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0" t="s">
        <v>81</v>
      </c>
      <c r="AT156" s="201" t="s">
        <v>72</v>
      </c>
      <c r="AU156" s="201" t="s">
        <v>81</v>
      </c>
      <c r="AY156" s="200" t="s">
        <v>145</v>
      </c>
      <c r="BK156" s="202">
        <f>SUM(BK157:BK227)</f>
        <v>0</v>
      </c>
    </row>
    <row r="157" spans="1:65" s="2" customFormat="1" ht="16.5" customHeight="1">
      <c r="A157" s="39"/>
      <c r="B157" s="40"/>
      <c r="C157" s="205" t="s">
        <v>8</v>
      </c>
      <c r="D157" s="205" t="s">
        <v>148</v>
      </c>
      <c r="E157" s="206" t="s">
        <v>489</v>
      </c>
      <c r="F157" s="207" t="s">
        <v>490</v>
      </c>
      <c r="G157" s="208" t="s">
        <v>249</v>
      </c>
      <c r="H157" s="209">
        <v>0.069</v>
      </c>
      <c r="I157" s="210"/>
      <c r="J157" s="211">
        <f>ROUND(I157*H157,2)</f>
        <v>0</v>
      </c>
      <c r="K157" s="207" t="s">
        <v>151</v>
      </c>
      <c r="L157" s="45"/>
      <c r="M157" s="212" t="s">
        <v>19</v>
      </c>
      <c r="N157" s="213" t="s">
        <v>44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157</v>
      </c>
      <c r="AT157" s="216" t="s">
        <v>148</v>
      </c>
      <c r="AU157" s="216" t="s">
        <v>83</v>
      </c>
      <c r="AY157" s="18" t="s">
        <v>145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81</v>
      </c>
      <c r="BK157" s="217">
        <f>ROUND(I157*H157,2)</f>
        <v>0</v>
      </c>
      <c r="BL157" s="18" t="s">
        <v>157</v>
      </c>
      <c r="BM157" s="216" t="s">
        <v>733</v>
      </c>
    </row>
    <row r="158" spans="1:47" s="2" customFormat="1" ht="12">
      <c r="A158" s="39"/>
      <c r="B158" s="40"/>
      <c r="C158" s="41"/>
      <c r="D158" s="218" t="s">
        <v>154</v>
      </c>
      <c r="E158" s="41"/>
      <c r="F158" s="219" t="s">
        <v>492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154</v>
      </c>
      <c r="AU158" s="18" t="s">
        <v>83</v>
      </c>
    </row>
    <row r="159" spans="1:47" s="2" customFormat="1" ht="12">
      <c r="A159" s="39"/>
      <c r="B159" s="40"/>
      <c r="C159" s="41"/>
      <c r="D159" s="218" t="s">
        <v>177</v>
      </c>
      <c r="E159" s="41"/>
      <c r="F159" s="248" t="s">
        <v>493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177</v>
      </c>
      <c r="AU159" s="18" t="s">
        <v>83</v>
      </c>
    </row>
    <row r="160" spans="1:51" s="15" customFormat="1" ht="12">
      <c r="A160" s="15"/>
      <c r="B160" s="249"/>
      <c r="C160" s="250"/>
      <c r="D160" s="218" t="s">
        <v>155</v>
      </c>
      <c r="E160" s="251" t="s">
        <v>19</v>
      </c>
      <c r="F160" s="252" t="s">
        <v>734</v>
      </c>
      <c r="G160" s="250"/>
      <c r="H160" s="251" t="s">
        <v>19</v>
      </c>
      <c r="I160" s="253"/>
      <c r="J160" s="250"/>
      <c r="K160" s="250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155</v>
      </c>
      <c r="AU160" s="258" t="s">
        <v>83</v>
      </c>
      <c r="AV160" s="15" t="s">
        <v>81</v>
      </c>
      <c r="AW160" s="15" t="s">
        <v>35</v>
      </c>
      <c r="AX160" s="15" t="s">
        <v>73</v>
      </c>
      <c r="AY160" s="258" t="s">
        <v>145</v>
      </c>
    </row>
    <row r="161" spans="1:51" s="13" customFormat="1" ht="12">
      <c r="A161" s="13"/>
      <c r="B161" s="223"/>
      <c r="C161" s="224"/>
      <c r="D161" s="218" t="s">
        <v>155</v>
      </c>
      <c r="E161" s="225" t="s">
        <v>19</v>
      </c>
      <c r="F161" s="226" t="s">
        <v>735</v>
      </c>
      <c r="G161" s="224"/>
      <c r="H161" s="227">
        <v>0.069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155</v>
      </c>
      <c r="AU161" s="233" t="s">
        <v>83</v>
      </c>
      <c r="AV161" s="13" t="s">
        <v>83</v>
      </c>
      <c r="AW161" s="13" t="s">
        <v>35</v>
      </c>
      <c r="AX161" s="13" t="s">
        <v>73</v>
      </c>
      <c r="AY161" s="233" t="s">
        <v>145</v>
      </c>
    </row>
    <row r="162" spans="1:51" s="14" customFormat="1" ht="12">
      <c r="A162" s="14"/>
      <c r="B162" s="234"/>
      <c r="C162" s="235"/>
      <c r="D162" s="218" t="s">
        <v>155</v>
      </c>
      <c r="E162" s="236" t="s">
        <v>19</v>
      </c>
      <c r="F162" s="237" t="s">
        <v>156</v>
      </c>
      <c r="G162" s="235"/>
      <c r="H162" s="238">
        <v>0.069</v>
      </c>
      <c r="I162" s="239"/>
      <c r="J162" s="235"/>
      <c r="K162" s="235"/>
      <c r="L162" s="240"/>
      <c r="M162" s="245"/>
      <c r="N162" s="246"/>
      <c r="O162" s="246"/>
      <c r="P162" s="246"/>
      <c r="Q162" s="246"/>
      <c r="R162" s="246"/>
      <c r="S162" s="246"/>
      <c r="T162" s="24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155</v>
      </c>
      <c r="AU162" s="244" t="s">
        <v>83</v>
      </c>
      <c r="AV162" s="14" t="s">
        <v>157</v>
      </c>
      <c r="AW162" s="14" t="s">
        <v>35</v>
      </c>
      <c r="AX162" s="14" t="s">
        <v>81</v>
      </c>
      <c r="AY162" s="244" t="s">
        <v>145</v>
      </c>
    </row>
    <row r="163" spans="1:65" s="2" customFormat="1" ht="16.5" customHeight="1">
      <c r="A163" s="39"/>
      <c r="B163" s="40"/>
      <c r="C163" s="205" t="s">
        <v>312</v>
      </c>
      <c r="D163" s="205" t="s">
        <v>148</v>
      </c>
      <c r="E163" s="206" t="s">
        <v>736</v>
      </c>
      <c r="F163" s="207" t="s">
        <v>510</v>
      </c>
      <c r="G163" s="208" t="s">
        <v>220</v>
      </c>
      <c r="H163" s="209">
        <v>15.51</v>
      </c>
      <c r="I163" s="210"/>
      <c r="J163" s="211">
        <f>ROUND(I163*H163,2)</f>
        <v>0</v>
      </c>
      <c r="K163" s="207" t="s">
        <v>151</v>
      </c>
      <c r="L163" s="45"/>
      <c r="M163" s="212" t="s">
        <v>19</v>
      </c>
      <c r="N163" s="213" t="s">
        <v>44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157</v>
      </c>
      <c r="AT163" s="216" t="s">
        <v>148</v>
      </c>
      <c r="AU163" s="216" t="s">
        <v>83</v>
      </c>
      <c r="AY163" s="18" t="s">
        <v>145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81</v>
      </c>
      <c r="BK163" s="217">
        <f>ROUND(I163*H163,2)</f>
        <v>0</v>
      </c>
      <c r="BL163" s="18" t="s">
        <v>157</v>
      </c>
      <c r="BM163" s="216" t="s">
        <v>737</v>
      </c>
    </row>
    <row r="164" spans="1:47" s="2" customFormat="1" ht="12">
      <c r="A164" s="39"/>
      <c r="B164" s="40"/>
      <c r="C164" s="41"/>
      <c r="D164" s="218" t="s">
        <v>154</v>
      </c>
      <c r="E164" s="41"/>
      <c r="F164" s="219" t="s">
        <v>512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154</v>
      </c>
      <c r="AU164" s="18" t="s">
        <v>83</v>
      </c>
    </row>
    <row r="165" spans="1:51" s="15" customFormat="1" ht="12">
      <c r="A165" s="15"/>
      <c r="B165" s="249"/>
      <c r="C165" s="250"/>
      <c r="D165" s="218" t="s">
        <v>155</v>
      </c>
      <c r="E165" s="251" t="s">
        <v>19</v>
      </c>
      <c r="F165" s="252" t="s">
        <v>628</v>
      </c>
      <c r="G165" s="250"/>
      <c r="H165" s="251" t="s">
        <v>19</v>
      </c>
      <c r="I165" s="253"/>
      <c r="J165" s="250"/>
      <c r="K165" s="250"/>
      <c r="L165" s="254"/>
      <c r="M165" s="255"/>
      <c r="N165" s="256"/>
      <c r="O165" s="256"/>
      <c r="P165" s="256"/>
      <c r="Q165" s="256"/>
      <c r="R165" s="256"/>
      <c r="S165" s="256"/>
      <c r="T165" s="25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8" t="s">
        <v>155</v>
      </c>
      <c r="AU165" s="258" t="s">
        <v>83</v>
      </c>
      <c r="AV165" s="15" t="s">
        <v>81</v>
      </c>
      <c r="AW165" s="15" t="s">
        <v>35</v>
      </c>
      <c r="AX165" s="15" t="s">
        <v>73</v>
      </c>
      <c r="AY165" s="258" t="s">
        <v>145</v>
      </c>
    </row>
    <row r="166" spans="1:51" s="13" customFormat="1" ht="12">
      <c r="A166" s="13"/>
      <c r="B166" s="223"/>
      <c r="C166" s="224"/>
      <c r="D166" s="218" t="s">
        <v>155</v>
      </c>
      <c r="E166" s="225" t="s">
        <v>19</v>
      </c>
      <c r="F166" s="226" t="s">
        <v>738</v>
      </c>
      <c r="G166" s="224"/>
      <c r="H166" s="227">
        <v>15.51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155</v>
      </c>
      <c r="AU166" s="233" t="s">
        <v>83</v>
      </c>
      <c r="AV166" s="13" t="s">
        <v>83</v>
      </c>
      <c r="AW166" s="13" t="s">
        <v>35</v>
      </c>
      <c r="AX166" s="13" t="s">
        <v>73</v>
      </c>
      <c r="AY166" s="233" t="s">
        <v>145</v>
      </c>
    </row>
    <row r="167" spans="1:51" s="14" customFormat="1" ht="12">
      <c r="A167" s="14"/>
      <c r="B167" s="234"/>
      <c r="C167" s="235"/>
      <c r="D167" s="218" t="s">
        <v>155</v>
      </c>
      <c r="E167" s="236" t="s">
        <v>19</v>
      </c>
      <c r="F167" s="237" t="s">
        <v>156</v>
      </c>
      <c r="G167" s="235"/>
      <c r="H167" s="238">
        <v>15.51</v>
      </c>
      <c r="I167" s="239"/>
      <c r="J167" s="235"/>
      <c r="K167" s="235"/>
      <c r="L167" s="240"/>
      <c r="M167" s="245"/>
      <c r="N167" s="246"/>
      <c r="O167" s="246"/>
      <c r="P167" s="246"/>
      <c r="Q167" s="246"/>
      <c r="R167" s="246"/>
      <c r="S167" s="246"/>
      <c r="T167" s="24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155</v>
      </c>
      <c r="AU167" s="244" t="s">
        <v>83</v>
      </c>
      <c r="AV167" s="14" t="s">
        <v>157</v>
      </c>
      <c r="AW167" s="14" t="s">
        <v>35</v>
      </c>
      <c r="AX167" s="14" t="s">
        <v>81</v>
      </c>
      <c r="AY167" s="244" t="s">
        <v>145</v>
      </c>
    </row>
    <row r="168" spans="1:65" s="2" customFormat="1" ht="16.5" customHeight="1">
      <c r="A168" s="39"/>
      <c r="B168" s="40"/>
      <c r="C168" s="205" t="s">
        <v>319</v>
      </c>
      <c r="D168" s="205" t="s">
        <v>148</v>
      </c>
      <c r="E168" s="206" t="s">
        <v>509</v>
      </c>
      <c r="F168" s="207" t="s">
        <v>510</v>
      </c>
      <c r="G168" s="208" t="s">
        <v>220</v>
      </c>
      <c r="H168" s="209">
        <v>41.206</v>
      </c>
      <c r="I168" s="210"/>
      <c r="J168" s="211">
        <f>ROUND(I168*H168,2)</f>
        <v>0</v>
      </c>
      <c r="K168" s="207" t="s">
        <v>151</v>
      </c>
      <c r="L168" s="45"/>
      <c r="M168" s="212" t="s">
        <v>19</v>
      </c>
      <c r="N168" s="213" t="s">
        <v>44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157</v>
      </c>
      <c r="AT168" s="216" t="s">
        <v>148</v>
      </c>
      <c r="AU168" s="216" t="s">
        <v>83</v>
      </c>
      <c r="AY168" s="18" t="s">
        <v>145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81</v>
      </c>
      <c r="BK168" s="217">
        <f>ROUND(I168*H168,2)</f>
        <v>0</v>
      </c>
      <c r="BL168" s="18" t="s">
        <v>157</v>
      </c>
      <c r="BM168" s="216" t="s">
        <v>739</v>
      </c>
    </row>
    <row r="169" spans="1:47" s="2" customFormat="1" ht="12">
      <c r="A169" s="39"/>
      <c r="B169" s="40"/>
      <c r="C169" s="41"/>
      <c r="D169" s="218" t="s">
        <v>154</v>
      </c>
      <c r="E169" s="41"/>
      <c r="F169" s="219" t="s">
        <v>512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154</v>
      </c>
      <c r="AU169" s="18" t="s">
        <v>83</v>
      </c>
    </row>
    <row r="170" spans="1:51" s="15" customFormat="1" ht="12">
      <c r="A170" s="15"/>
      <c r="B170" s="249"/>
      <c r="C170" s="250"/>
      <c r="D170" s="218" t="s">
        <v>155</v>
      </c>
      <c r="E170" s="251" t="s">
        <v>19</v>
      </c>
      <c r="F170" s="252" t="s">
        <v>740</v>
      </c>
      <c r="G170" s="250"/>
      <c r="H170" s="251" t="s">
        <v>19</v>
      </c>
      <c r="I170" s="253"/>
      <c r="J170" s="250"/>
      <c r="K170" s="250"/>
      <c r="L170" s="254"/>
      <c r="M170" s="255"/>
      <c r="N170" s="256"/>
      <c r="O170" s="256"/>
      <c r="P170" s="256"/>
      <c r="Q170" s="256"/>
      <c r="R170" s="256"/>
      <c r="S170" s="256"/>
      <c r="T170" s="25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8" t="s">
        <v>155</v>
      </c>
      <c r="AU170" s="258" t="s">
        <v>83</v>
      </c>
      <c r="AV170" s="15" t="s">
        <v>81</v>
      </c>
      <c r="AW170" s="15" t="s">
        <v>35</v>
      </c>
      <c r="AX170" s="15" t="s">
        <v>73</v>
      </c>
      <c r="AY170" s="258" t="s">
        <v>145</v>
      </c>
    </row>
    <row r="171" spans="1:51" s="13" customFormat="1" ht="12">
      <c r="A171" s="13"/>
      <c r="B171" s="223"/>
      <c r="C171" s="224"/>
      <c r="D171" s="218" t="s">
        <v>155</v>
      </c>
      <c r="E171" s="225" t="s">
        <v>19</v>
      </c>
      <c r="F171" s="226" t="s">
        <v>741</v>
      </c>
      <c r="G171" s="224"/>
      <c r="H171" s="227">
        <v>41.206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155</v>
      </c>
      <c r="AU171" s="233" t="s">
        <v>83</v>
      </c>
      <c r="AV171" s="13" t="s">
        <v>83</v>
      </c>
      <c r="AW171" s="13" t="s">
        <v>35</v>
      </c>
      <c r="AX171" s="13" t="s">
        <v>73</v>
      </c>
      <c r="AY171" s="233" t="s">
        <v>145</v>
      </c>
    </row>
    <row r="172" spans="1:51" s="14" customFormat="1" ht="12">
      <c r="A172" s="14"/>
      <c r="B172" s="234"/>
      <c r="C172" s="235"/>
      <c r="D172" s="218" t="s">
        <v>155</v>
      </c>
      <c r="E172" s="236" t="s">
        <v>19</v>
      </c>
      <c r="F172" s="237" t="s">
        <v>156</v>
      </c>
      <c r="G172" s="235"/>
      <c r="H172" s="238">
        <v>41.206</v>
      </c>
      <c r="I172" s="239"/>
      <c r="J172" s="235"/>
      <c r="K172" s="235"/>
      <c r="L172" s="240"/>
      <c r="M172" s="245"/>
      <c r="N172" s="246"/>
      <c r="O172" s="246"/>
      <c r="P172" s="246"/>
      <c r="Q172" s="246"/>
      <c r="R172" s="246"/>
      <c r="S172" s="246"/>
      <c r="T172" s="24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155</v>
      </c>
      <c r="AU172" s="244" t="s">
        <v>83</v>
      </c>
      <c r="AV172" s="14" t="s">
        <v>157</v>
      </c>
      <c r="AW172" s="14" t="s">
        <v>35</v>
      </c>
      <c r="AX172" s="14" t="s">
        <v>81</v>
      </c>
      <c r="AY172" s="244" t="s">
        <v>145</v>
      </c>
    </row>
    <row r="173" spans="1:65" s="2" customFormat="1" ht="16.5" customHeight="1">
      <c r="A173" s="39"/>
      <c r="B173" s="40"/>
      <c r="C173" s="205" t="s">
        <v>326</v>
      </c>
      <c r="D173" s="205" t="s">
        <v>148</v>
      </c>
      <c r="E173" s="206" t="s">
        <v>742</v>
      </c>
      <c r="F173" s="207" t="s">
        <v>743</v>
      </c>
      <c r="G173" s="208" t="s">
        <v>220</v>
      </c>
      <c r="H173" s="209">
        <v>69.656</v>
      </c>
      <c r="I173" s="210"/>
      <c r="J173" s="211">
        <f>ROUND(I173*H173,2)</f>
        <v>0</v>
      </c>
      <c r="K173" s="207" t="s">
        <v>151</v>
      </c>
      <c r="L173" s="45"/>
      <c r="M173" s="212" t="s">
        <v>19</v>
      </c>
      <c r="N173" s="213" t="s">
        <v>44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157</v>
      </c>
      <c r="AT173" s="216" t="s">
        <v>148</v>
      </c>
      <c r="AU173" s="216" t="s">
        <v>83</v>
      </c>
      <c r="AY173" s="18" t="s">
        <v>145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81</v>
      </c>
      <c r="BK173" s="217">
        <f>ROUND(I173*H173,2)</f>
        <v>0</v>
      </c>
      <c r="BL173" s="18" t="s">
        <v>157</v>
      </c>
      <c r="BM173" s="216" t="s">
        <v>744</v>
      </c>
    </row>
    <row r="174" spans="1:47" s="2" customFormat="1" ht="12">
      <c r="A174" s="39"/>
      <c r="B174" s="40"/>
      <c r="C174" s="41"/>
      <c r="D174" s="218" t="s">
        <v>154</v>
      </c>
      <c r="E174" s="41"/>
      <c r="F174" s="219" t="s">
        <v>745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154</v>
      </c>
      <c r="AU174" s="18" t="s">
        <v>83</v>
      </c>
    </row>
    <row r="175" spans="1:51" s="15" customFormat="1" ht="12">
      <c r="A175" s="15"/>
      <c r="B175" s="249"/>
      <c r="C175" s="250"/>
      <c r="D175" s="218" t="s">
        <v>155</v>
      </c>
      <c r="E175" s="251" t="s">
        <v>19</v>
      </c>
      <c r="F175" s="252" t="s">
        <v>628</v>
      </c>
      <c r="G175" s="250"/>
      <c r="H175" s="251" t="s">
        <v>19</v>
      </c>
      <c r="I175" s="253"/>
      <c r="J175" s="250"/>
      <c r="K175" s="250"/>
      <c r="L175" s="254"/>
      <c r="M175" s="255"/>
      <c r="N175" s="256"/>
      <c r="O175" s="256"/>
      <c r="P175" s="256"/>
      <c r="Q175" s="256"/>
      <c r="R175" s="256"/>
      <c r="S175" s="256"/>
      <c r="T175" s="257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8" t="s">
        <v>155</v>
      </c>
      <c r="AU175" s="258" t="s">
        <v>83</v>
      </c>
      <c r="AV175" s="15" t="s">
        <v>81</v>
      </c>
      <c r="AW175" s="15" t="s">
        <v>35</v>
      </c>
      <c r="AX175" s="15" t="s">
        <v>73</v>
      </c>
      <c r="AY175" s="258" t="s">
        <v>145</v>
      </c>
    </row>
    <row r="176" spans="1:51" s="13" customFormat="1" ht="12">
      <c r="A176" s="13"/>
      <c r="B176" s="223"/>
      <c r="C176" s="224"/>
      <c r="D176" s="218" t="s">
        <v>155</v>
      </c>
      <c r="E176" s="225" t="s">
        <v>19</v>
      </c>
      <c r="F176" s="226" t="s">
        <v>746</v>
      </c>
      <c r="G176" s="224"/>
      <c r="H176" s="227">
        <v>69.656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155</v>
      </c>
      <c r="AU176" s="233" t="s">
        <v>83</v>
      </c>
      <c r="AV176" s="13" t="s">
        <v>83</v>
      </c>
      <c r="AW176" s="13" t="s">
        <v>35</v>
      </c>
      <c r="AX176" s="13" t="s">
        <v>73</v>
      </c>
      <c r="AY176" s="233" t="s">
        <v>145</v>
      </c>
    </row>
    <row r="177" spans="1:51" s="14" customFormat="1" ht="12">
      <c r="A177" s="14"/>
      <c r="B177" s="234"/>
      <c r="C177" s="235"/>
      <c r="D177" s="218" t="s">
        <v>155</v>
      </c>
      <c r="E177" s="236" t="s">
        <v>19</v>
      </c>
      <c r="F177" s="237" t="s">
        <v>156</v>
      </c>
      <c r="G177" s="235"/>
      <c r="H177" s="238">
        <v>69.656</v>
      </c>
      <c r="I177" s="239"/>
      <c r="J177" s="235"/>
      <c r="K177" s="235"/>
      <c r="L177" s="240"/>
      <c r="M177" s="245"/>
      <c r="N177" s="246"/>
      <c r="O177" s="246"/>
      <c r="P177" s="246"/>
      <c r="Q177" s="246"/>
      <c r="R177" s="246"/>
      <c r="S177" s="246"/>
      <c r="T177" s="24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155</v>
      </c>
      <c r="AU177" s="244" t="s">
        <v>83</v>
      </c>
      <c r="AV177" s="14" t="s">
        <v>157</v>
      </c>
      <c r="AW177" s="14" t="s">
        <v>35</v>
      </c>
      <c r="AX177" s="14" t="s">
        <v>81</v>
      </c>
      <c r="AY177" s="244" t="s">
        <v>145</v>
      </c>
    </row>
    <row r="178" spans="1:65" s="2" customFormat="1" ht="16.5" customHeight="1">
      <c r="A178" s="39"/>
      <c r="B178" s="40"/>
      <c r="C178" s="205" t="s">
        <v>334</v>
      </c>
      <c r="D178" s="205" t="s">
        <v>148</v>
      </c>
      <c r="E178" s="206" t="s">
        <v>747</v>
      </c>
      <c r="F178" s="207" t="s">
        <v>748</v>
      </c>
      <c r="G178" s="208" t="s">
        <v>220</v>
      </c>
      <c r="H178" s="209">
        <v>276.997</v>
      </c>
      <c r="I178" s="210"/>
      <c r="J178" s="211">
        <f>ROUND(I178*H178,2)</f>
        <v>0</v>
      </c>
      <c r="K178" s="207" t="s">
        <v>151</v>
      </c>
      <c r="L178" s="45"/>
      <c r="M178" s="212" t="s">
        <v>19</v>
      </c>
      <c r="N178" s="213" t="s">
        <v>44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157</v>
      </c>
      <c r="AT178" s="216" t="s">
        <v>148</v>
      </c>
      <c r="AU178" s="216" t="s">
        <v>83</v>
      </c>
      <c r="AY178" s="18" t="s">
        <v>145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81</v>
      </c>
      <c r="BK178" s="217">
        <f>ROUND(I178*H178,2)</f>
        <v>0</v>
      </c>
      <c r="BL178" s="18" t="s">
        <v>157</v>
      </c>
      <c r="BM178" s="216" t="s">
        <v>749</v>
      </c>
    </row>
    <row r="179" spans="1:47" s="2" customFormat="1" ht="12">
      <c r="A179" s="39"/>
      <c r="B179" s="40"/>
      <c r="C179" s="41"/>
      <c r="D179" s="218" t="s">
        <v>154</v>
      </c>
      <c r="E179" s="41"/>
      <c r="F179" s="219" t="s">
        <v>750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154</v>
      </c>
      <c r="AU179" s="18" t="s">
        <v>83</v>
      </c>
    </row>
    <row r="180" spans="1:51" s="15" customFormat="1" ht="12">
      <c r="A180" s="15"/>
      <c r="B180" s="249"/>
      <c r="C180" s="250"/>
      <c r="D180" s="218" t="s">
        <v>155</v>
      </c>
      <c r="E180" s="251" t="s">
        <v>19</v>
      </c>
      <c r="F180" s="252" t="s">
        <v>751</v>
      </c>
      <c r="G180" s="250"/>
      <c r="H180" s="251" t="s">
        <v>19</v>
      </c>
      <c r="I180" s="253"/>
      <c r="J180" s="250"/>
      <c r="K180" s="250"/>
      <c r="L180" s="254"/>
      <c r="M180" s="255"/>
      <c r="N180" s="256"/>
      <c r="O180" s="256"/>
      <c r="P180" s="256"/>
      <c r="Q180" s="256"/>
      <c r="R180" s="256"/>
      <c r="S180" s="256"/>
      <c r="T180" s="257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8" t="s">
        <v>155</v>
      </c>
      <c r="AU180" s="258" t="s">
        <v>83</v>
      </c>
      <c r="AV180" s="15" t="s">
        <v>81</v>
      </c>
      <c r="AW180" s="15" t="s">
        <v>35</v>
      </c>
      <c r="AX180" s="15" t="s">
        <v>73</v>
      </c>
      <c r="AY180" s="258" t="s">
        <v>145</v>
      </c>
    </row>
    <row r="181" spans="1:51" s="13" customFormat="1" ht="12">
      <c r="A181" s="13"/>
      <c r="B181" s="223"/>
      <c r="C181" s="224"/>
      <c r="D181" s="218" t="s">
        <v>155</v>
      </c>
      <c r="E181" s="225" t="s">
        <v>19</v>
      </c>
      <c r="F181" s="226" t="s">
        <v>752</v>
      </c>
      <c r="G181" s="224"/>
      <c r="H181" s="227">
        <v>276.997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155</v>
      </c>
      <c r="AU181" s="233" t="s">
        <v>83</v>
      </c>
      <c r="AV181" s="13" t="s">
        <v>83</v>
      </c>
      <c r="AW181" s="13" t="s">
        <v>35</v>
      </c>
      <c r="AX181" s="13" t="s">
        <v>73</v>
      </c>
      <c r="AY181" s="233" t="s">
        <v>145</v>
      </c>
    </row>
    <row r="182" spans="1:51" s="14" customFormat="1" ht="12">
      <c r="A182" s="14"/>
      <c r="B182" s="234"/>
      <c r="C182" s="235"/>
      <c r="D182" s="218" t="s">
        <v>155</v>
      </c>
      <c r="E182" s="236" t="s">
        <v>19</v>
      </c>
      <c r="F182" s="237" t="s">
        <v>156</v>
      </c>
      <c r="G182" s="235"/>
      <c r="H182" s="238">
        <v>276.997</v>
      </c>
      <c r="I182" s="239"/>
      <c r="J182" s="235"/>
      <c r="K182" s="235"/>
      <c r="L182" s="240"/>
      <c r="M182" s="245"/>
      <c r="N182" s="246"/>
      <c r="O182" s="246"/>
      <c r="P182" s="246"/>
      <c r="Q182" s="246"/>
      <c r="R182" s="246"/>
      <c r="S182" s="246"/>
      <c r="T182" s="24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155</v>
      </c>
      <c r="AU182" s="244" t="s">
        <v>83</v>
      </c>
      <c r="AV182" s="14" t="s">
        <v>157</v>
      </c>
      <c r="AW182" s="14" t="s">
        <v>35</v>
      </c>
      <c r="AX182" s="14" t="s">
        <v>81</v>
      </c>
      <c r="AY182" s="244" t="s">
        <v>145</v>
      </c>
    </row>
    <row r="183" spans="1:65" s="2" customFormat="1" ht="16.5" customHeight="1">
      <c r="A183" s="39"/>
      <c r="B183" s="40"/>
      <c r="C183" s="205" t="s">
        <v>343</v>
      </c>
      <c r="D183" s="205" t="s">
        <v>148</v>
      </c>
      <c r="E183" s="206" t="s">
        <v>632</v>
      </c>
      <c r="F183" s="207" t="s">
        <v>633</v>
      </c>
      <c r="G183" s="208" t="s">
        <v>220</v>
      </c>
      <c r="H183" s="209">
        <v>330.139</v>
      </c>
      <c r="I183" s="210"/>
      <c r="J183" s="211">
        <f>ROUND(I183*H183,2)</f>
        <v>0</v>
      </c>
      <c r="K183" s="207" t="s">
        <v>151</v>
      </c>
      <c r="L183" s="45"/>
      <c r="M183" s="212" t="s">
        <v>19</v>
      </c>
      <c r="N183" s="213" t="s">
        <v>44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157</v>
      </c>
      <c r="AT183" s="216" t="s">
        <v>148</v>
      </c>
      <c r="AU183" s="216" t="s">
        <v>83</v>
      </c>
      <c r="AY183" s="18" t="s">
        <v>145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81</v>
      </c>
      <c r="BK183" s="217">
        <f>ROUND(I183*H183,2)</f>
        <v>0</v>
      </c>
      <c r="BL183" s="18" t="s">
        <v>157</v>
      </c>
      <c r="BM183" s="216" t="s">
        <v>753</v>
      </c>
    </row>
    <row r="184" spans="1:47" s="2" customFormat="1" ht="12">
      <c r="A184" s="39"/>
      <c r="B184" s="40"/>
      <c r="C184" s="41"/>
      <c r="D184" s="218" t="s">
        <v>154</v>
      </c>
      <c r="E184" s="41"/>
      <c r="F184" s="219" t="s">
        <v>635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154</v>
      </c>
      <c r="AU184" s="18" t="s">
        <v>83</v>
      </c>
    </row>
    <row r="185" spans="1:51" s="15" customFormat="1" ht="12">
      <c r="A185" s="15"/>
      <c r="B185" s="249"/>
      <c r="C185" s="250"/>
      <c r="D185" s="218" t="s">
        <v>155</v>
      </c>
      <c r="E185" s="251" t="s">
        <v>19</v>
      </c>
      <c r="F185" s="252" t="s">
        <v>636</v>
      </c>
      <c r="G185" s="250"/>
      <c r="H185" s="251" t="s">
        <v>19</v>
      </c>
      <c r="I185" s="253"/>
      <c r="J185" s="250"/>
      <c r="K185" s="250"/>
      <c r="L185" s="254"/>
      <c r="M185" s="255"/>
      <c r="N185" s="256"/>
      <c r="O185" s="256"/>
      <c r="P185" s="256"/>
      <c r="Q185" s="256"/>
      <c r="R185" s="256"/>
      <c r="S185" s="256"/>
      <c r="T185" s="257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8" t="s">
        <v>155</v>
      </c>
      <c r="AU185" s="258" t="s">
        <v>83</v>
      </c>
      <c r="AV185" s="15" t="s">
        <v>81</v>
      </c>
      <c r="AW185" s="15" t="s">
        <v>35</v>
      </c>
      <c r="AX185" s="15" t="s">
        <v>73</v>
      </c>
      <c r="AY185" s="258" t="s">
        <v>145</v>
      </c>
    </row>
    <row r="186" spans="1:51" s="13" customFormat="1" ht="12">
      <c r="A186" s="13"/>
      <c r="B186" s="223"/>
      <c r="C186" s="224"/>
      <c r="D186" s="218" t="s">
        <v>155</v>
      </c>
      <c r="E186" s="225" t="s">
        <v>19</v>
      </c>
      <c r="F186" s="226" t="s">
        <v>754</v>
      </c>
      <c r="G186" s="224"/>
      <c r="H186" s="227">
        <v>330.139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155</v>
      </c>
      <c r="AU186" s="233" t="s">
        <v>83</v>
      </c>
      <c r="AV186" s="13" t="s">
        <v>83</v>
      </c>
      <c r="AW186" s="13" t="s">
        <v>35</v>
      </c>
      <c r="AX186" s="13" t="s">
        <v>73</v>
      </c>
      <c r="AY186" s="233" t="s">
        <v>145</v>
      </c>
    </row>
    <row r="187" spans="1:51" s="14" customFormat="1" ht="12">
      <c r="A187" s="14"/>
      <c r="B187" s="234"/>
      <c r="C187" s="235"/>
      <c r="D187" s="218" t="s">
        <v>155</v>
      </c>
      <c r="E187" s="236" t="s">
        <v>19</v>
      </c>
      <c r="F187" s="237" t="s">
        <v>156</v>
      </c>
      <c r="G187" s="235"/>
      <c r="H187" s="238">
        <v>330.139</v>
      </c>
      <c r="I187" s="239"/>
      <c r="J187" s="235"/>
      <c r="K187" s="235"/>
      <c r="L187" s="240"/>
      <c r="M187" s="245"/>
      <c r="N187" s="246"/>
      <c r="O187" s="246"/>
      <c r="P187" s="246"/>
      <c r="Q187" s="246"/>
      <c r="R187" s="246"/>
      <c r="S187" s="246"/>
      <c r="T187" s="24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155</v>
      </c>
      <c r="AU187" s="244" t="s">
        <v>83</v>
      </c>
      <c r="AV187" s="14" t="s">
        <v>157</v>
      </c>
      <c r="AW187" s="14" t="s">
        <v>35</v>
      </c>
      <c r="AX187" s="14" t="s">
        <v>81</v>
      </c>
      <c r="AY187" s="244" t="s">
        <v>145</v>
      </c>
    </row>
    <row r="188" spans="1:65" s="2" customFormat="1" ht="16.5" customHeight="1">
      <c r="A188" s="39"/>
      <c r="B188" s="40"/>
      <c r="C188" s="205" t="s">
        <v>7</v>
      </c>
      <c r="D188" s="205" t="s">
        <v>148</v>
      </c>
      <c r="E188" s="206" t="s">
        <v>639</v>
      </c>
      <c r="F188" s="207" t="s">
        <v>640</v>
      </c>
      <c r="G188" s="208" t="s">
        <v>220</v>
      </c>
      <c r="H188" s="209">
        <v>14.772</v>
      </c>
      <c r="I188" s="210"/>
      <c r="J188" s="211">
        <f>ROUND(I188*H188,2)</f>
        <v>0</v>
      </c>
      <c r="K188" s="207" t="s">
        <v>151</v>
      </c>
      <c r="L188" s="45"/>
      <c r="M188" s="212" t="s">
        <v>19</v>
      </c>
      <c r="N188" s="213" t="s">
        <v>44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157</v>
      </c>
      <c r="AT188" s="216" t="s">
        <v>148</v>
      </c>
      <c r="AU188" s="216" t="s">
        <v>83</v>
      </c>
      <c r="AY188" s="18" t="s">
        <v>145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81</v>
      </c>
      <c r="BK188" s="217">
        <f>ROUND(I188*H188,2)</f>
        <v>0</v>
      </c>
      <c r="BL188" s="18" t="s">
        <v>157</v>
      </c>
      <c r="BM188" s="216" t="s">
        <v>755</v>
      </c>
    </row>
    <row r="189" spans="1:47" s="2" customFormat="1" ht="12">
      <c r="A189" s="39"/>
      <c r="B189" s="40"/>
      <c r="C189" s="41"/>
      <c r="D189" s="218" t="s">
        <v>154</v>
      </c>
      <c r="E189" s="41"/>
      <c r="F189" s="219" t="s">
        <v>642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154</v>
      </c>
      <c r="AU189" s="18" t="s">
        <v>83</v>
      </c>
    </row>
    <row r="190" spans="1:51" s="13" customFormat="1" ht="12">
      <c r="A190" s="13"/>
      <c r="B190" s="223"/>
      <c r="C190" s="224"/>
      <c r="D190" s="218" t="s">
        <v>155</v>
      </c>
      <c r="E190" s="225" t="s">
        <v>19</v>
      </c>
      <c r="F190" s="226" t="s">
        <v>756</v>
      </c>
      <c r="G190" s="224"/>
      <c r="H190" s="227">
        <v>14.772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155</v>
      </c>
      <c r="AU190" s="233" t="s">
        <v>83</v>
      </c>
      <c r="AV190" s="13" t="s">
        <v>83</v>
      </c>
      <c r="AW190" s="13" t="s">
        <v>35</v>
      </c>
      <c r="AX190" s="13" t="s">
        <v>73</v>
      </c>
      <c r="AY190" s="233" t="s">
        <v>145</v>
      </c>
    </row>
    <row r="191" spans="1:51" s="14" customFormat="1" ht="12">
      <c r="A191" s="14"/>
      <c r="B191" s="234"/>
      <c r="C191" s="235"/>
      <c r="D191" s="218" t="s">
        <v>155</v>
      </c>
      <c r="E191" s="236" t="s">
        <v>19</v>
      </c>
      <c r="F191" s="237" t="s">
        <v>156</v>
      </c>
      <c r="G191" s="235"/>
      <c r="H191" s="238">
        <v>14.772</v>
      </c>
      <c r="I191" s="239"/>
      <c r="J191" s="235"/>
      <c r="K191" s="235"/>
      <c r="L191" s="240"/>
      <c r="M191" s="245"/>
      <c r="N191" s="246"/>
      <c r="O191" s="246"/>
      <c r="P191" s="246"/>
      <c r="Q191" s="246"/>
      <c r="R191" s="246"/>
      <c r="S191" s="246"/>
      <c r="T191" s="24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155</v>
      </c>
      <c r="AU191" s="244" t="s">
        <v>83</v>
      </c>
      <c r="AV191" s="14" t="s">
        <v>157</v>
      </c>
      <c r="AW191" s="14" t="s">
        <v>35</v>
      </c>
      <c r="AX191" s="14" t="s">
        <v>81</v>
      </c>
      <c r="AY191" s="244" t="s">
        <v>145</v>
      </c>
    </row>
    <row r="192" spans="1:65" s="2" customFormat="1" ht="16.5" customHeight="1">
      <c r="A192" s="39"/>
      <c r="B192" s="40"/>
      <c r="C192" s="205" t="s">
        <v>467</v>
      </c>
      <c r="D192" s="205" t="s">
        <v>148</v>
      </c>
      <c r="E192" s="206" t="s">
        <v>530</v>
      </c>
      <c r="F192" s="207" t="s">
        <v>531</v>
      </c>
      <c r="G192" s="208" t="s">
        <v>249</v>
      </c>
      <c r="H192" s="209">
        <v>19.09</v>
      </c>
      <c r="I192" s="210"/>
      <c r="J192" s="211">
        <f>ROUND(I192*H192,2)</f>
        <v>0</v>
      </c>
      <c r="K192" s="207" t="s">
        <v>151</v>
      </c>
      <c r="L192" s="45"/>
      <c r="M192" s="212" t="s">
        <v>19</v>
      </c>
      <c r="N192" s="213" t="s">
        <v>44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157</v>
      </c>
      <c r="AT192" s="216" t="s">
        <v>148</v>
      </c>
      <c r="AU192" s="216" t="s">
        <v>83</v>
      </c>
      <c r="AY192" s="18" t="s">
        <v>145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81</v>
      </c>
      <c r="BK192" s="217">
        <f>ROUND(I192*H192,2)</f>
        <v>0</v>
      </c>
      <c r="BL192" s="18" t="s">
        <v>157</v>
      </c>
      <c r="BM192" s="216" t="s">
        <v>757</v>
      </c>
    </row>
    <row r="193" spans="1:47" s="2" customFormat="1" ht="12">
      <c r="A193" s="39"/>
      <c r="B193" s="40"/>
      <c r="C193" s="41"/>
      <c r="D193" s="218" t="s">
        <v>154</v>
      </c>
      <c r="E193" s="41"/>
      <c r="F193" s="219" t="s">
        <v>533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154</v>
      </c>
      <c r="AU193" s="18" t="s">
        <v>83</v>
      </c>
    </row>
    <row r="194" spans="1:51" s="15" customFormat="1" ht="12">
      <c r="A194" s="15"/>
      <c r="B194" s="249"/>
      <c r="C194" s="250"/>
      <c r="D194" s="218" t="s">
        <v>155</v>
      </c>
      <c r="E194" s="251" t="s">
        <v>19</v>
      </c>
      <c r="F194" s="252" t="s">
        <v>758</v>
      </c>
      <c r="G194" s="250"/>
      <c r="H194" s="251" t="s">
        <v>19</v>
      </c>
      <c r="I194" s="253"/>
      <c r="J194" s="250"/>
      <c r="K194" s="250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155</v>
      </c>
      <c r="AU194" s="258" t="s">
        <v>83</v>
      </c>
      <c r="AV194" s="15" t="s">
        <v>81</v>
      </c>
      <c r="AW194" s="15" t="s">
        <v>35</v>
      </c>
      <c r="AX194" s="15" t="s">
        <v>73</v>
      </c>
      <c r="AY194" s="258" t="s">
        <v>145</v>
      </c>
    </row>
    <row r="195" spans="1:51" s="13" customFormat="1" ht="12">
      <c r="A195" s="13"/>
      <c r="B195" s="223"/>
      <c r="C195" s="224"/>
      <c r="D195" s="218" t="s">
        <v>155</v>
      </c>
      <c r="E195" s="225" t="s">
        <v>19</v>
      </c>
      <c r="F195" s="226" t="s">
        <v>702</v>
      </c>
      <c r="G195" s="224"/>
      <c r="H195" s="227">
        <v>19.09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155</v>
      </c>
      <c r="AU195" s="233" t="s">
        <v>83</v>
      </c>
      <c r="AV195" s="13" t="s">
        <v>83</v>
      </c>
      <c r="AW195" s="13" t="s">
        <v>35</v>
      </c>
      <c r="AX195" s="13" t="s">
        <v>73</v>
      </c>
      <c r="AY195" s="233" t="s">
        <v>145</v>
      </c>
    </row>
    <row r="196" spans="1:51" s="14" customFormat="1" ht="12">
      <c r="A196" s="14"/>
      <c r="B196" s="234"/>
      <c r="C196" s="235"/>
      <c r="D196" s="218" t="s">
        <v>155</v>
      </c>
      <c r="E196" s="236" t="s">
        <v>19</v>
      </c>
      <c r="F196" s="237" t="s">
        <v>156</v>
      </c>
      <c r="G196" s="235"/>
      <c r="H196" s="238">
        <v>19.09</v>
      </c>
      <c r="I196" s="239"/>
      <c r="J196" s="235"/>
      <c r="K196" s="235"/>
      <c r="L196" s="240"/>
      <c r="M196" s="245"/>
      <c r="N196" s="246"/>
      <c r="O196" s="246"/>
      <c r="P196" s="246"/>
      <c r="Q196" s="246"/>
      <c r="R196" s="246"/>
      <c r="S196" s="246"/>
      <c r="T196" s="24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155</v>
      </c>
      <c r="AU196" s="244" t="s">
        <v>83</v>
      </c>
      <c r="AV196" s="14" t="s">
        <v>157</v>
      </c>
      <c r="AW196" s="14" t="s">
        <v>35</v>
      </c>
      <c r="AX196" s="14" t="s">
        <v>81</v>
      </c>
      <c r="AY196" s="244" t="s">
        <v>145</v>
      </c>
    </row>
    <row r="197" spans="1:65" s="2" customFormat="1" ht="16.5" customHeight="1">
      <c r="A197" s="39"/>
      <c r="B197" s="40"/>
      <c r="C197" s="205" t="s">
        <v>473</v>
      </c>
      <c r="D197" s="205" t="s">
        <v>148</v>
      </c>
      <c r="E197" s="206" t="s">
        <v>539</v>
      </c>
      <c r="F197" s="207" t="s">
        <v>540</v>
      </c>
      <c r="G197" s="208" t="s">
        <v>220</v>
      </c>
      <c r="H197" s="209">
        <v>63.256</v>
      </c>
      <c r="I197" s="210"/>
      <c r="J197" s="211">
        <f>ROUND(I197*H197,2)</f>
        <v>0</v>
      </c>
      <c r="K197" s="207" t="s">
        <v>151</v>
      </c>
      <c r="L197" s="45"/>
      <c r="M197" s="212" t="s">
        <v>19</v>
      </c>
      <c r="N197" s="213" t="s">
        <v>44</v>
      </c>
      <c r="O197" s="85"/>
      <c r="P197" s="214">
        <f>O197*H197</f>
        <v>0</v>
      </c>
      <c r="Q197" s="214">
        <v>0.324</v>
      </c>
      <c r="R197" s="214">
        <f>Q197*H197</f>
        <v>20.494944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157</v>
      </c>
      <c r="AT197" s="216" t="s">
        <v>148</v>
      </c>
      <c r="AU197" s="216" t="s">
        <v>83</v>
      </c>
      <c r="AY197" s="18" t="s">
        <v>145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81</v>
      </c>
      <c r="BK197" s="217">
        <f>ROUND(I197*H197,2)</f>
        <v>0</v>
      </c>
      <c r="BL197" s="18" t="s">
        <v>157</v>
      </c>
      <c r="BM197" s="216" t="s">
        <v>759</v>
      </c>
    </row>
    <row r="198" spans="1:47" s="2" customFormat="1" ht="12">
      <c r="A198" s="39"/>
      <c r="B198" s="40"/>
      <c r="C198" s="41"/>
      <c r="D198" s="218" t="s">
        <v>154</v>
      </c>
      <c r="E198" s="41"/>
      <c r="F198" s="219" t="s">
        <v>542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154</v>
      </c>
      <c r="AU198" s="18" t="s">
        <v>83</v>
      </c>
    </row>
    <row r="199" spans="1:51" s="15" customFormat="1" ht="12">
      <c r="A199" s="15"/>
      <c r="B199" s="249"/>
      <c r="C199" s="250"/>
      <c r="D199" s="218" t="s">
        <v>155</v>
      </c>
      <c r="E199" s="251" t="s">
        <v>19</v>
      </c>
      <c r="F199" s="252" t="s">
        <v>636</v>
      </c>
      <c r="G199" s="250"/>
      <c r="H199" s="251" t="s">
        <v>19</v>
      </c>
      <c r="I199" s="253"/>
      <c r="J199" s="250"/>
      <c r="K199" s="250"/>
      <c r="L199" s="254"/>
      <c r="M199" s="255"/>
      <c r="N199" s="256"/>
      <c r="O199" s="256"/>
      <c r="P199" s="256"/>
      <c r="Q199" s="256"/>
      <c r="R199" s="256"/>
      <c r="S199" s="256"/>
      <c r="T199" s="257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8" t="s">
        <v>155</v>
      </c>
      <c r="AU199" s="258" t="s">
        <v>83</v>
      </c>
      <c r="AV199" s="15" t="s">
        <v>81</v>
      </c>
      <c r="AW199" s="15" t="s">
        <v>35</v>
      </c>
      <c r="AX199" s="15" t="s">
        <v>73</v>
      </c>
      <c r="AY199" s="258" t="s">
        <v>145</v>
      </c>
    </row>
    <row r="200" spans="1:51" s="13" customFormat="1" ht="12">
      <c r="A200" s="13"/>
      <c r="B200" s="223"/>
      <c r="C200" s="224"/>
      <c r="D200" s="218" t="s">
        <v>155</v>
      </c>
      <c r="E200" s="225" t="s">
        <v>19</v>
      </c>
      <c r="F200" s="226" t="s">
        <v>760</v>
      </c>
      <c r="G200" s="224"/>
      <c r="H200" s="227">
        <v>63.256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155</v>
      </c>
      <c r="AU200" s="233" t="s">
        <v>83</v>
      </c>
      <c r="AV200" s="13" t="s">
        <v>83</v>
      </c>
      <c r="AW200" s="13" t="s">
        <v>35</v>
      </c>
      <c r="AX200" s="13" t="s">
        <v>73</v>
      </c>
      <c r="AY200" s="233" t="s">
        <v>145</v>
      </c>
    </row>
    <row r="201" spans="1:51" s="14" customFormat="1" ht="12">
      <c r="A201" s="14"/>
      <c r="B201" s="234"/>
      <c r="C201" s="235"/>
      <c r="D201" s="218" t="s">
        <v>155</v>
      </c>
      <c r="E201" s="236" t="s">
        <v>19</v>
      </c>
      <c r="F201" s="237" t="s">
        <v>156</v>
      </c>
      <c r="G201" s="235"/>
      <c r="H201" s="238">
        <v>63.256</v>
      </c>
      <c r="I201" s="239"/>
      <c r="J201" s="235"/>
      <c r="K201" s="235"/>
      <c r="L201" s="240"/>
      <c r="M201" s="245"/>
      <c r="N201" s="246"/>
      <c r="O201" s="246"/>
      <c r="P201" s="246"/>
      <c r="Q201" s="246"/>
      <c r="R201" s="246"/>
      <c r="S201" s="246"/>
      <c r="T201" s="24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4" t="s">
        <v>155</v>
      </c>
      <c r="AU201" s="244" t="s">
        <v>83</v>
      </c>
      <c r="AV201" s="14" t="s">
        <v>157</v>
      </c>
      <c r="AW201" s="14" t="s">
        <v>35</v>
      </c>
      <c r="AX201" s="14" t="s">
        <v>81</v>
      </c>
      <c r="AY201" s="244" t="s">
        <v>145</v>
      </c>
    </row>
    <row r="202" spans="1:65" s="2" customFormat="1" ht="16.5" customHeight="1">
      <c r="A202" s="39"/>
      <c r="B202" s="40"/>
      <c r="C202" s="205" t="s">
        <v>480</v>
      </c>
      <c r="D202" s="205" t="s">
        <v>148</v>
      </c>
      <c r="E202" s="206" t="s">
        <v>547</v>
      </c>
      <c r="F202" s="207" t="s">
        <v>548</v>
      </c>
      <c r="G202" s="208" t="s">
        <v>220</v>
      </c>
      <c r="H202" s="209">
        <v>63.18</v>
      </c>
      <c r="I202" s="210"/>
      <c r="J202" s="211">
        <f>ROUND(I202*H202,2)</f>
        <v>0</v>
      </c>
      <c r="K202" s="207" t="s">
        <v>151</v>
      </c>
      <c r="L202" s="45"/>
      <c r="M202" s="212" t="s">
        <v>19</v>
      </c>
      <c r="N202" s="213" t="s">
        <v>44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157</v>
      </c>
      <c r="AT202" s="216" t="s">
        <v>148</v>
      </c>
      <c r="AU202" s="216" t="s">
        <v>83</v>
      </c>
      <c r="AY202" s="18" t="s">
        <v>145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81</v>
      </c>
      <c r="BK202" s="217">
        <f>ROUND(I202*H202,2)</f>
        <v>0</v>
      </c>
      <c r="BL202" s="18" t="s">
        <v>157</v>
      </c>
      <c r="BM202" s="216" t="s">
        <v>761</v>
      </c>
    </row>
    <row r="203" spans="1:47" s="2" customFormat="1" ht="12">
      <c r="A203" s="39"/>
      <c r="B203" s="40"/>
      <c r="C203" s="41"/>
      <c r="D203" s="218" t="s">
        <v>154</v>
      </c>
      <c r="E203" s="41"/>
      <c r="F203" s="219" t="s">
        <v>550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154</v>
      </c>
      <c r="AU203" s="18" t="s">
        <v>83</v>
      </c>
    </row>
    <row r="204" spans="1:51" s="15" customFormat="1" ht="12">
      <c r="A204" s="15"/>
      <c r="B204" s="249"/>
      <c r="C204" s="250"/>
      <c r="D204" s="218" t="s">
        <v>155</v>
      </c>
      <c r="E204" s="251" t="s">
        <v>19</v>
      </c>
      <c r="F204" s="252" t="s">
        <v>551</v>
      </c>
      <c r="G204" s="250"/>
      <c r="H204" s="251" t="s">
        <v>19</v>
      </c>
      <c r="I204" s="253"/>
      <c r="J204" s="250"/>
      <c r="K204" s="250"/>
      <c r="L204" s="254"/>
      <c r="M204" s="255"/>
      <c r="N204" s="256"/>
      <c r="O204" s="256"/>
      <c r="P204" s="256"/>
      <c r="Q204" s="256"/>
      <c r="R204" s="256"/>
      <c r="S204" s="256"/>
      <c r="T204" s="25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8" t="s">
        <v>155</v>
      </c>
      <c r="AU204" s="258" t="s">
        <v>83</v>
      </c>
      <c r="AV204" s="15" t="s">
        <v>81</v>
      </c>
      <c r="AW204" s="15" t="s">
        <v>35</v>
      </c>
      <c r="AX204" s="15" t="s">
        <v>73</v>
      </c>
      <c r="AY204" s="258" t="s">
        <v>145</v>
      </c>
    </row>
    <row r="205" spans="1:51" s="13" customFormat="1" ht="12">
      <c r="A205" s="13"/>
      <c r="B205" s="223"/>
      <c r="C205" s="224"/>
      <c r="D205" s="218" t="s">
        <v>155</v>
      </c>
      <c r="E205" s="225" t="s">
        <v>19</v>
      </c>
      <c r="F205" s="226" t="s">
        <v>762</v>
      </c>
      <c r="G205" s="224"/>
      <c r="H205" s="227">
        <v>63.18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155</v>
      </c>
      <c r="AU205" s="233" t="s">
        <v>83</v>
      </c>
      <c r="AV205" s="13" t="s">
        <v>83</v>
      </c>
      <c r="AW205" s="13" t="s">
        <v>35</v>
      </c>
      <c r="AX205" s="13" t="s">
        <v>73</v>
      </c>
      <c r="AY205" s="233" t="s">
        <v>145</v>
      </c>
    </row>
    <row r="206" spans="1:51" s="14" customFormat="1" ht="12">
      <c r="A206" s="14"/>
      <c r="B206" s="234"/>
      <c r="C206" s="235"/>
      <c r="D206" s="218" t="s">
        <v>155</v>
      </c>
      <c r="E206" s="236" t="s">
        <v>19</v>
      </c>
      <c r="F206" s="237" t="s">
        <v>156</v>
      </c>
      <c r="G206" s="235"/>
      <c r="H206" s="238">
        <v>63.18</v>
      </c>
      <c r="I206" s="239"/>
      <c r="J206" s="235"/>
      <c r="K206" s="235"/>
      <c r="L206" s="240"/>
      <c r="M206" s="245"/>
      <c r="N206" s="246"/>
      <c r="O206" s="246"/>
      <c r="P206" s="246"/>
      <c r="Q206" s="246"/>
      <c r="R206" s="246"/>
      <c r="S206" s="246"/>
      <c r="T206" s="24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155</v>
      </c>
      <c r="AU206" s="244" t="s">
        <v>83</v>
      </c>
      <c r="AV206" s="14" t="s">
        <v>157</v>
      </c>
      <c r="AW206" s="14" t="s">
        <v>35</v>
      </c>
      <c r="AX206" s="14" t="s">
        <v>81</v>
      </c>
      <c r="AY206" s="244" t="s">
        <v>145</v>
      </c>
    </row>
    <row r="207" spans="1:65" s="2" customFormat="1" ht="16.5" customHeight="1">
      <c r="A207" s="39"/>
      <c r="B207" s="40"/>
      <c r="C207" s="205" t="s">
        <v>488</v>
      </c>
      <c r="D207" s="205" t="s">
        <v>148</v>
      </c>
      <c r="E207" s="206" t="s">
        <v>763</v>
      </c>
      <c r="F207" s="207" t="s">
        <v>764</v>
      </c>
      <c r="G207" s="208" t="s">
        <v>220</v>
      </c>
      <c r="H207" s="209">
        <v>60.171</v>
      </c>
      <c r="I207" s="210"/>
      <c r="J207" s="211">
        <f>ROUND(I207*H207,2)</f>
        <v>0</v>
      </c>
      <c r="K207" s="207" t="s">
        <v>151</v>
      </c>
      <c r="L207" s="45"/>
      <c r="M207" s="212" t="s">
        <v>19</v>
      </c>
      <c r="N207" s="213" t="s">
        <v>44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157</v>
      </c>
      <c r="AT207" s="216" t="s">
        <v>148</v>
      </c>
      <c r="AU207" s="216" t="s">
        <v>83</v>
      </c>
      <c r="AY207" s="18" t="s">
        <v>145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81</v>
      </c>
      <c r="BK207" s="217">
        <f>ROUND(I207*H207,2)</f>
        <v>0</v>
      </c>
      <c r="BL207" s="18" t="s">
        <v>157</v>
      </c>
      <c r="BM207" s="216" t="s">
        <v>765</v>
      </c>
    </row>
    <row r="208" spans="1:47" s="2" customFormat="1" ht="12">
      <c r="A208" s="39"/>
      <c r="B208" s="40"/>
      <c r="C208" s="41"/>
      <c r="D208" s="218" t="s">
        <v>154</v>
      </c>
      <c r="E208" s="41"/>
      <c r="F208" s="219" t="s">
        <v>766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154</v>
      </c>
      <c r="AU208" s="18" t="s">
        <v>83</v>
      </c>
    </row>
    <row r="209" spans="1:51" s="15" customFormat="1" ht="12">
      <c r="A209" s="15"/>
      <c r="B209" s="249"/>
      <c r="C209" s="250"/>
      <c r="D209" s="218" t="s">
        <v>155</v>
      </c>
      <c r="E209" s="251" t="s">
        <v>19</v>
      </c>
      <c r="F209" s="252" t="s">
        <v>767</v>
      </c>
      <c r="G209" s="250"/>
      <c r="H209" s="251" t="s">
        <v>19</v>
      </c>
      <c r="I209" s="253"/>
      <c r="J209" s="250"/>
      <c r="K209" s="250"/>
      <c r="L209" s="254"/>
      <c r="M209" s="255"/>
      <c r="N209" s="256"/>
      <c r="O209" s="256"/>
      <c r="P209" s="256"/>
      <c r="Q209" s="256"/>
      <c r="R209" s="256"/>
      <c r="S209" s="256"/>
      <c r="T209" s="257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8" t="s">
        <v>155</v>
      </c>
      <c r="AU209" s="258" t="s">
        <v>83</v>
      </c>
      <c r="AV209" s="15" t="s">
        <v>81</v>
      </c>
      <c r="AW209" s="15" t="s">
        <v>35</v>
      </c>
      <c r="AX209" s="15" t="s">
        <v>73</v>
      </c>
      <c r="AY209" s="258" t="s">
        <v>145</v>
      </c>
    </row>
    <row r="210" spans="1:51" s="13" customFormat="1" ht="12">
      <c r="A210" s="13"/>
      <c r="B210" s="223"/>
      <c r="C210" s="224"/>
      <c r="D210" s="218" t="s">
        <v>155</v>
      </c>
      <c r="E210" s="225" t="s">
        <v>19</v>
      </c>
      <c r="F210" s="226" t="s">
        <v>768</v>
      </c>
      <c r="G210" s="224"/>
      <c r="H210" s="227">
        <v>60.171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155</v>
      </c>
      <c r="AU210" s="233" t="s">
        <v>83</v>
      </c>
      <c r="AV210" s="13" t="s">
        <v>83</v>
      </c>
      <c r="AW210" s="13" t="s">
        <v>35</v>
      </c>
      <c r="AX210" s="13" t="s">
        <v>73</v>
      </c>
      <c r="AY210" s="233" t="s">
        <v>145</v>
      </c>
    </row>
    <row r="211" spans="1:51" s="14" customFormat="1" ht="12">
      <c r="A211" s="14"/>
      <c r="B211" s="234"/>
      <c r="C211" s="235"/>
      <c r="D211" s="218" t="s">
        <v>155</v>
      </c>
      <c r="E211" s="236" t="s">
        <v>19</v>
      </c>
      <c r="F211" s="237" t="s">
        <v>156</v>
      </c>
      <c r="G211" s="235"/>
      <c r="H211" s="238">
        <v>60.171</v>
      </c>
      <c r="I211" s="239"/>
      <c r="J211" s="235"/>
      <c r="K211" s="235"/>
      <c r="L211" s="240"/>
      <c r="M211" s="245"/>
      <c r="N211" s="246"/>
      <c r="O211" s="246"/>
      <c r="P211" s="246"/>
      <c r="Q211" s="246"/>
      <c r="R211" s="246"/>
      <c r="S211" s="246"/>
      <c r="T211" s="24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155</v>
      </c>
      <c r="AU211" s="244" t="s">
        <v>83</v>
      </c>
      <c r="AV211" s="14" t="s">
        <v>157</v>
      </c>
      <c r="AW211" s="14" t="s">
        <v>35</v>
      </c>
      <c r="AX211" s="14" t="s">
        <v>81</v>
      </c>
      <c r="AY211" s="244" t="s">
        <v>145</v>
      </c>
    </row>
    <row r="212" spans="1:65" s="2" customFormat="1" ht="16.5" customHeight="1">
      <c r="A212" s="39"/>
      <c r="B212" s="40"/>
      <c r="C212" s="205" t="s">
        <v>496</v>
      </c>
      <c r="D212" s="205" t="s">
        <v>148</v>
      </c>
      <c r="E212" s="206" t="s">
        <v>646</v>
      </c>
      <c r="F212" s="207" t="s">
        <v>647</v>
      </c>
      <c r="G212" s="208" t="s">
        <v>220</v>
      </c>
      <c r="H212" s="209">
        <v>13.398</v>
      </c>
      <c r="I212" s="210"/>
      <c r="J212" s="211">
        <f>ROUND(I212*H212,2)</f>
        <v>0</v>
      </c>
      <c r="K212" s="207" t="s">
        <v>151</v>
      </c>
      <c r="L212" s="45"/>
      <c r="M212" s="212" t="s">
        <v>19</v>
      </c>
      <c r="N212" s="213" t="s">
        <v>44</v>
      </c>
      <c r="O212" s="85"/>
      <c r="P212" s="214">
        <f>O212*H212</f>
        <v>0</v>
      </c>
      <c r="Q212" s="214">
        <v>0.19536</v>
      </c>
      <c r="R212" s="214">
        <f>Q212*H212</f>
        <v>2.61743328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157</v>
      </c>
      <c r="AT212" s="216" t="s">
        <v>148</v>
      </c>
      <c r="AU212" s="216" t="s">
        <v>83</v>
      </c>
      <c r="AY212" s="18" t="s">
        <v>145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81</v>
      </c>
      <c r="BK212" s="217">
        <f>ROUND(I212*H212,2)</f>
        <v>0</v>
      </c>
      <c r="BL212" s="18" t="s">
        <v>157</v>
      </c>
      <c r="BM212" s="216" t="s">
        <v>769</v>
      </c>
    </row>
    <row r="213" spans="1:47" s="2" customFormat="1" ht="12">
      <c r="A213" s="39"/>
      <c r="B213" s="40"/>
      <c r="C213" s="41"/>
      <c r="D213" s="218" t="s">
        <v>154</v>
      </c>
      <c r="E213" s="41"/>
      <c r="F213" s="219" t="s">
        <v>649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154</v>
      </c>
      <c r="AU213" s="18" t="s">
        <v>83</v>
      </c>
    </row>
    <row r="214" spans="1:51" s="15" customFormat="1" ht="12">
      <c r="A214" s="15"/>
      <c r="B214" s="249"/>
      <c r="C214" s="250"/>
      <c r="D214" s="218" t="s">
        <v>155</v>
      </c>
      <c r="E214" s="251" t="s">
        <v>19</v>
      </c>
      <c r="F214" s="252" t="s">
        <v>650</v>
      </c>
      <c r="G214" s="250"/>
      <c r="H214" s="251" t="s">
        <v>19</v>
      </c>
      <c r="I214" s="253"/>
      <c r="J214" s="250"/>
      <c r="K214" s="250"/>
      <c r="L214" s="254"/>
      <c r="M214" s="255"/>
      <c r="N214" s="256"/>
      <c r="O214" s="256"/>
      <c r="P214" s="256"/>
      <c r="Q214" s="256"/>
      <c r="R214" s="256"/>
      <c r="S214" s="256"/>
      <c r="T214" s="257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8" t="s">
        <v>155</v>
      </c>
      <c r="AU214" s="258" t="s">
        <v>83</v>
      </c>
      <c r="AV214" s="15" t="s">
        <v>81</v>
      </c>
      <c r="AW214" s="15" t="s">
        <v>35</v>
      </c>
      <c r="AX214" s="15" t="s">
        <v>73</v>
      </c>
      <c r="AY214" s="258" t="s">
        <v>145</v>
      </c>
    </row>
    <row r="215" spans="1:51" s="13" customFormat="1" ht="12">
      <c r="A215" s="13"/>
      <c r="B215" s="223"/>
      <c r="C215" s="224"/>
      <c r="D215" s="218" t="s">
        <v>155</v>
      </c>
      <c r="E215" s="225" t="s">
        <v>19</v>
      </c>
      <c r="F215" s="226" t="s">
        <v>770</v>
      </c>
      <c r="G215" s="224"/>
      <c r="H215" s="227">
        <v>13.398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155</v>
      </c>
      <c r="AU215" s="233" t="s">
        <v>83</v>
      </c>
      <c r="AV215" s="13" t="s">
        <v>83</v>
      </c>
      <c r="AW215" s="13" t="s">
        <v>35</v>
      </c>
      <c r="AX215" s="13" t="s">
        <v>73</v>
      </c>
      <c r="AY215" s="233" t="s">
        <v>145</v>
      </c>
    </row>
    <row r="216" spans="1:51" s="14" customFormat="1" ht="12">
      <c r="A216" s="14"/>
      <c r="B216" s="234"/>
      <c r="C216" s="235"/>
      <c r="D216" s="218" t="s">
        <v>155</v>
      </c>
      <c r="E216" s="236" t="s">
        <v>19</v>
      </c>
      <c r="F216" s="237" t="s">
        <v>156</v>
      </c>
      <c r="G216" s="235"/>
      <c r="H216" s="238">
        <v>13.398</v>
      </c>
      <c r="I216" s="239"/>
      <c r="J216" s="235"/>
      <c r="K216" s="235"/>
      <c r="L216" s="240"/>
      <c r="M216" s="245"/>
      <c r="N216" s="246"/>
      <c r="O216" s="246"/>
      <c r="P216" s="246"/>
      <c r="Q216" s="246"/>
      <c r="R216" s="246"/>
      <c r="S216" s="246"/>
      <c r="T216" s="24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155</v>
      </c>
      <c r="AU216" s="244" t="s">
        <v>83</v>
      </c>
      <c r="AV216" s="14" t="s">
        <v>157</v>
      </c>
      <c r="AW216" s="14" t="s">
        <v>35</v>
      </c>
      <c r="AX216" s="14" t="s">
        <v>81</v>
      </c>
      <c r="AY216" s="244" t="s">
        <v>145</v>
      </c>
    </row>
    <row r="217" spans="1:65" s="2" customFormat="1" ht="16.5" customHeight="1">
      <c r="A217" s="39"/>
      <c r="B217" s="40"/>
      <c r="C217" s="259" t="s">
        <v>503</v>
      </c>
      <c r="D217" s="259" t="s">
        <v>286</v>
      </c>
      <c r="E217" s="260" t="s">
        <v>654</v>
      </c>
      <c r="F217" s="261" t="s">
        <v>655</v>
      </c>
      <c r="G217" s="262" t="s">
        <v>220</v>
      </c>
      <c r="H217" s="263">
        <v>13.398</v>
      </c>
      <c r="I217" s="264"/>
      <c r="J217" s="265">
        <f>ROUND(I217*H217,2)</f>
        <v>0</v>
      </c>
      <c r="K217" s="261" t="s">
        <v>151</v>
      </c>
      <c r="L217" s="266"/>
      <c r="M217" s="267" t="s">
        <v>19</v>
      </c>
      <c r="N217" s="268" t="s">
        <v>44</v>
      </c>
      <c r="O217" s="85"/>
      <c r="P217" s="214">
        <f>O217*H217</f>
        <v>0</v>
      </c>
      <c r="Q217" s="214">
        <v>0.222</v>
      </c>
      <c r="R217" s="214">
        <f>Q217*H217</f>
        <v>2.9743559999999998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197</v>
      </c>
      <c r="AT217" s="216" t="s">
        <v>286</v>
      </c>
      <c r="AU217" s="216" t="s">
        <v>83</v>
      </c>
      <c r="AY217" s="18" t="s">
        <v>145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81</v>
      </c>
      <c r="BK217" s="217">
        <f>ROUND(I217*H217,2)</f>
        <v>0</v>
      </c>
      <c r="BL217" s="18" t="s">
        <v>157</v>
      </c>
      <c r="BM217" s="216" t="s">
        <v>771</v>
      </c>
    </row>
    <row r="218" spans="1:47" s="2" customFormat="1" ht="12">
      <c r="A218" s="39"/>
      <c r="B218" s="40"/>
      <c r="C218" s="41"/>
      <c r="D218" s="218" t="s">
        <v>154</v>
      </c>
      <c r="E218" s="41"/>
      <c r="F218" s="219" t="s">
        <v>655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154</v>
      </c>
      <c r="AU218" s="18" t="s">
        <v>83</v>
      </c>
    </row>
    <row r="219" spans="1:65" s="2" customFormat="1" ht="16.5" customHeight="1">
      <c r="A219" s="39"/>
      <c r="B219" s="40"/>
      <c r="C219" s="205" t="s">
        <v>508</v>
      </c>
      <c r="D219" s="205" t="s">
        <v>148</v>
      </c>
      <c r="E219" s="206" t="s">
        <v>578</v>
      </c>
      <c r="F219" s="207" t="s">
        <v>579</v>
      </c>
      <c r="G219" s="208" t="s">
        <v>220</v>
      </c>
      <c r="H219" s="209">
        <v>41.206</v>
      </c>
      <c r="I219" s="210"/>
      <c r="J219" s="211">
        <f>ROUND(I219*H219,2)</f>
        <v>0</v>
      </c>
      <c r="K219" s="207" t="s">
        <v>151</v>
      </c>
      <c r="L219" s="45"/>
      <c r="M219" s="212" t="s">
        <v>19</v>
      </c>
      <c r="N219" s="213" t="s">
        <v>44</v>
      </c>
      <c r="O219" s="85"/>
      <c r="P219" s="214">
        <f>O219*H219</f>
        <v>0</v>
      </c>
      <c r="Q219" s="214">
        <v>0.61404</v>
      </c>
      <c r="R219" s="214">
        <f>Q219*H219</f>
        <v>25.302132240000002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157</v>
      </c>
      <c r="AT219" s="216" t="s">
        <v>148</v>
      </c>
      <c r="AU219" s="216" t="s">
        <v>83</v>
      </c>
      <c r="AY219" s="18" t="s">
        <v>145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81</v>
      </c>
      <c r="BK219" s="217">
        <f>ROUND(I219*H219,2)</f>
        <v>0</v>
      </c>
      <c r="BL219" s="18" t="s">
        <v>157</v>
      </c>
      <c r="BM219" s="216" t="s">
        <v>772</v>
      </c>
    </row>
    <row r="220" spans="1:47" s="2" customFormat="1" ht="12">
      <c r="A220" s="39"/>
      <c r="B220" s="40"/>
      <c r="C220" s="41"/>
      <c r="D220" s="218" t="s">
        <v>154</v>
      </c>
      <c r="E220" s="41"/>
      <c r="F220" s="219" t="s">
        <v>581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154</v>
      </c>
      <c r="AU220" s="18" t="s">
        <v>83</v>
      </c>
    </row>
    <row r="221" spans="1:51" s="13" customFormat="1" ht="12">
      <c r="A221" s="13"/>
      <c r="B221" s="223"/>
      <c r="C221" s="224"/>
      <c r="D221" s="218" t="s">
        <v>155</v>
      </c>
      <c r="E221" s="225" t="s">
        <v>19</v>
      </c>
      <c r="F221" s="226" t="s">
        <v>773</v>
      </c>
      <c r="G221" s="224"/>
      <c r="H221" s="227">
        <v>41.206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155</v>
      </c>
      <c r="AU221" s="233" t="s">
        <v>83</v>
      </c>
      <c r="AV221" s="13" t="s">
        <v>83</v>
      </c>
      <c r="AW221" s="13" t="s">
        <v>35</v>
      </c>
      <c r="AX221" s="13" t="s">
        <v>73</v>
      </c>
      <c r="AY221" s="233" t="s">
        <v>145</v>
      </c>
    </row>
    <row r="222" spans="1:51" s="14" customFormat="1" ht="12">
      <c r="A222" s="14"/>
      <c r="B222" s="234"/>
      <c r="C222" s="235"/>
      <c r="D222" s="218" t="s">
        <v>155</v>
      </c>
      <c r="E222" s="236" t="s">
        <v>19</v>
      </c>
      <c r="F222" s="237" t="s">
        <v>156</v>
      </c>
      <c r="G222" s="235"/>
      <c r="H222" s="238">
        <v>41.206</v>
      </c>
      <c r="I222" s="239"/>
      <c r="J222" s="235"/>
      <c r="K222" s="235"/>
      <c r="L222" s="240"/>
      <c r="M222" s="245"/>
      <c r="N222" s="246"/>
      <c r="O222" s="246"/>
      <c r="P222" s="246"/>
      <c r="Q222" s="246"/>
      <c r="R222" s="246"/>
      <c r="S222" s="246"/>
      <c r="T222" s="24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155</v>
      </c>
      <c r="AU222" s="244" t="s">
        <v>83</v>
      </c>
      <c r="AV222" s="14" t="s">
        <v>157</v>
      </c>
      <c r="AW222" s="14" t="s">
        <v>35</v>
      </c>
      <c r="AX222" s="14" t="s">
        <v>81</v>
      </c>
      <c r="AY222" s="244" t="s">
        <v>145</v>
      </c>
    </row>
    <row r="223" spans="1:65" s="2" customFormat="1" ht="16.5" customHeight="1">
      <c r="A223" s="39"/>
      <c r="B223" s="40"/>
      <c r="C223" s="205" t="s">
        <v>516</v>
      </c>
      <c r="D223" s="205" t="s">
        <v>148</v>
      </c>
      <c r="E223" s="206" t="s">
        <v>584</v>
      </c>
      <c r="F223" s="207" t="s">
        <v>585</v>
      </c>
      <c r="G223" s="208" t="s">
        <v>220</v>
      </c>
      <c r="H223" s="209">
        <v>41.206</v>
      </c>
      <c r="I223" s="210"/>
      <c r="J223" s="211">
        <f>ROUND(I223*H223,2)</f>
        <v>0</v>
      </c>
      <c r="K223" s="207" t="s">
        <v>151</v>
      </c>
      <c r="L223" s="45"/>
      <c r="M223" s="212" t="s">
        <v>19</v>
      </c>
      <c r="N223" s="213" t="s">
        <v>44</v>
      </c>
      <c r="O223" s="85"/>
      <c r="P223" s="214">
        <f>O223*H223</f>
        <v>0</v>
      </c>
      <c r="Q223" s="214">
        <v>0.1514</v>
      </c>
      <c r="R223" s="214">
        <f>Q223*H223</f>
        <v>6.238588400000001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157</v>
      </c>
      <c r="AT223" s="216" t="s">
        <v>148</v>
      </c>
      <c r="AU223" s="216" t="s">
        <v>83</v>
      </c>
      <c r="AY223" s="18" t="s">
        <v>145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81</v>
      </c>
      <c r="BK223" s="217">
        <f>ROUND(I223*H223,2)</f>
        <v>0</v>
      </c>
      <c r="BL223" s="18" t="s">
        <v>157</v>
      </c>
      <c r="BM223" s="216" t="s">
        <v>774</v>
      </c>
    </row>
    <row r="224" spans="1:47" s="2" customFormat="1" ht="12">
      <c r="A224" s="39"/>
      <c r="B224" s="40"/>
      <c r="C224" s="41"/>
      <c r="D224" s="218" t="s">
        <v>154</v>
      </c>
      <c r="E224" s="41"/>
      <c r="F224" s="219" t="s">
        <v>587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154</v>
      </c>
      <c r="AU224" s="18" t="s">
        <v>83</v>
      </c>
    </row>
    <row r="225" spans="1:51" s="15" customFormat="1" ht="12">
      <c r="A225" s="15"/>
      <c r="B225" s="249"/>
      <c r="C225" s="250"/>
      <c r="D225" s="218" t="s">
        <v>155</v>
      </c>
      <c r="E225" s="251" t="s">
        <v>19</v>
      </c>
      <c r="F225" s="252" t="s">
        <v>662</v>
      </c>
      <c r="G225" s="250"/>
      <c r="H225" s="251" t="s">
        <v>19</v>
      </c>
      <c r="I225" s="253"/>
      <c r="J225" s="250"/>
      <c r="K225" s="250"/>
      <c r="L225" s="254"/>
      <c r="M225" s="255"/>
      <c r="N225" s="256"/>
      <c r="O225" s="256"/>
      <c r="P225" s="256"/>
      <c r="Q225" s="256"/>
      <c r="R225" s="256"/>
      <c r="S225" s="256"/>
      <c r="T225" s="25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8" t="s">
        <v>155</v>
      </c>
      <c r="AU225" s="258" t="s">
        <v>83</v>
      </c>
      <c r="AV225" s="15" t="s">
        <v>81</v>
      </c>
      <c r="AW225" s="15" t="s">
        <v>35</v>
      </c>
      <c r="AX225" s="15" t="s">
        <v>73</v>
      </c>
      <c r="AY225" s="258" t="s">
        <v>145</v>
      </c>
    </row>
    <row r="226" spans="1:51" s="13" customFormat="1" ht="12">
      <c r="A226" s="13"/>
      <c r="B226" s="223"/>
      <c r="C226" s="224"/>
      <c r="D226" s="218" t="s">
        <v>155</v>
      </c>
      <c r="E226" s="225" t="s">
        <v>19</v>
      </c>
      <c r="F226" s="226" t="s">
        <v>741</v>
      </c>
      <c r="G226" s="224"/>
      <c r="H226" s="227">
        <v>41.206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155</v>
      </c>
      <c r="AU226" s="233" t="s">
        <v>83</v>
      </c>
      <c r="AV226" s="13" t="s">
        <v>83</v>
      </c>
      <c r="AW226" s="13" t="s">
        <v>35</v>
      </c>
      <c r="AX226" s="13" t="s">
        <v>73</v>
      </c>
      <c r="AY226" s="233" t="s">
        <v>145</v>
      </c>
    </row>
    <row r="227" spans="1:51" s="14" customFormat="1" ht="12">
      <c r="A227" s="14"/>
      <c r="B227" s="234"/>
      <c r="C227" s="235"/>
      <c r="D227" s="218" t="s">
        <v>155</v>
      </c>
      <c r="E227" s="236" t="s">
        <v>19</v>
      </c>
      <c r="F227" s="237" t="s">
        <v>156</v>
      </c>
      <c r="G227" s="235"/>
      <c r="H227" s="238">
        <v>41.206</v>
      </c>
      <c r="I227" s="239"/>
      <c r="J227" s="235"/>
      <c r="K227" s="235"/>
      <c r="L227" s="240"/>
      <c r="M227" s="245"/>
      <c r="N227" s="246"/>
      <c r="O227" s="246"/>
      <c r="P227" s="246"/>
      <c r="Q227" s="246"/>
      <c r="R227" s="246"/>
      <c r="S227" s="246"/>
      <c r="T227" s="24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155</v>
      </c>
      <c r="AU227" s="244" t="s">
        <v>83</v>
      </c>
      <c r="AV227" s="14" t="s">
        <v>157</v>
      </c>
      <c r="AW227" s="14" t="s">
        <v>35</v>
      </c>
      <c r="AX227" s="14" t="s">
        <v>81</v>
      </c>
      <c r="AY227" s="244" t="s">
        <v>145</v>
      </c>
    </row>
    <row r="228" spans="1:63" s="12" customFormat="1" ht="22.8" customHeight="1">
      <c r="A228" s="12"/>
      <c r="B228" s="189"/>
      <c r="C228" s="190"/>
      <c r="D228" s="191" t="s">
        <v>72</v>
      </c>
      <c r="E228" s="203" t="s">
        <v>264</v>
      </c>
      <c r="F228" s="203" t="s">
        <v>290</v>
      </c>
      <c r="G228" s="190"/>
      <c r="H228" s="190"/>
      <c r="I228" s="193"/>
      <c r="J228" s="204">
        <f>BK228</f>
        <v>0</v>
      </c>
      <c r="K228" s="190"/>
      <c r="L228" s="195"/>
      <c r="M228" s="196"/>
      <c r="N228" s="197"/>
      <c r="O228" s="197"/>
      <c r="P228" s="198">
        <f>SUM(P229:P243)</f>
        <v>0</v>
      </c>
      <c r="Q228" s="197"/>
      <c r="R228" s="198">
        <f>SUM(R229:R243)</f>
        <v>18.91721995</v>
      </c>
      <c r="S228" s="197"/>
      <c r="T228" s="199">
        <f>SUM(T229:T243)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0" t="s">
        <v>81</v>
      </c>
      <c r="AT228" s="201" t="s">
        <v>72</v>
      </c>
      <c r="AU228" s="201" t="s">
        <v>81</v>
      </c>
      <c r="AY228" s="200" t="s">
        <v>145</v>
      </c>
      <c r="BK228" s="202">
        <f>SUM(BK229:BK243)</f>
        <v>0</v>
      </c>
    </row>
    <row r="229" spans="1:65" s="2" customFormat="1" ht="16.5" customHeight="1">
      <c r="A229" s="39"/>
      <c r="B229" s="40"/>
      <c r="C229" s="205" t="s">
        <v>522</v>
      </c>
      <c r="D229" s="205" t="s">
        <v>148</v>
      </c>
      <c r="E229" s="206" t="s">
        <v>775</v>
      </c>
      <c r="F229" s="207" t="s">
        <v>776</v>
      </c>
      <c r="G229" s="208" t="s">
        <v>593</v>
      </c>
      <c r="H229" s="209">
        <v>9.41</v>
      </c>
      <c r="I229" s="210"/>
      <c r="J229" s="211">
        <f>ROUND(I229*H229,2)</f>
        <v>0</v>
      </c>
      <c r="K229" s="207" t="s">
        <v>151</v>
      </c>
      <c r="L229" s="45"/>
      <c r="M229" s="212" t="s">
        <v>19</v>
      </c>
      <c r="N229" s="213" t="s">
        <v>44</v>
      </c>
      <c r="O229" s="85"/>
      <c r="P229" s="214">
        <f>O229*H229</f>
        <v>0</v>
      </c>
      <c r="Q229" s="214">
        <v>0.58897</v>
      </c>
      <c r="R229" s="214">
        <f>Q229*H229</f>
        <v>5.5422077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157</v>
      </c>
      <c r="AT229" s="216" t="s">
        <v>148</v>
      </c>
      <c r="AU229" s="216" t="s">
        <v>83</v>
      </c>
      <c r="AY229" s="18" t="s">
        <v>145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81</v>
      </c>
      <c r="BK229" s="217">
        <f>ROUND(I229*H229,2)</f>
        <v>0</v>
      </c>
      <c r="BL229" s="18" t="s">
        <v>157</v>
      </c>
      <c r="BM229" s="216" t="s">
        <v>777</v>
      </c>
    </row>
    <row r="230" spans="1:47" s="2" customFormat="1" ht="12">
      <c r="A230" s="39"/>
      <c r="B230" s="40"/>
      <c r="C230" s="41"/>
      <c r="D230" s="218" t="s">
        <v>154</v>
      </c>
      <c r="E230" s="41"/>
      <c r="F230" s="219" t="s">
        <v>778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154</v>
      </c>
      <c r="AU230" s="18" t="s">
        <v>83</v>
      </c>
    </row>
    <row r="231" spans="1:51" s="13" customFormat="1" ht="12">
      <c r="A231" s="13"/>
      <c r="B231" s="223"/>
      <c r="C231" s="224"/>
      <c r="D231" s="218" t="s">
        <v>155</v>
      </c>
      <c r="E231" s="225" t="s">
        <v>19</v>
      </c>
      <c r="F231" s="226" t="s">
        <v>779</v>
      </c>
      <c r="G231" s="224"/>
      <c r="H231" s="227">
        <v>9.41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155</v>
      </c>
      <c r="AU231" s="233" t="s">
        <v>83</v>
      </c>
      <c r="AV231" s="13" t="s">
        <v>83</v>
      </c>
      <c r="AW231" s="13" t="s">
        <v>35</v>
      </c>
      <c r="AX231" s="13" t="s">
        <v>73</v>
      </c>
      <c r="AY231" s="233" t="s">
        <v>145</v>
      </c>
    </row>
    <row r="232" spans="1:51" s="14" customFormat="1" ht="12">
      <c r="A232" s="14"/>
      <c r="B232" s="234"/>
      <c r="C232" s="235"/>
      <c r="D232" s="218" t="s">
        <v>155</v>
      </c>
      <c r="E232" s="236" t="s">
        <v>19</v>
      </c>
      <c r="F232" s="237" t="s">
        <v>156</v>
      </c>
      <c r="G232" s="235"/>
      <c r="H232" s="238">
        <v>9.41</v>
      </c>
      <c r="I232" s="239"/>
      <c r="J232" s="235"/>
      <c r="K232" s="235"/>
      <c r="L232" s="240"/>
      <c r="M232" s="245"/>
      <c r="N232" s="246"/>
      <c r="O232" s="246"/>
      <c r="P232" s="246"/>
      <c r="Q232" s="246"/>
      <c r="R232" s="246"/>
      <c r="S232" s="246"/>
      <c r="T232" s="24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155</v>
      </c>
      <c r="AU232" s="244" t="s">
        <v>83</v>
      </c>
      <c r="AV232" s="14" t="s">
        <v>157</v>
      </c>
      <c r="AW232" s="14" t="s">
        <v>35</v>
      </c>
      <c r="AX232" s="14" t="s">
        <v>81</v>
      </c>
      <c r="AY232" s="244" t="s">
        <v>145</v>
      </c>
    </row>
    <row r="233" spans="1:65" s="2" customFormat="1" ht="16.5" customHeight="1">
      <c r="A233" s="39"/>
      <c r="B233" s="40"/>
      <c r="C233" s="259" t="s">
        <v>529</v>
      </c>
      <c r="D233" s="259" t="s">
        <v>286</v>
      </c>
      <c r="E233" s="260" t="s">
        <v>780</v>
      </c>
      <c r="F233" s="261" t="s">
        <v>781</v>
      </c>
      <c r="G233" s="262" t="s">
        <v>593</v>
      </c>
      <c r="H233" s="263">
        <v>9.41</v>
      </c>
      <c r="I233" s="264"/>
      <c r="J233" s="265">
        <f>ROUND(I233*H233,2)</f>
        <v>0</v>
      </c>
      <c r="K233" s="261" t="s">
        <v>151</v>
      </c>
      <c r="L233" s="266"/>
      <c r="M233" s="267" t="s">
        <v>19</v>
      </c>
      <c r="N233" s="268" t="s">
        <v>44</v>
      </c>
      <c r="O233" s="85"/>
      <c r="P233" s="214">
        <f>O233*H233</f>
        <v>0</v>
      </c>
      <c r="Q233" s="214">
        <v>0.2144</v>
      </c>
      <c r="R233" s="214">
        <f>Q233*H233</f>
        <v>2.017504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197</v>
      </c>
      <c r="AT233" s="216" t="s">
        <v>286</v>
      </c>
      <c r="AU233" s="216" t="s">
        <v>83</v>
      </c>
      <c r="AY233" s="18" t="s">
        <v>145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81</v>
      </c>
      <c r="BK233" s="217">
        <f>ROUND(I233*H233,2)</f>
        <v>0</v>
      </c>
      <c r="BL233" s="18" t="s">
        <v>157</v>
      </c>
      <c r="BM233" s="216" t="s">
        <v>782</v>
      </c>
    </row>
    <row r="234" spans="1:47" s="2" customFormat="1" ht="12">
      <c r="A234" s="39"/>
      <c r="B234" s="40"/>
      <c r="C234" s="41"/>
      <c r="D234" s="218" t="s">
        <v>154</v>
      </c>
      <c r="E234" s="41"/>
      <c r="F234" s="219" t="s">
        <v>781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154</v>
      </c>
      <c r="AU234" s="18" t="s">
        <v>83</v>
      </c>
    </row>
    <row r="235" spans="1:65" s="2" customFormat="1" ht="16.5" customHeight="1">
      <c r="A235" s="39"/>
      <c r="B235" s="40"/>
      <c r="C235" s="205" t="s">
        <v>538</v>
      </c>
      <c r="D235" s="205" t="s">
        <v>148</v>
      </c>
      <c r="E235" s="206" t="s">
        <v>602</v>
      </c>
      <c r="F235" s="207" t="s">
        <v>603</v>
      </c>
      <c r="G235" s="208" t="s">
        <v>249</v>
      </c>
      <c r="H235" s="209">
        <v>4.591</v>
      </c>
      <c r="I235" s="210"/>
      <c r="J235" s="211">
        <f>ROUND(I235*H235,2)</f>
        <v>0</v>
      </c>
      <c r="K235" s="207" t="s">
        <v>151</v>
      </c>
      <c r="L235" s="45"/>
      <c r="M235" s="212" t="s">
        <v>19</v>
      </c>
      <c r="N235" s="213" t="s">
        <v>44</v>
      </c>
      <c r="O235" s="85"/>
      <c r="P235" s="214">
        <f>O235*H235</f>
        <v>0</v>
      </c>
      <c r="Q235" s="214">
        <v>2.46367</v>
      </c>
      <c r="R235" s="214">
        <f>Q235*H235</f>
        <v>11.31070897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157</v>
      </c>
      <c r="AT235" s="216" t="s">
        <v>148</v>
      </c>
      <c r="AU235" s="216" t="s">
        <v>83</v>
      </c>
      <c r="AY235" s="18" t="s">
        <v>145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81</v>
      </c>
      <c r="BK235" s="217">
        <f>ROUND(I235*H235,2)</f>
        <v>0</v>
      </c>
      <c r="BL235" s="18" t="s">
        <v>157</v>
      </c>
      <c r="BM235" s="216" t="s">
        <v>783</v>
      </c>
    </row>
    <row r="236" spans="1:47" s="2" customFormat="1" ht="12">
      <c r="A236" s="39"/>
      <c r="B236" s="40"/>
      <c r="C236" s="41"/>
      <c r="D236" s="218" t="s">
        <v>154</v>
      </c>
      <c r="E236" s="41"/>
      <c r="F236" s="219" t="s">
        <v>605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154</v>
      </c>
      <c r="AU236" s="18" t="s">
        <v>83</v>
      </c>
    </row>
    <row r="237" spans="1:51" s="15" customFormat="1" ht="12">
      <c r="A237" s="15"/>
      <c r="B237" s="249"/>
      <c r="C237" s="250"/>
      <c r="D237" s="218" t="s">
        <v>155</v>
      </c>
      <c r="E237" s="251" t="s">
        <v>19</v>
      </c>
      <c r="F237" s="252" t="s">
        <v>784</v>
      </c>
      <c r="G237" s="250"/>
      <c r="H237" s="251" t="s">
        <v>19</v>
      </c>
      <c r="I237" s="253"/>
      <c r="J237" s="250"/>
      <c r="K237" s="250"/>
      <c r="L237" s="254"/>
      <c r="M237" s="255"/>
      <c r="N237" s="256"/>
      <c r="O237" s="256"/>
      <c r="P237" s="256"/>
      <c r="Q237" s="256"/>
      <c r="R237" s="256"/>
      <c r="S237" s="256"/>
      <c r="T237" s="257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8" t="s">
        <v>155</v>
      </c>
      <c r="AU237" s="258" t="s">
        <v>83</v>
      </c>
      <c r="AV237" s="15" t="s">
        <v>81</v>
      </c>
      <c r="AW237" s="15" t="s">
        <v>35</v>
      </c>
      <c r="AX237" s="15" t="s">
        <v>73</v>
      </c>
      <c r="AY237" s="258" t="s">
        <v>145</v>
      </c>
    </row>
    <row r="238" spans="1:51" s="13" customFormat="1" ht="12">
      <c r="A238" s="13"/>
      <c r="B238" s="223"/>
      <c r="C238" s="224"/>
      <c r="D238" s="218" t="s">
        <v>155</v>
      </c>
      <c r="E238" s="225" t="s">
        <v>19</v>
      </c>
      <c r="F238" s="226" t="s">
        <v>785</v>
      </c>
      <c r="G238" s="224"/>
      <c r="H238" s="227">
        <v>4.591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155</v>
      </c>
      <c r="AU238" s="233" t="s">
        <v>83</v>
      </c>
      <c r="AV238" s="13" t="s">
        <v>83</v>
      </c>
      <c r="AW238" s="13" t="s">
        <v>35</v>
      </c>
      <c r="AX238" s="13" t="s">
        <v>73</v>
      </c>
      <c r="AY238" s="233" t="s">
        <v>145</v>
      </c>
    </row>
    <row r="239" spans="1:51" s="14" customFormat="1" ht="12">
      <c r="A239" s="14"/>
      <c r="B239" s="234"/>
      <c r="C239" s="235"/>
      <c r="D239" s="218" t="s">
        <v>155</v>
      </c>
      <c r="E239" s="236" t="s">
        <v>19</v>
      </c>
      <c r="F239" s="237" t="s">
        <v>156</v>
      </c>
      <c r="G239" s="235"/>
      <c r="H239" s="238">
        <v>4.591</v>
      </c>
      <c r="I239" s="239"/>
      <c r="J239" s="235"/>
      <c r="K239" s="235"/>
      <c r="L239" s="240"/>
      <c r="M239" s="245"/>
      <c r="N239" s="246"/>
      <c r="O239" s="246"/>
      <c r="P239" s="246"/>
      <c r="Q239" s="246"/>
      <c r="R239" s="246"/>
      <c r="S239" s="246"/>
      <c r="T239" s="24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155</v>
      </c>
      <c r="AU239" s="244" t="s">
        <v>83</v>
      </c>
      <c r="AV239" s="14" t="s">
        <v>157</v>
      </c>
      <c r="AW239" s="14" t="s">
        <v>35</v>
      </c>
      <c r="AX239" s="14" t="s">
        <v>81</v>
      </c>
      <c r="AY239" s="244" t="s">
        <v>145</v>
      </c>
    </row>
    <row r="240" spans="1:65" s="2" customFormat="1" ht="16.5" customHeight="1">
      <c r="A240" s="39"/>
      <c r="B240" s="40"/>
      <c r="C240" s="259" t="s">
        <v>546</v>
      </c>
      <c r="D240" s="259" t="s">
        <v>286</v>
      </c>
      <c r="E240" s="260" t="s">
        <v>608</v>
      </c>
      <c r="F240" s="261" t="s">
        <v>609</v>
      </c>
      <c r="G240" s="262" t="s">
        <v>220</v>
      </c>
      <c r="H240" s="263">
        <v>5.909</v>
      </c>
      <c r="I240" s="264"/>
      <c r="J240" s="265">
        <f>ROUND(I240*H240,2)</f>
        <v>0</v>
      </c>
      <c r="K240" s="261" t="s">
        <v>151</v>
      </c>
      <c r="L240" s="266"/>
      <c r="M240" s="267" t="s">
        <v>19</v>
      </c>
      <c r="N240" s="268" t="s">
        <v>44</v>
      </c>
      <c r="O240" s="85"/>
      <c r="P240" s="214">
        <f>O240*H240</f>
        <v>0</v>
      </c>
      <c r="Q240" s="214">
        <v>0.00792</v>
      </c>
      <c r="R240" s="214">
        <f>Q240*H240</f>
        <v>0.04679928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197</v>
      </c>
      <c r="AT240" s="216" t="s">
        <v>286</v>
      </c>
      <c r="AU240" s="216" t="s">
        <v>83</v>
      </c>
      <c r="AY240" s="18" t="s">
        <v>145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81</v>
      </c>
      <c r="BK240" s="217">
        <f>ROUND(I240*H240,2)</f>
        <v>0</v>
      </c>
      <c r="BL240" s="18" t="s">
        <v>157</v>
      </c>
      <c r="BM240" s="216" t="s">
        <v>786</v>
      </c>
    </row>
    <row r="241" spans="1:47" s="2" customFormat="1" ht="12">
      <c r="A241" s="39"/>
      <c r="B241" s="40"/>
      <c r="C241" s="41"/>
      <c r="D241" s="218" t="s">
        <v>154</v>
      </c>
      <c r="E241" s="41"/>
      <c r="F241" s="219" t="s">
        <v>609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154</v>
      </c>
      <c r="AU241" s="18" t="s">
        <v>83</v>
      </c>
    </row>
    <row r="242" spans="1:51" s="13" customFormat="1" ht="12">
      <c r="A242" s="13"/>
      <c r="B242" s="223"/>
      <c r="C242" s="224"/>
      <c r="D242" s="218" t="s">
        <v>155</v>
      </c>
      <c r="E242" s="225" t="s">
        <v>19</v>
      </c>
      <c r="F242" s="226" t="s">
        <v>787</v>
      </c>
      <c r="G242" s="224"/>
      <c r="H242" s="227">
        <v>5.909</v>
      </c>
      <c r="I242" s="228"/>
      <c r="J242" s="224"/>
      <c r="K242" s="224"/>
      <c r="L242" s="229"/>
      <c r="M242" s="230"/>
      <c r="N242" s="231"/>
      <c r="O242" s="231"/>
      <c r="P242" s="231"/>
      <c r="Q242" s="231"/>
      <c r="R242" s="231"/>
      <c r="S242" s="231"/>
      <c r="T242" s="23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3" t="s">
        <v>155</v>
      </c>
      <c r="AU242" s="233" t="s">
        <v>83</v>
      </c>
      <c r="AV242" s="13" t="s">
        <v>83</v>
      </c>
      <c r="AW242" s="13" t="s">
        <v>35</v>
      </c>
      <c r="AX242" s="13" t="s">
        <v>73</v>
      </c>
      <c r="AY242" s="233" t="s">
        <v>145</v>
      </c>
    </row>
    <row r="243" spans="1:51" s="14" customFormat="1" ht="12">
      <c r="A243" s="14"/>
      <c r="B243" s="234"/>
      <c r="C243" s="235"/>
      <c r="D243" s="218" t="s">
        <v>155</v>
      </c>
      <c r="E243" s="236" t="s">
        <v>19</v>
      </c>
      <c r="F243" s="237" t="s">
        <v>156</v>
      </c>
      <c r="G243" s="235"/>
      <c r="H243" s="238">
        <v>5.909</v>
      </c>
      <c r="I243" s="239"/>
      <c r="J243" s="235"/>
      <c r="K243" s="235"/>
      <c r="L243" s="240"/>
      <c r="M243" s="245"/>
      <c r="N243" s="246"/>
      <c r="O243" s="246"/>
      <c r="P243" s="246"/>
      <c r="Q243" s="246"/>
      <c r="R243" s="246"/>
      <c r="S243" s="246"/>
      <c r="T243" s="24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155</v>
      </c>
      <c r="AU243" s="244" t="s">
        <v>83</v>
      </c>
      <c r="AV243" s="14" t="s">
        <v>157</v>
      </c>
      <c r="AW243" s="14" t="s">
        <v>35</v>
      </c>
      <c r="AX243" s="14" t="s">
        <v>81</v>
      </c>
      <c r="AY243" s="244" t="s">
        <v>145</v>
      </c>
    </row>
    <row r="244" spans="1:63" s="12" customFormat="1" ht="22.8" customHeight="1">
      <c r="A244" s="12"/>
      <c r="B244" s="189"/>
      <c r="C244" s="190"/>
      <c r="D244" s="191" t="s">
        <v>72</v>
      </c>
      <c r="E244" s="203" t="s">
        <v>324</v>
      </c>
      <c r="F244" s="203" t="s">
        <v>325</v>
      </c>
      <c r="G244" s="190"/>
      <c r="H244" s="190"/>
      <c r="I244" s="193"/>
      <c r="J244" s="204">
        <f>BK244</f>
        <v>0</v>
      </c>
      <c r="K244" s="190"/>
      <c r="L244" s="195"/>
      <c r="M244" s="196"/>
      <c r="N244" s="197"/>
      <c r="O244" s="197"/>
      <c r="P244" s="198">
        <f>SUM(P245:P246)</f>
        <v>0</v>
      </c>
      <c r="Q244" s="197"/>
      <c r="R244" s="198">
        <f>SUM(R245:R246)</f>
        <v>0</v>
      </c>
      <c r="S244" s="197"/>
      <c r="T244" s="199">
        <f>SUM(T245:T246)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0" t="s">
        <v>81</v>
      </c>
      <c r="AT244" s="201" t="s">
        <v>72</v>
      </c>
      <c r="AU244" s="201" t="s">
        <v>81</v>
      </c>
      <c r="AY244" s="200" t="s">
        <v>145</v>
      </c>
      <c r="BK244" s="202">
        <f>SUM(BK245:BK246)</f>
        <v>0</v>
      </c>
    </row>
    <row r="245" spans="1:65" s="2" customFormat="1" ht="16.5" customHeight="1">
      <c r="A245" s="39"/>
      <c r="B245" s="40"/>
      <c r="C245" s="205" t="s">
        <v>553</v>
      </c>
      <c r="D245" s="205" t="s">
        <v>148</v>
      </c>
      <c r="E245" s="206" t="s">
        <v>788</v>
      </c>
      <c r="F245" s="207" t="s">
        <v>789</v>
      </c>
      <c r="G245" s="208" t="s">
        <v>267</v>
      </c>
      <c r="H245" s="209">
        <v>77.403</v>
      </c>
      <c r="I245" s="210"/>
      <c r="J245" s="211">
        <f>ROUND(I245*H245,2)</f>
        <v>0</v>
      </c>
      <c r="K245" s="207" t="s">
        <v>151</v>
      </c>
      <c r="L245" s="45"/>
      <c r="M245" s="212" t="s">
        <v>19</v>
      </c>
      <c r="N245" s="213" t="s">
        <v>44</v>
      </c>
      <c r="O245" s="85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157</v>
      </c>
      <c r="AT245" s="216" t="s">
        <v>148</v>
      </c>
      <c r="AU245" s="216" t="s">
        <v>83</v>
      </c>
      <c r="AY245" s="18" t="s">
        <v>145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81</v>
      </c>
      <c r="BK245" s="217">
        <f>ROUND(I245*H245,2)</f>
        <v>0</v>
      </c>
      <c r="BL245" s="18" t="s">
        <v>157</v>
      </c>
      <c r="BM245" s="216" t="s">
        <v>790</v>
      </c>
    </row>
    <row r="246" spans="1:47" s="2" customFormat="1" ht="12">
      <c r="A246" s="39"/>
      <c r="B246" s="40"/>
      <c r="C246" s="41"/>
      <c r="D246" s="218" t="s">
        <v>154</v>
      </c>
      <c r="E246" s="41"/>
      <c r="F246" s="219" t="s">
        <v>791</v>
      </c>
      <c r="G246" s="41"/>
      <c r="H246" s="41"/>
      <c r="I246" s="220"/>
      <c r="J246" s="41"/>
      <c r="K246" s="41"/>
      <c r="L246" s="45"/>
      <c r="M246" s="269"/>
      <c r="N246" s="270"/>
      <c r="O246" s="271"/>
      <c r="P246" s="271"/>
      <c r="Q246" s="271"/>
      <c r="R246" s="271"/>
      <c r="S246" s="271"/>
      <c r="T246" s="272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154</v>
      </c>
      <c r="AU246" s="18" t="s">
        <v>83</v>
      </c>
    </row>
    <row r="247" spans="1:31" s="2" customFormat="1" ht="6.95" customHeight="1">
      <c r="A247" s="39"/>
      <c r="B247" s="60"/>
      <c r="C247" s="61"/>
      <c r="D247" s="61"/>
      <c r="E247" s="61"/>
      <c r="F247" s="61"/>
      <c r="G247" s="61"/>
      <c r="H247" s="61"/>
      <c r="I247" s="61"/>
      <c r="J247" s="61"/>
      <c r="K247" s="61"/>
      <c r="L247" s="45"/>
      <c r="M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</row>
  </sheetData>
  <sheetProtection password="CC35" sheet="1" objects="1" scenarios="1" formatColumns="0" formatRows="0" autoFilter="0"/>
  <autoFilter ref="C83:K24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121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NEPOMUK_PŘEŠTICE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792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ROUND((SUM(BE85:BE235)),2)</f>
        <v>0</v>
      </c>
      <c r="G33" s="39"/>
      <c r="H33" s="39"/>
      <c r="I33" s="149">
        <v>0.21</v>
      </c>
      <c r="J33" s="148">
        <f>ROUND(((SUM(BE85:BE235))*I33),2)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ROUND((SUM(BF85:BF235)),2)</f>
        <v>0</v>
      </c>
      <c r="G34" s="39"/>
      <c r="H34" s="39"/>
      <c r="I34" s="149">
        <v>0.15</v>
      </c>
      <c r="J34" s="148">
        <f>ROUND(((SUM(BF85:BF235))*I34),2)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ROUND((SUM(BG85:BG235)),2)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ROUND((SUM(BH85:BH235)),2)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ROUND((SUM(BI85:BI235)),2)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NEPOMUK_PŘEŠTICE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152.VZ - NAPOJENÍ POLNÍ CESTY ÚJEZD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A ÚDRŽBA SILNIC PLZEŇSKÉHO KRAJE</v>
      </c>
      <c r="G54" s="41"/>
      <c r="H54" s="41"/>
      <c r="I54" s="33" t="s">
        <v>32</v>
      </c>
      <c r="J54" s="37" t="str">
        <f>E21</f>
        <v>AFRY CZ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125</v>
      </c>
      <c r="D57" s="163"/>
      <c r="E57" s="163"/>
      <c r="F57" s="163"/>
      <c r="G57" s="163"/>
      <c r="H57" s="163"/>
      <c r="I57" s="163"/>
      <c r="J57" s="164" t="s">
        <v>126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66"/>
      <c r="C60" s="167"/>
      <c r="D60" s="168" t="s">
        <v>206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351</v>
      </c>
      <c r="E62" s="175"/>
      <c r="F62" s="175"/>
      <c r="G62" s="175"/>
      <c r="H62" s="175"/>
      <c r="I62" s="175"/>
      <c r="J62" s="176">
        <f>J163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211</v>
      </c>
      <c r="E63" s="175"/>
      <c r="F63" s="175"/>
      <c r="G63" s="175"/>
      <c r="H63" s="175"/>
      <c r="I63" s="175"/>
      <c r="J63" s="176">
        <f>J215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6"/>
      <c r="C64" s="167"/>
      <c r="D64" s="168" t="s">
        <v>212</v>
      </c>
      <c r="E64" s="169"/>
      <c r="F64" s="169"/>
      <c r="G64" s="169"/>
      <c r="H64" s="169"/>
      <c r="I64" s="169"/>
      <c r="J64" s="170">
        <f>J218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2"/>
      <c r="C65" s="173"/>
      <c r="D65" s="174" t="s">
        <v>213</v>
      </c>
      <c r="E65" s="175"/>
      <c r="F65" s="175"/>
      <c r="G65" s="175"/>
      <c r="H65" s="175"/>
      <c r="I65" s="175"/>
      <c r="J65" s="176">
        <f>J219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130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NEPOMUK_PŘEŠTICE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122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SO 152.VZ - NAPOJENÍ POLNÍ CESTY ÚJEZD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33" t="s">
        <v>23</v>
      </c>
      <c r="J79" s="73" t="str">
        <f>IF(J12="","",J12)</f>
        <v>22. 2. 2021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SPRÁVA A ÚDRŽBA SILNIC PLZEŇSKÉHO KRAJE</v>
      </c>
      <c r="G81" s="41"/>
      <c r="H81" s="41"/>
      <c r="I81" s="33" t="s">
        <v>32</v>
      </c>
      <c r="J81" s="37" t="str">
        <f>E21</f>
        <v>AFRY CZ s.r.o.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33" t="s">
        <v>36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131</v>
      </c>
      <c r="D84" s="181" t="s">
        <v>58</v>
      </c>
      <c r="E84" s="181" t="s">
        <v>54</v>
      </c>
      <c r="F84" s="181" t="s">
        <v>55</v>
      </c>
      <c r="G84" s="181" t="s">
        <v>132</v>
      </c>
      <c r="H84" s="181" t="s">
        <v>133</v>
      </c>
      <c r="I84" s="181" t="s">
        <v>134</v>
      </c>
      <c r="J84" s="181" t="s">
        <v>126</v>
      </c>
      <c r="K84" s="182" t="s">
        <v>135</v>
      </c>
      <c r="L84" s="183"/>
      <c r="M84" s="93" t="s">
        <v>19</v>
      </c>
      <c r="N84" s="94" t="s">
        <v>43</v>
      </c>
      <c r="O84" s="94" t="s">
        <v>136</v>
      </c>
      <c r="P84" s="94" t="s">
        <v>137</v>
      </c>
      <c r="Q84" s="94" t="s">
        <v>138</v>
      </c>
      <c r="R84" s="94" t="s">
        <v>139</v>
      </c>
      <c r="S84" s="94" t="s">
        <v>140</v>
      </c>
      <c r="T84" s="95" t="s">
        <v>141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142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P86+P218</f>
        <v>0</v>
      </c>
      <c r="Q85" s="97"/>
      <c r="R85" s="186">
        <f>R86+R218</f>
        <v>46.39497644000001</v>
      </c>
      <c r="S85" s="97"/>
      <c r="T85" s="187">
        <f>T86+T218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127</v>
      </c>
      <c r="BK85" s="188">
        <f>BK86+BK218</f>
        <v>0</v>
      </c>
    </row>
    <row r="86" spans="1:63" s="12" customFormat="1" ht="25.9" customHeight="1">
      <c r="A86" s="12"/>
      <c r="B86" s="189"/>
      <c r="C86" s="190"/>
      <c r="D86" s="191" t="s">
        <v>72</v>
      </c>
      <c r="E86" s="192" t="s">
        <v>215</v>
      </c>
      <c r="F86" s="192" t="s">
        <v>216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P87+P163+P215</f>
        <v>0</v>
      </c>
      <c r="Q86" s="197"/>
      <c r="R86" s="198">
        <f>R87+R163+R215</f>
        <v>46.324476440000005</v>
      </c>
      <c r="S86" s="197"/>
      <c r="T86" s="199">
        <f>T87+T163+T215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72</v>
      </c>
      <c r="AU86" s="201" t="s">
        <v>73</v>
      </c>
      <c r="AY86" s="200" t="s">
        <v>145</v>
      </c>
      <c r="BK86" s="202">
        <f>BK87+BK163+BK215</f>
        <v>0</v>
      </c>
    </row>
    <row r="87" spans="1:63" s="12" customFormat="1" ht="22.8" customHeight="1">
      <c r="A87" s="12"/>
      <c r="B87" s="189"/>
      <c r="C87" s="190"/>
      <c r="D87" s="191" t="s">
        <v>72</v>
      </c>
      <c r="E87" s="203" t="s">
        <v>81</v>
      </c>
      <c r="F87" s="203" t="s">
        <v>217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SUM(P88:P162)</f>
        <v>0</v>
      </c>
      <c r="Q87" s="197"/>
      <c r="R87" s="198">
        <f>SUM(R88:R162)</f>
        <v>1.1680646000000001</v>
      </c>
      <c r="S87" s="197"/>
      <c r="T87" s="199">
        <f>SUM(T88:T162)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81</v>
      </c>
      <c r="AT87" s="201" t="s">
        <v>72</v>
      </c>
      <c r="AU87" s="201" t="s">
        <v>81</v>
      </c>
      <c r="AY87" s="200" t="s">
        <v>145</v>
      </c>
      <c r="BK87" s="202">
        <f>SUM(BK88:BK162)</f>
        <v>0</v>
      </c>
    </row>
    <row r="88" spans="1:65" s="2" customFormat="1" ht="16.5" customHeight="1">
      <c r="A88" s="39"/>
      <c r="B88" s="40"/>
      <c r="C88" s="205" t="s">
        <v>81</v>
      </c>
      <c r="D88" s="205" t="s">
        <v>148</v>
      </c>
      <c r="E88" s="206" t="s">
        <v>691</v>
      </c>
      <c r="F88" s="207" t="s">
        <v>692</v>
      </c>
      <c r="G88" s="208" t="s">
        <v>220</v>
      </c>
      <c r="H88" s="209">
        <v>2705.94</v>
      </c>
      <c r="I88" s="210"/>
      <c r="J88" s="211">
        <f>ROUND(I88*H88,2)</f>
        <v>0</v>
      </c>
      <c r="K88" s="207" t="s">
        <v>151</v>
      </c>
      <c r="L88" s="45"/>
      <c r="M88" s="212" t="s">
        <v>19</v>
      </c>
      <c r="N88" s="213" t="s">
        <v>44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157</v>
      </c>
      <c r="AT88" s="216" t="s">
        <v>148</v>
      </c>
      <c r="AU88" s="216" t="s">
        <v>83</v>
      </c>
      <c r="AY88" s="18" t="s">
        <v>145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81</v>
      </c>
      <c r="BK88" s="217">
        <f>ROUND(I88*H88,2)</f>
        <v>0</v>
      </c>
      <c r="BL88" s="18" t="s">
        <v>157</v>
      </c>
      <c r="BM88" s="216" t="s">
        <v>793</v>
      </c>
    </row>
    <row r="89" spans="1:47" s="2" customFormat="1" ht="12">
      <c r="A89" s="39"/>
      <c r="B89" s="40"/>
      <c r="C89" s="41"/>
      <c r="D89" s="218" t="s">
        <v>154</v>
      </c>
      <c r="E89" s="41"/>
      <c r="F89" s="219" t="s">
        <v>694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154</v>
      </c>
      <c r="AU89" s="18" t="s">
        <v>83</v>
      </c>
    </row>
    <row r="90" spans="1:51" s="15" customFormat="1" ht="12">
      <c r="A90" s="15"/>
      <c r="B90" s="249"/>
      <c r="C90" s="250"/>
      <c r="D90" s="218" t="s">
        <v>155</v>
      </c>
      <c r="E90" s="251" t="s">
        <v>19</v>
      </c>
      <c r="F90" s="252" t="s">
        <v>356</v>
      </c>
      <c r="G90" s="250"/>
      <c r="H90" s="251" t="s">
        <v>19</v>
      </c>
      <c r="I90" s="253"/>
      <c r="J90" s="250"/>
      <c r="K90" s="250"/>
      <c r="L90" s="254"/>
      <c r="M90" s="255"/>
      <c r="N90" s="256"/>
      <c r="O90" s="256"/>
      <c r="P90" s="256"/>
      <c r="Q90" s="256"/>
      <c r="R90" s="256"/>
      <c r="S90" s="256"/>
      <c r="T90" s="257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T90" s="258" t="s">
        <v>155</v>
      </c>
      <c r="AU90" s="258" t="s">
        <v>83</v>
      </c>
      <c r="AV90" s="15" t="s">
        <v>81</v>
      </c>
      <c r="AW90" s="15" t="s">
        <v>35</v>
      </c>
      <c r="AX90" s="15" t="s">
        <v>73</v>
      </c>
      <c r="AY90" s="258" t="s">
        <v>145</v>
      </c>
    </row>
    <row r="91" spans="1:51" s="13" customFormat="1" ht="12">
      <c r="A91" s="13"/>
      <c r="B91" s="223"/>
      <c r="C91" s="224"/>
      <c r="D91" s="218" t="s">
        <v>155</v>
      </c>
      <c r="E91" s="225" t="s">
        <v>19</v>
      </c>
      <c r="F91" s="226" t="s">
        <v>794</v>
      </c>
      <c r="G91" s="224"/>
      <c r="H91" s="227">
        <v>2705.94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155</v>
      </c>
      <c r="AU91" s="233" t="s">
        <v>83</v>
      </c>
      <c r="AV91" s="13" t="s">
        <v>83</v>
      </c>
      <c r="AW91" s="13" t="s">
        <v>35</v>
      </c>
      <c r="AX91" s="13" t="s">
        <v>73</v>
      </c>
      <c r="AY91" s="233" t="s">
        <v>145</v>
      </c>
    </row>
    <row r="92" spans="1:51" s="14" customFormat="1" ht="12">
      <c r="A92" s="14"/>
      <c r="B92" s="234"/>
      <c r="C92" s="235"/>
      <c r="D92" s="218" t="s">
        <v>155</v>
      </c>
      <c r="E92" s="236" t="s">
        <v>19</v>
      </c>
      <c r="F92" s="237" t="s">
        <v>156</v>
      </c>
      <c r="G92" s="235"/>
      <c r="H92" s="238">
        <v>2705.94</v>
      </c>
      <c r="I92" s="239"/>
      <c r="J92" s="235"/>
      <c r="K92" s="235"/>
      <c r="L92" s="240"/>
      <c r="M92" s="245"/>
      <c r="N92" s="246"/>
      <c r="O92" s="246"/>
      <c r="P92" s="246"/>
      <c r="Q92" s="246"/>
      <c r="R92" s="246"/>
      <c r="S92" s="246"/>
      <c r="T92" s="24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155</v>
      </c>
      <c r="AU92" s="244" t="s">
        <v>83</v>
      </c>
      <c r="AV92" s="14" t="s">
        <v>157</v>
      </c>
      <c r="AW92" s="14" t="s">
        <v>35</v>
      </c>
      <c r="AX92" s="14" t="s">
        <v>81</v>
      </c>
      <c r="AY92" s="244" t="s">
        <v>145</v>
      </c>
    </row>
    <row r="93" spans="1:65" s="2" customFormat="1" ht="21.75" customHeight="1">
      <c r="A93" s="39"/>
      <c r="B93" s="40"/>
      <c r="C93" s="205" t="s">
        <v>83</v>
      </c>
      <c r="D93" s="205" t="s">
        <v>148</v>
      </c>
      <c r="E93" s="206" t="s">
        <v>795</v>
      </c>
      <c r="F93" s="207" t="s">
        <v>796</v>
      </c>
      <c r="G93" s="208" t="s">
        <v>249</v>
      </c>
      <c r="H93" s="209">
        <v>8.738</v>
      </c>
      <c r="I93" s="210"/>
      <c r="J93" s="211">
        <f>ROUND(I93*H93,2)</f>
        <v>0</v>
      </c>
      <c r="K93" s="207" t="s">
        <v>151</v>
      </c>
      <c r="L93" s="45"/>
      <c r="M93" s="212" t="s">
        <v>19</v>
      </c>
      <c r="N93" s="213" t="s">
        <v>44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157</v>
      </c>
      <c r="AT93" s="216" t="s">
        <v>148</v>
      </c>
      <c r="AU93" s="216" t="s">
        <v>83</v>
      </c>
      <c r="AY93" s="18" t="s">
        <v>145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81</v>
      </c>
      <c r="BK93" s="217">
        <f>ROUND(I93*H93,2)</f>
        <v>0</v>
      </c>
      <c r="BL93" s="18" t="s">
        <v>157</v>
      </c>
      <c r="BM93" s="216" t="s">
        <v>797</v>
      </c>
    </row>
    <row r="94" spans="1:47" s="2" customFormat="1" ht="12">
      <c r="A94" s="39"/>
      <c r="B94" s="40"/>
      <c r="C94" s="41"/>
      <c r="D94" s="218" t="s">
        <v>154</v>
      </c>
      <c r="E94" s="41"/>
      <c r="F94" s="219" t="s">
        <v>798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154</v>
      </c>
      <c r="AU94" s="18" t="s">
        <v>83</v>
      </c>
    </row>
    <row r="95" spans="1:51" s="15" customFormat="1" ht="12">
      <c r="A95" s="15"/>
      <c r="B95" s="249"/>
      <c r="C95" s="250"/>
      <c r="D95" s="218" t="s">
        <v>155</v>
      </c>
      <c r="E95" s="251" t="s">
        <v>19</v>
      </c>
      <c r="F95" s="252" t="s">
        <v>223</v>
      </c>
      <c r="G95" s="250"/>
      <c r="H95" s="251" t="s">
        <v>19</v>
      </c>
      <c r="I95" s="253"/>
      <c r="J95" s="250"/>
      <c r="K95" s="250"/>
      <c r="L95" s="254"/>
      <c r="M95" s="255"/>
      <c r="N95" s="256"/>
      <c r="O95" s="256"/>
      <c r="P95" s="256"/>
      <c r="Q95" s="256"/>
      <c r="R95" s="256"/>
      <c r="S95" s="256"/>
      <c r="T95" s="257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8" t="s">
        <v>155</v>
      </c>
      <c r="AU95" s="258" t="s">
        <v>83</v>
      </c>
      <c r="AV95" s="15" t="s">
        <v>81</v>
      </c>
      <c r="AW95" s="15" t="s">
        <v>35</v>
      </c>
      <c r="AX95" s="15" t="s">
        <v>73</v>
      </c>
      <c r="AY95" s="258" t="s">
        <v>145</v>
      </c>
    </row>
    <row r="96" spans="1:51" s="13" customFormat="1" ht="12">
      <c r="A96" s="13"/>
      <c r="B96" s="223"/>
      <c r="C96" s="224"/>
      <c r="D96" s="218" t="s">
        <v>155</v>
      </c>
      <c r="E96" s="225" t="s">
        <v>19</v>
      </c>
      <c r="F96" s="226" t="s">
        <v>799</v>
      </c>
      <c r="G96" s="224"/>
      <c r="H96" s="227">
        <v>8.738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155</v>
      </c>
      <c r="AU96" s="233" t="s">
        <v>83</v>
      </c>
      <c r="AV96" s="13" t="s">
        <v>83</v>
      </c>
      <c r="AW96" s="13" t="s">
        <v>35</v>
      </c>
      <c r="AX96" s="13" t="s">
        <v>73</v>
      </c>
      <c r="AY96" s="233" t="s">
        <v>145</v>
      </c>
    </row>
    <row r="97" spans="1:51" s="14" customFormat="1" ht="12">
      <c r="A97" s="14"/>
      <c r="B97" s="234"/>
      <c r="C97" s="235"/>
      <c r="D97" s="218" t="s">
        <v>155</v>
      </c>
      <c r="E97" s="236" t="s">
        <v>19</v>
      </c>
      <c r="F97" s="237" t="s">
        <v>156</v>
      </c>
      <c r="G97" s="235"/>
      <c r="H97" s="238">
        <v>8.738</v>
      </c>
      <c r="I97" s="239"/>
      <c r="J97" s="235"/>
      <c r="K97" s="235"/>
      <c r="L97" s="240"/>
      <c r="M97" s="245"/>
      <c r="N97" s="246"/>
      <c r="O97" s="246"/>
      <c r="P97" s="246"/>
      <c r="Q97" s="246"/>
      <c r="R97" s="246"/>
      <c r="S97" s="246"/>
      <c r="T97" s="247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155</v>
      </c>
      <c r="AU97" s="244" t="s">
        <v>83</v>
      </c>
      <c r="AV97" s="14" t="s">
        <v>157</v>
      </c>
      <c r="AW97" s="14" t="s">
        <v>35</v>
      </c>
      <c r="AX97" s="14" t="s">
        <v>81</v>
      </c>
      <c r="AY97" s="244" t="s">
        <v>145</v>
      </c>
    </row>
    <row r="98" spans="1:65" s="2" customFormat="1" ht="21.75" customHeight="1">
      <c r="A98" s="39"/>
      <c r="B98" s="40"/>
      <c r="C98" s="205" t="s">
        <v>170</v>
      </c>
      <c r="D98" s="205" t="s">
        <v>148</v>
      </c>
      <c r="E98" s="206" t="s">
        <v>358</v>
      </c>
      <c r="F98" s="207" t="s">
        <v>359</v>
      </c>
      <c r="G98" s="208" t="s">
        <v>249</v>
      </c>
      <c r="H98" s="209">
        <v>2024.099</v>
      </c>
      <c r="I98" s="210"/>
      <c r="J98" s="211">
        <f>ROUND(I98*H98,2)</f>
        <v>0</v>
      </c>
      <c r="K98" s="207" t="s">
        <v>151</v>
      </c>
      <c r="L98" s="45"/>
      <c r="M98" s="212" t="s">
        <v>19</v>
      </c>
      <c r="N98" s="213" t="s">
        <v>44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157</v>
      </c>
      <c r="AT98" s="216" t="s">
        <v>148</v>
      </c>
      <c r="AU98" s="216" t="s">
        <v>83</v>
      </c>
      <c r="AY98" s="18" t="s">
        <v>145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81</v>
      </c>
      <c r="BK98" s="217">
        <f>ROUND(I98*H98,2)</f>
        <v>0</v>
      </c>
      <c r="BL98" s="18" t="s">
        <v>157</v>
      </c>
      <c r="BM98" s="216" t="s">
        <v>800</v>
      </c>
    </row>
    <row r="99" spans="1:47" s="2" customFormat="1" ht="12">
      <c r="A99" s="39"/>
      <c r="B99" s="40"/>
      <c r="C99" s="41"/>
      <c r="D99" s="218" t="s">
        <v>154</v>
      </c>
      <c r="E99" s="41"/>
      <c r="F99" s="219" t="s">
        <v>361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154</v>
      </c>
      <c r="AU99" s="18" t="s">
        <v>83</v>
      </c>
    </row>
    <row r="100" spans="1:51" s="15" customFormat="1" ht="12">
      <c r="A100" s="15"/>
      <c r="B100" s="249"/>
      <c r="C100" s="250"/>
      <c r="D100" s="218" t="s">
        <v>155</v>
      </c>
      <c r="E100" s="251" t="s">
        <v>19</v>
      </c>
      <c r="F100" s="252" t="s">
        <v>362</v>
      </c>
      <c r="G100" s="250"/>
      <c r="H100" s="251" t="s">
        <v>19</v>
      </c>
      <c r="I100" s="253"/>
      <c r="J100" s="250"/>
      <c r="K100" s="250"/>
      <c r="L100" s="254"/>
      <c r="M100" s="255"/>
      <c r="N100" s="256"/>
      <c r="O100" s="256"/>
      <c r="P100" s="256"/>
      <c r="Q100" s="256"/>
      <c r="R100" s="256"/>
      <c r="S100" s="256"/>
      <c r="T100" s="257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8" t="s">
        <v>155</v>
      </c>
      <c r="AU100" s="258" t="s">
        <v>83</v>
      </c>
      <c r="AV100" s="15" t="s">
        <v>81</v>
      </c>
      <c r="AW100" s="15" t="s">
        <v>35</v>
      </c>
      <c r="AX100" s="15" t="s">
        <v>73</v>
      </c>
      <c r="AY100" s="258" t="s">
        <v>145</v>
      </c>
    </row>
    <row r="101" spans="1:51" s="13" customFormat="1" ht="12">
      <c r="A101" s="13"/>
      <c r="B101" s="223"/>
      <c r="C101" s="224"/>
      <c r="D101" s="218" t="s">
        <v>155</v>
      </c>
      <c r="E101" s="225" t="s">
        <v>19</v>
      </c>
      <c r="F101" s="226" t="s">
        <v>801</v>
      </c>
      <c r="G101" s="224"/>
      <c r="H101" s="227">
        <v>1930.53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155</v>
      </c>
      <c r="AU101" s="233" t="s">
        <v>83</v>
      </c>
      <c r="AV101" s="13" t="s">
        <v>83</v>
      </c>
      <c r="AW101" s="13" t="s">
        <v>35</v>
      </c>
      <c r="AX101" s="13" t="s">
        <v>73</v>
      </c>
      <c r="AY101" s="233" t="s">
        <v>145</v>
      </c>
    </row>
    <row r="102" spans="1:51" s="15" customFormat="1" ht="12">
      <c r="A102" s="15"/>
      <c r="B102" s="249"/>
      <c r="C102" s="250"/>
      <c r="D102" s="218" t="s">
        <v>155</v>
      </c>
      <c r="E102" s="251" t="s">
        <v>19</v>
      </c>
      <c r="F102" s="252" t="s">
        <v>364</v>
      </c>
      <c r="G102" s="250"/>
      <c r="H102" s="251" t="s">
        <v>19</v>
      </c>
      <c r="I102" s="253"/>
      <c r="J102" s="250"/>
      <c r="K102" s="250"/>
      <c r="L102" s="254"/>
      <c r="M102" s="255"/>
      <c r="N102" s="256"/>
      <c r="O102" s="256"/>
      <c r="P102" s="256"/>
      <c r="Q102" s="256"/>
      <c r="R102" s="256"/>
      <c r="S102" s="256"/>
      <c r="T102" s="257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8" t="s">
        <v>155</v>
      </c>
      <c r="AU102" s="258" t="s">
        <v>83</v>
      </c>
      <c r="AV102" s="15" t="s">
        <v>81</v>
      </c>
      <c r="AW102" s="15" t="s">
        <v>35</v>
      </c>
      <c r="AX102" s="15" t="s">
        <v>73</v>
      </c>
      <c r="AY102" s="258" t="s">
        <v>145</v>
      </c>
    </row>
    <row r="103" spans="1:51" s="13" customFormat="1" ht="12">
      <c r="A103" s="13"/>
      <c r="B103" s="223"/>
      <c r="C103" s="224"/>
      <c r="D103" s="218" t="s">
        <v>155</v>
      </c>
      <c r="E103" s="225" t="s">
        <v>19</v>
      </c>
      <c r="F103" s="226" t="s">
        <v>802</v>
      </c>
      <c r="G103" s="224"/>
      <c r="H103" s="227">
        <v>90.198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155</v>
      </c>
      <c r="AU103" s="233" t="s">
        <v>83</v>
      </c>
      <c r="AV103" s="13" t="s">
        <v>83</v>
      </c>
      <c r="AW103" s="13" t="s">
        <v>35</v>
      </c>
      <c r="AX103" s="13" t="s">
        <v>73</v>
      </c>
      <c r="AY103" s="233" t="s">
        <v>145</v>
      </c>
    </row>
    <row r="104" spans="1:51" s="15" customFormat="1" ht="12">
      <c r="A104" s="15"/>
      <c r="B104" s="249"/>
      <c r="C104" s="250"/>
      <c r="D104" s="218" t="s">
        <v>155</v>
      </c>
      <c r="E104" s="251" t="s">
        <v>19</v>
      </c>
      <c r="F104" s="252" t="s">
        <v>366</v>
      </c>
      <c r="G104" s="250"/>
      <c r="H104" s="251" t="s">
        <v>19</v>
      </c>
      <c r="I104" s="253"/>
      <c r="J104" s="250"/>
      <c r="K104" s="250"/>
      <c r="L104" s="254"/>
      <c r="M104" s="255"/>
      <c r="N104" s="256"/>
      <c r="O104" s="256"/>
      <c r="P104" s="256"/>
      <c r="Q104" s="256"/>
      <c r="R104" s="256"/>
      <c r="S104" s="256"/>
      <c r="T104" s="257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8" t="s">
        <v>155</v>
      </c>
      <c r="AU104" s="258" t="s">
        <v>83</v>
      </c>
      <c r="AV104" s="15" t="s">
        <v>81</v>
      </c>
      <c r="AW104" s="15" t="s">
        <v>35</v>
      </c>
      <c r="AX104" s="15" t="s">
        <v>73</v>
      </c>
      <c r="AY104" s="258" t="s">
        <v>145</v>
      </c>
    </row>
    <row r="105" spans="1:51" s="13" customFormat="1" ht="12">
      <c r="A105" s="13"/>
      <c r="B105" s="223"/>
      <c r="C105" s="224"/>
      <c r="D105" s="218" t="s">
        <v>155</v>
      </c>
      <c r="E105" s="225" t="s">
        <v>19</v>
      </c>
      <c r="F105" s="226" t="s">
        <v>803</v>
      </c>
      <c r="G105" s="224"/>
      <c r="H105" s="227">
        <v>3.371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155</v>
      </c>
      <c r="AU105" s="233" t="s">
        <v>83</v>
      </c>
      <c r="AV105" s="13" t="s">
        <v>83</v>
      </c>
      <c r="AW105" s="13" t="s">
        <v>35</v>
      </c>
      <c r="AX105" s="13" t="s">
        <v>73</v>
      </c>
      <c r="AY105" s="233" t="s">
        <v>145</v>
      </c>
    </row>
    <row r="106" spans="1:51" s="14" customFormat="1" ht="12">
      <c r="A106" s="14"/>
      <c r="B106" s="234"/>
      <c r="C106" s="235"/>
      <c r="D106" s="218" t="s">
        <v>155</v>
      </c>
      <c r="E106" s="236" t="s">
        <v>19</v>
      </c>
      <c r="F106" s="237" t="s">
        <v>156</v>
      </c>
      <c r="G106" s="235"/>
      <c r="H106" s="238">
        <v>2024.099</v>
      </c>
      <c r="I106" s="239"/>
      <c r="J106" s="235"/>
      <c r="K106" s="235"/>
      <c r="L106" s="240"/>
      <c r="M106" s="245"/>
      <c r="N106" s="246"/>
      <c r="O106" s="246"/>
      <c r="P106" s="246"/>
      <c r="Q106" s="246"/>
      <c r="R106" s="246"/>
      <c r="S106" s="246"/>
      <c r="T106" s="24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155</v>
      </c>
      <c r="AU106" s="244" t="s">
        <v>83</v>
      </c>
      <c r="AV106" s="14" t="s">
        <v>157</v>
      </c>
      <c r="AW106" s="14" t="s">
        <v>35</v>
      </c>
      <c r="AX106" s="14" t="s">
        <v>81</v>
      </c>
      <c r="AY106" s="244" t="s">
        <v>145</v>
      </c>
    </row>
    <row r="107" spans="1:65" s="2" customFormat="1" ht="16.5" customHeight="1">
      <c r="A107" s="39"/>
      <c r="B107" s="40"/>
      <c r="C107" s="205" t="s">
        <v>157</v>
      </c>
      <c r="D107" s="205" t="s">
        <v>148</v>
      </c>
      <c r="E107" s="206" t="s">
        <v>804</v>
      </c>
      <c r="F107" s="207" t="s">
        <v>805</v>
      </c>
      <c r="G107" s="208" t="s">
        <v>249</v>
      </c>
      <c r="H107" s="209">
        <v>0.576</v>
      </c>
      <c r="I107" s="210"/>
      <c r="J107" s="211">
        <f>ROUND(I107*H107,2)</f>
        <v>0</v>
      </c>
      <c r="K107" s="207" t="s">
        <v>151</v>
      </c>
      <c r="L107" s="45"/>
      <c r="M107" s="212" t="s">
        <v>19</v>
      </c>
      <c r="N107" s="213" t="s">
        <v>44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157</v>
      </c>
      <c r="AT107" s="216" t="s">
        <v>148</v>
      </c>
      <c r="AU107" s="216" t="s">
        <v>83</v>
      </c>
      <c r="AY107" s="18" t="s">
        <v>145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81</v>
      </c>
      <c r="BK107" s="217">
        <f>ROUND(I107*H107,2)</f>
        <v>0</v>
      </c>
      <c r="BL107" s="18" t="s">
        <v>157</v>
      </c>
      <c r="BM107" s="216" t="s">
        <v>806</v>
      </c>
    </row>
    <row r="108" spans="1:47" s="2" customFormat="1" ht="12">
      <c r="A108" s="39"/>
      <c r="B108" s="40"/>
      <c r="C108" s="41"/>
      <c r="D108" s="218" t="s">
        <v>154</v>
      </c>
      <c r="E108" s="41"/>
      <c r="F108" s="219" t="s">
        <v>807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154</v>
      </c>
      <c r="AU108" s="18" t="s">
        <v>83</v>
      </c>
    </row>
    <row r="109" spans="1:51" s="15" customFormat="1" ht="12">
      <c r="A109" s="15"/>
      <c r="B109" s="249"/>
      <c r="C109" s="250"/>
      <c r="D109" s="218" t="s">
        <v>155</v>
      </c>
      <c r="E109" s="251" t="s">
        <v>19</v>
      </c>
      <c r="F109" s="252" t="s">
        <v>808</v>
      </c>
      <c r="G109" s="250"/>
      <c r="H109" s="251" t="s">
        <v>19</v>
      </c>
      <c r="I109" s="253"/>
      <c r="J109" s="250"/>
      <c r="K109" s="250"/>
      <c r="L109" s="254"/>
      <c r="M109" s="255"/>
      <c r="N109" s="256"/>
      <c r="O109" s="256"/>
      <c r="P109" s="256"/>
      <c r="Q109" s="256"/>
      <c r="R109" s="256"/>
      <c r="S109" s="256"/>
      <c r="T109" s="257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8" t="s">
        <v>155</v>
      </c>
      <c r="AU109" s="258" t="s">
        <v>83</v>
      </c>
      <c r="AV109" s="15" t="s">
        <v>81</v>
      </c>
      <c r="AW109" s="15" t="s">
        <v>35</v>
      </c>
      <c r="AX109" s="15" t="s">
        <v>73</v>
      </c>
      <c r="AY109" s="258" t="s">
        <v>145</v>
      </c>
    </row>
    <row r="110" spans="1:51" s="13" customFormat="1" ht="12">
      <c r="A110" s="13"/>
      <c r="B110" s="223"/>
      <c r="C110" s="224"/>
      <c r="D110" s="218" t="s">
        <v>155</v>
      </c>
      <c r="E110" s="225" t="s">
        <v>19</v>
      </c>
      <c r="F110" s="226" t="s">
        <v>809</v>
      </c>
      <c r="G110" s="224"/>
      <c r="H110" s="227">
        <v>0.576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155</v>
      </c>
      <c r="AU110" s="233" t="s">
        <v>83</v>
      </c>
      <c r="AV110" s="13" t="s">
        <v>83</v>
      </c>
      <c r="AW110" s="13" t="s">
        <v>35</v>
      </c>
      <c r="AX110" s="13" t="s">
        <v>73</v>
      </c>
      <c r="AY110" s="233" t="s">
        <v>145</v>
      </c>
    </row>
    <row r="111" spans="1:51" s="14" customFormat="1" ht="12">
      <c r="A111" s="14"/>
      <c r="B111" s="234"/>
      <c r="C111" s="235"/>
      <c r="D111" s="218" t="s">
        <v>155</v>
      </c>
      <c r="E111" s="236" t="s">
        <v>19</v>
      </c>
      <c r="F111" s="237" t="s">
        <v>156</v>
      </c>
      <c r="G111" s="235"/>
      <c r="H111" s="238">
        <v>0.576</v>
      </c>
      <c r="I111" s="239"/>
      <c r="J111" s="235"/>
      <c r="K111" s="235"/>
      <c r="L111" s="240"/>
      <c r="M111" s="245"/>
      <c r="N111" s="246"/>
      <c r="O111" s="246"/>
      <c r="P111" s="246"/>
      <c r="Q111" s="246"/>
      <c r="R111" s="246"/>
      <c r="S111" s="246"/>
      <c r="T111" s="24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155</v>
      </c>
      <c r="AU111" s="244" t="s">
        <v>83</v>
      </c>
      <c r="AV111" s="14" t="s">
        <v>157</v>
      </c>
      <c r="AW111" s="14" t="s">
        <v>35</v>
      </c>
      <c r="AX111" s="14" t="s">
        <v>81</v>
      </c>
      <c r="AY111" s="244" t="s">
        <v>145</v>
      </c>
    </row>
    <row r="112" spans="1:65" s="2" customFormat="1" ht="16.5" customHeight="1">
      <c r="A112" s="39"/>
      <c r="B112" s="40"/>
      <c r="C112" s="205" t="s">
        <v>144</v>
      </c>
      <c r="D112" s="205" t="s">
        <v>148</v>
      </c>
      <c r="E112" s="206" t="s">
        <v>384</v>
      </c>
      <c r="F112" s="207" t="s">
        <v>385</v>
      </c>
      <c r="G112" s="208" t="s">
        <v>249</v>
      </c>
      <c r="H112" s="209">
        <v>2032.837</v>
      </c>
      <c r="I112" s="210"/>
      <c r="J112" s="211">
        <f>ROUND(I112*H112,2)</f>
        <v>0</v>
      </c>
      <c r="K112" s="207" t="s">
        <v>151</v>
      </c>
      <c r="L112" s="45"/>
      <c r="M112" s="212" t="s">
        <v>19</v>
      </c>
      <c r="N112" s="213" t="s">
        <v>44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157</v>
      </c>
      <c r="AT112" s="216" t="s">
        <v>148</v>
      </c>
      <c r="AU112" s="216" t="s">
        <v>83</v>
      </c>
      <c r="AY112" s="18" t="s">
        <v>145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81</v>
      </c>
      <c r="BK112" s="217">
        <f>ROUND(I112*H112,2)</f>
        <v>0</v>
      </c>
      <c r="BL112" s="18" t="s">
        <v>157</v>
      </c>
      <c r="BM112" s="216" t="s">
        <v>810</v>
      </c>
    </row>
    <row r="113" spans="1:47" s="2" customFormat="1" ht="12">
      <c r="A113" s="39"/>
      <c r="B113" s="40"/>
      <c r="C113" s="41"/>
      <c r="D113" s="218" t="s">
        <v>154</v>
      </c>
      <c r="E113" s="41"/>
      <c r="F113" s="219" t="s">
        <v>387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154</v>
      </c>
      <c r="AU113" s="18" t="s">
        <v>83</v>
      </c>
    </row>
    <row r="114" spans="1:51" s="15" customFormat="1" ht="12">
      <c r="A114" s="15"/>
      <c r="B114" s="249"/>
      <c r="C114" s="250"/>
      <c r="D114" s="218" t="s">
        <v>155</v>
      </c>
      <c r="E114" s="251" t="s">
        <v>19</v>
      </c>
      <c r="F114" s="252" t="s">
        <v>362</v>
      </c>
      <c r="G114" s="250"/>
      <c r="H114" s="251" t="s">
        <v>19</v>
      </c>
      <c r="I114" s="253"/>
      <c r="J114" s="250"/>
      <c r="K114" s="250"/>
      <c r="L114" s="254"/>
      <c r="M114" s="255"/>
      <c r="N114" s="256"/>
      <c r="O114" s="256"/>
      <c r="P114" s="256"/>
      <c r="Q114" s="256"/>
      <c r="R114" s="256"/>
      <c r="S114" s="256"/>
      <c r="T114" s="257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8" t="s">
        <v>155</v>
      </c>
      <c r="AU114" s="258" t="s">
        <v>83</v>
      </c>
      <c r="AV114" s="15" t="s">
        <v>81</v>
      </c>
      <c r="AW114" s="15" t="s">
        <v>35</v>
      </c>
      <c r="AX114" s="15" t="s">
        <v>73</v>
      </c>
      <c r="AY114" s="258" t="s">
        <v>145</v>
      </c>
    </row>
    <row r="115" spans="1:51" s="13" customFormat="1" ht="12">
      <c r="A115" s="13"/>
      <c r="B115" s="223"/>
      <c r="C115" s="224"/>
      <c r="D115" s="218" t="s">
        <v>155</v>
      </c>
      <c r="E115" s="225" t="s">
        <v>19</v>
      </c>
      <c r="F115" s="226" t="s">
        <v>811</v>
      </c>
      <c r="G115" s="224"/>
      <c r="H115" s="227">
        <v>1939.268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155</v>
      </c>
      <c r="AU115" s="233" t="s">
        <v>83</v>
      </c>
      <c r="AV115" s="13" t="s">
        <v>83</v>
      </c>
      <c r="AW115" s="13" t="s">
        <v>35</v>
      </c>
      <c r="AX115" s="13" t="s">
        <v>73</v>
      </c>
      <c r="AY115" s="233" t="s">
        <v>145</v>
      </c>
    </row>
    <row r="116" spans="1:51" s="15" customFormat="1" ht="12">
      <c r="A116" s="15"/>
      <c r="B116" s="249"/>
      <c r="C116" s="250"/>
      <c r="D116" s="218" t="s">
        <v>155</v>
      </c>
      <c r="E116" s="251" t="s">
        <v>19</v>
      </c>
      <c r="F116" s="252" t="s">
        <v>364</v>
      </c>
      <c r="G116" s="250"/>
      <c r="H116" s="251" t="s">
        <v>19</v>
      </c>
      <c r="I116" s="253"/>
      <c r="J116" s="250"/>
      <c r="K116" s="250"/>
      <c r="L116" s="254"/>
      <c r="M116" s="255"/>
      <c r="N116" s="256"/>
      <c r="O116" s="256"/>
      <c r="P116" s="256"/>
      <c r="Q116" s="256"/>
      <c r="R116" s="256"/>
      <c r="S116" s="256"/>
      <c r="T116" s="257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8" t="s">
        <v>155</v>
      </c>
      <c r="AU116" s="258" t="s">
        <v>83</v>
      </c>
      <c r="AV116" s="15" t="s">
        <v>81</v>
      </c>
      <c r="AW116" s="15" t="s">
        <v>35</v>
      </c>
      <c r="AX116" s="15" t="s">
        <v>73</v>
      </c>
      <c r="AY116" s="258" t="s">
        <v>145</v>
      </c>
    </row>
    <row r="117" spans="1:51" s="13" customFormat="1" ht="12">
      <c r="A117" s="13"/>
      <c r="B117" s="223"/>
      <c r="C117" s="224"/>
      <c r="D117" s="218" t="s">
        <v>155</v>
      </c>
      <c r="E117" s="225" t="s">
        <v>19</v>
      </c>
      <c r="F117" s="226" t="s">
        <v>802</v>
      </c>
      <c r="G117" s="224"/>
      <c r="H117" s="227">
        <v>90.198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155</v>
      </c>
      <c r="AU117" s="233" t="s">
        <v>83</v>
      </c>
      <c r="AV117" s="13" t="s">
        <v>83</v>
      </c>
      <c r="AW117" s="13" t="s">
        <v>35</v>
      </c>
      <c r="AX117" s="13" t="s">
        <v>73</v>
      </c>
      <c r="AY117" s="233" t="s">
        <v>145</v>
      </c>
    </row>
    <row r="118" spans="1:51" s="15" customFormat="1" ht="12">
      <c r="A118" s="15"/>
      <c r="B118" s="249"/>
      <c r="C118" s="250"/>
      <c r="D118" s="218" t="s">
        <v>155</v>
      </c>
      <c r="E118" s="251" t="s">
        <v>19</v>
      </c>
      <c r="F118" s="252" t="s">
        <v>366</v>
      </c>
      <c r="G118" s="250"/>
      <c r="H118" s="251" t="s">
        <v>19</v>
      </c>
      <c r="I118" s="253"/>
      <c r="J118" s="250"/>
      <c r="K118" s="250"/>
      <c r="L118" s="254"/>
      <c r="M118" s="255"/>
      <c r="N118" s="256"/>
      <c r="O118" s="256"/>
      <c r="P118" s="256"/>
      <c r="Q118" s="256"/>
      <c r="R118" s="256"/>
      <c r="S118" s="256"/>
      <c r="T118" s="25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8" t="s">
        <v>155</v>
      </c>
      <c r="AU118" s="258" t="s">
        <v>83</v>
      </c>
      <c r="AV118" s="15" t="s">
        <v>81</v>
      </c>
      <c r="AW118" s="15" t="s">
        <v>35</v>
      </c>
      <c r="AX118" s="15" t="s">
        <v>73</v>
      </c>
      <c r="AY118" s="258" t="s">
        <v>145</v>
      </c>
    </row>
    <row r="119" spans="1:51" s="13" customFormat="1" ht="12">
      <c r="A119" s="13"/>
      <c r="B119" s="223"/>
      <c r="C119" s="224"/>
      <c r="D119" s="218" t="s">
        <v>155</v>
      </c>
      <c r="E119" s="225" t="s">
        <v>19</v>
      </c>
      <c r="F119" s="226" t="s">
        <v>803</v>
      </c>
      <c r="G119" s="224"/>
      <c r="H119" s="227">
        <v>3.371</v>
      </c>
      <c r="I119" s="228"/>
      <c r="J119" s="224"/>
      <c r="K119" s="224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155</v>
      </c>
      <c r="AU119" s="233" t="s">
        <v>83</v>
      </c>
      <c r="AV119" s="13" t="s">
        <v>83</v>
      </c>
      <c r="AW119" s="13" t="s">
        <v>35</v>
      </c>
      <c r="AX119" s="13" t="s">
        <v>73</v>
      </c>
      <c r="AY119" s="233" t="s">
        <v>145</v>
      </c>
    </row>
    <row r="120" spans="1:51" s="14" customFormat="1" ht="12">
      <c r="A120" s="14"/>
      <c r="B120" s="234"/>
      <c r="C120" s="235"/>
      <c r="D120" s="218" t="s">
        <v>155</v>
      </c>
      <c r="E120" s="236" t="s">
        <v>19</v>
      </c>
      <c r="F120" s="237" t="s">
        <v>156</v>
      </c>
      <c r="G120" s="235"/>
      <c r="H120" s="238">
        <v>2032.8370000000002</v>
      </c>
      <c r="I120" s="239"/>
      <c r="J120" s="235"/>
      <c r="K120" s="235"/>
      <c r="L120" s="240"/>
      <c r="M120" s="245"/>
      <c r="N120" s="246"/>
      <c r="O120" s="246"/>
      <c r="P120" s="246"/>
      <c r="Q120" s="246"/>
      <c r="R120" s="246"/>
      <c r="S120" s="246"/>
      <c r="T120" s="247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155</v>
      </c>
      <c r="AU120" s="244" t="s">
        <v>83</v>
      </c>
      <c r="AV120" s="14" t="s">
        <v>157</v>
      </c>
      <c r="AW120" s="14" t="s">
        <v>35</v>
      </c>
      <c r="AX120" s="14" t="s">
        <v>81</v>
      </c>
      <c r="AY120" s="244" t="s">
        <v>145</v>
      </c>
    </row>
    <row r="121" spans="1:65" s="2" customFormat="1" ht="16.5" customHeight="1">
      <c r="A121" s="39"/>
      <c r="B121" s="40"/>
      <c r="C121" s="205" t="s">
        <v>183</v>
      </c>
      <c r="D121" s="205" t="s">
        <v>148</v>
      </c>
      <c r="E121" s="206" t="s">
        <v>423</v>
      </c>
      <c r="F121" s="207" t="s">
        <v>424</v>
      </c>
      <c r="G121" s="208" t="s">
        <v>249</v>
      </c>
      <c r="H121" s="209">
        <v>1930.53</v>
      </c>
      <c r="I121" s="210"/>
      <c r="J121" s="211">
        <f>ROUND(I121*H121,2)</f>
        <v>0</v>
      </c>
      <c r="K121" s="207" t="s">
        <v>151</v>
      </c>
      <c r="L121" s="45"/>
      <c r="M121" s="212" t="s">
        <v>19</v>
      </c>
      <c r="N121" s="213" t="s">
        <v>44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157</v>
      </c>
      <c r="AT121" s="216" t="s">
        <v>148</v>
      </c>
      <c r="AU121" s="216" t="s">
        <v>83</v>
      </c>
      <c r="AY121" s="18" t="s">
        <v>145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81</v>
      </c>
      <c r="BK121" s="217">
        <f>ROUND(I121*H121,2)</f>
        <v>0</v>
      </c>
      <c r="BL121" s="18" t="s">
        <v>157</v>
      </c>
      <c r="BM121" s="216" t="s">
        <v>812</v>
      </c>
    </row>
    <row r="122" spans="1:47" s="2" customFormat="1" ht="12">
      <c r="A122" s="39"/>
      <c r="B122" s="40"/>
      <c r="C122" s="41"/>
      <c r="D122" s="218" t="s">
        <v>154</v>
      </c>
      <c r="E122" s="41"/>
      <c r="F122" s="219" t="s">
        <v>426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154</v>
      </c>
      <c r="AU122" s="18" t="s">
        <v>83</v>
      </c>
    </row>
    <row r="123" spans="1:51" s="15" customFormat="1" ht="12">
      <c r="A123" s="15"/>
      <c r="B123" s="249"/>
      <c r="C123" s="250"/>
      <c r="D123" s="218" t="s">
        <v>155</v>
      </c>
      <c r="E123" s="251" t="s">
        <v>19</v>
      </c>
      <c r="F123" s="252" t="s">
        <v>712</v>
      </c>
      <c r="G123" s="250"/>
      <c r="H123" s="251" t="s">
        <v>19</v>
      </c>
      <c r="I123" s="253"/>
      <c r="J123" s="250"/>
      <c r="K123" s="250"/>
      <c r="L123" s="254"/>
      <c r="M123" s="255"/>
      <c r="N123" s="256"/>
      <c r="O123" s="256"/>
      <c r="P123" s="256"/>
      <c r="Q123" s="256"/>
      <c r="R123" s="256"/>
      <c r="S123" s="256"/>
      <c r="T123" s="257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8" t="s">
        <v>155</v>
      </c>
      <c r="AU123" s="258" t="s">
        <v>83</v>
      </c>
      <c r="AV123" s="15" t="s">
        <v>81</v>
      </c>
      <c r="AW123" s="15" t="s">
        <v>35</v>
      </c>
      <c r="AX123" s="15" t="s">
        <v>73</v>
      </c>
      <c r="AY123" s="258" t="s">
        <v>145</v>
      </c>
    </row>
    <row r="124" spans="1:51" s="13" customFormat="1" ht="12">
      <c r="A124" s="13"/>
      <c r="B124" s="223"/>
      <c r="C124" s="224"/>
      <c r="D124" s="218" t="s">
        <v>155</v>
      </c>
      <c r="E124" s="225" t="s">
        <v>19</v>
      </c>
      <c r="F124" s="226" t="s">
        <v>801</v>
      </c>
      <c r="G124" s="224"/>
      <c r="H124" s="227">
        <v>1930.53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155</v>
      </c>
      <c r="AU124" s="233" t="s">
        <v>83</v>
      </c>
      <c r="AV124" s="13" t="s">
        <v>83</v>
      </c>
      <c r="AW124" s="13" t="s">
        <v>35</v>
      </c>
      <c r="AX124" s="13" t="s">
        <v>73</v>
      </c>
      <c r="AY124" s="233" t="s">
        <v>145</v>
      </c>
    </row>
    <row r="125" spans="1:51" s="14" customFormat="1" ht="12">
      <c r="A125" s="14"/>
      <c r="B125" s="234"/>
      <c r="C125" s="235"/>
      <c r="D125" s="218" t="s">
        <v>155</v>
      </c>
      <c r="E125" s="236" t="s">
        <v>19</v>
      </c>
      <c r="F125" s="237" t="s">
        <v>156</v>
      </c>
      <c r="G125" s="235"/>
      <c r="H125" s="238">
        <v>1930.53</v>
      </c>
      <c r="I125" s="239"/>
      <c r="J125" s="235"/>
      <c r="K125" s="235"/>
      <c r="L125" s="240"/>
      <c r="M125" s="245"/>
      <c r="N125" s="246"/>
      <c r="O125" s="246"/>
      <c r="P125" s="246"/>
      <c r="Q125" s="246"/>
      <c r="R125" s="246"/>
      <c r="S125" s="246"/>
      <c r="T125" s="24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155</v>
      </c>
      <c r="AU125" s="244" t="s">
        <v>83</v>
      </c>
      <c r="AV125" s="14" t="s">
        <v>157</v>
      </c>
      <c r="AW125" s="14" t="s">
        <v>35</v>
      </c>
      <c r="AX125" s="14" t="s">
        <v>81</v>
      </c>
      <c r="AY125" s="244" t="s">
        <v>145</v>
      </c>
    </row>
    <row r="126" spans="1:65" s="2" customFormat="1" ht="16.5" customHeight="1">
      <c r="A126" s="39"/>
      <c r="B126" s="40"/>
      <c r="C126" s="205" t="s">
        <v>190</v>
      </c>
      <c r="D126" s="205" t="s">
        <v>148</v>
      </c>
      <c r="E126" s="206" t="s">
        <v>274</v>
      </c>
      <c r="F126" s="207" t="s">
        <v>275</v>
      </c>
      <c r="G126" s="208" t="s">
        <v>249</v>
      </c>
      <c r="H126" s="209">
        <v>8.738</v>
      </c>
      <c r="I126" s="210"/>
      <c r="J126" s="211">
        <f>ROUND(I126*H126,2)</f>
        <v>0</v>
      </c>
      <c r="K126" s="207" t="s">
        <v>151</v>
      </c>
      <c r="L126" s="45"/>
      <c r="M126" s="212" t="s">
        <v>19</v>
      </c>
      <c r="N126" s="213" t="s">
        <v>44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157</v>
      </c>
      <c r="AT126" s="216" t="s">
        <v>148</v>
      </c>
      <c r="AU126" s="216" t="s">
        <v>83</v>
      </c>
      <c r="AY126" s="18" t="s">
        <v>145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81</v>
      </c>
      <c r="BK126" s="217">
        <f>ROUND(I126*H126,2)</f>
        <v>0</v>
      </c>
      <c r="BL126" s="18" t="s">
        <v>157</v>
      </c>
      <c r="BM126" s="216" t="s">
        <v>813</v>
      </c>
    </row>
    <row r="127" spans="1:47" s="2" customFormat="1" ht="12">
      <c r="A127" s="39"/>
      <c r="B127" s="40"/>
      <c r="C127" s="41"/>
      <c r="D127" s="218" t="s">
        <v>154</v>
      </c>
      <c r="E127" s="41"/>
      <c r="F127" s="219" t="s">
        <v>277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154</v>
      </c>
      <c r="AU127" s="18" t="s">
        <v>83</v>
      </c>
    </row>
    <row r="128" spans="1:51" s="13" customFormat="1" ht="12">
      <c r="A128" s="13"/>
      <c r="B128" s="223"/>
      <c r="C128" s="224"/>
      <c r="D128" s="218" t="s">
        <v>155</v>
      </c>
      <c r="E128" s="225" t="s">
        <v>19</v>
      </c>
      <c r="F128" s="226" t="s">
        <v>799</v>
      </c>
      <c r="G128" s="224"/>
      <c r="H128" s="227">
        <v>8.738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155</v>
      </c>
      <c r="AU128" s="233" t="s">
        <v>83</v>
      </c>
      <c r="AV128" s="13" t="s">
        <v>83</v>
      </c>
      <c r="AW128" s="13" t="s">
        <v>35</v>
      </c>
      <c r="AX128" s="13" t="s">
        <v>73</v>
      </c>
      <c r="AY128" s="233" t="s">
        <v>145</v>
      </c>
    </row>
    <row r="129" spans="1:51" s="14" customFormat="1" ht="12">
      <c r="A129" s="14"/>
      <c r="B129" s="234"/>
      <c r="C129" s="235"/>
      <c r="D129" s="218" t="s">
        <v>155</v>
      </c>
      <c r="E129" s="236" t="s">
        <v>19</v>
      </c>
      <c r="F129" s="237" t="s">
        <v>156</v>
      </c>
      <c r="G129" s="235"/>
      <c r="H129" s="238">
        <v>8.738</v>
      </c>
      <c r="I129" s="239"/>
      <c r="J129" s="235"/>
      <c r="K129" s="235"/>
      <c r="L129" s="240"/>
      <c r="M129" s="245"/>
      <c r="N129" s="246"/>
      <c r="O129" s="246"/>
      <c r="P129" s="246"/>
      <c r="Q129" s="246"/>
      <c r="R129" s="246"/>
      <c r="S129" s="246"/>
      <c r="T129" s="24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155</v>
      </c>
      <c r="AU129" s="244" t="s">
        <v>83</v>
      </c>
      <c r="AV129" s="14" t="s">
        <v>157</v>
      </c>
      <c r="AW129" s="14" t="s">
        <v>35</v>
      </c>
      <c r="AX129" s="14" t="s">
        <v>81</v>
      </c>
      <c r="AY129" s="244" t="s">
        <v>145</v>
      </c>
    </row>
    <row r="130" spans="1:65" s="2" customFormat="1" ht="16.5" customHeight="1">
      <c r="A130" s="39"/>
      <c r="B130" s="40"/>
      <c r="C130" s="205" t="s">
        <v>197</v>
      </c>
      <c r="D130" s="205" t="s">
        <v>148</v>
      </c>
      <c r="E130" s="206" t="s">
        <v>714</v>
      </c>
      <c r="F130" s="207" t="s">
        <v>715</v>
      </c>
      <c r="G130" s="208" t="s">
        <v>220</v>
      </c>
      <c r="H130" s="209">
        <v>538.2</v>
      </c>
      <c r="I130" s="210"/>
      <c r="J130" s="211">
        <f>ROUND(I130*H130,2)</f>
        <v>0</v>
      </c>
      <c r="K130" s="207" t="s">
        <v>151</v>
      </c>
      <c r="L130" s="45"/>
      <c r="M130" s="212" t="s">
        <v>19</v>
      </c>
      <c r="N130" s="213" t="s">
        <v>44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157</v>
      </c>
      <c r="AT130" s="216" t="s">
        <v>148</v>
      </c>
      <c r="AU130" s="216" t="s">
        <v>83</v>
      </c>
      <c r="AY130" s="18" t="s">
        <v>145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81</v>
      </c>
      <c r="BK130" s="217">
        <f>ROUND(I130*H130,2)</f>
        <v>0</v>
      </c>
      <c r="BL130" s="18" t="s">
        <v>157</v>
      </c>
      <c r="BM130" s="216" t="s">
        <v>814</v>
      </c>
    </row>
    <row r="131" spans="1:47" s="2" customFormat="1" ht="12">
      <c r="A131" s="39"/>
      <c r="B131" s="40"/>
      <c r="C131" s="41"/>
      <c r="D131" s="218" t="s">
        <v>154</v>
      </c>
      <c r="E131" s="41"/>
      <c r="F131" s="219" t="s">
        <v>717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154</v>
      </c>
      <c r="AU131" s="18" t="s">
        <v>83</v>
      </c>
    </row>
    <row r="132" spans="1:51" s="13" customFormat="1" ht="12">
      <c r="A132" s="13"/>
      <c r="B132" s="223"/>
      <c r="C132" s="224"/>
      <c r="D132" s="218" t="s">
        <v>155</v>
      </c>
      <c r="E132" s="225" t="s">
        <v>19</v>
      </c>
      <c r="F132" s="226" t="s">
        <v>815</v>
      </c>
      <c r="G132" s="224"/>
      <c r="H132" s="227">
        <v>538.2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155</v>
      </c>
      <c r="AU132" s="233" t="s">
        <v>83</v>
      </c>
      <c r="AV132" s="13" t="s">
        <v>83</v>
      </c>
      <c r="AW132" s="13" t="s">
        <v>35</v>
      </c>
      <c r="AX132" s="13" t="s">
        <v>73</v>
      </c>
      <c r="AY132" s="233" t="s">
        <v>145</v>
      </c>
    </row>
    <row r="133" spans="1:51" s="14" customFormat="1" ht="12">
      <c r="A133" s="14"/>
      <c r="B133" s="234"/>
      <c r="C133" s="235"/>
      <c r="D133" s="218" t="s">
        <v>155</v>
      </c>
      <c r="E133" s="236" t="s">
        <v>19</v>
      </c>
      <c r="F133" s="237" t="s">
        <v>156</v>
      </c>
      <c r="G133" s="235"/>
      <c r="H133" s="238">
        <v>538.2</v>
      </c>
      <c r="I133" s="239"/>
      <c r="J133" s="235"/>
      <c r="K133" s="235"/>
      <c r="L133" s="240"/>
      <c r="M133" s="245"/>
      <c r="N133" s="246"/>
      <c r="O133" s="246"/>
      <c r="P133" s="246"/>
      <c r="Q133" s="246"/>
      <c r="R133" s="246"/>
      <c r="S133" s="246"/>
      <c r="T133" s="24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155</v>
      </c>
      <c r="AU133" s="244" t="s">
        <v>83</v>
      </c>
      <c r="AV133" s="14" t="s">
        <v>157</v>
      </c>
      <c r="AW133" s="14" t="s">
        <v>35</v>
      </c>
      <c r="AX133" s="14" t="s">
        <v>81</v>
      </c>
      <c r="AY133" s="244" t="s">
        <v>145</v>
      </c>
    </row>
    <row r="134" spans="1:65" s="2" customFormat="1" ht="16.5" customHeight="1">
      <c r="A134" s="39"/>
      <c r="B134" s="40"/>
      <c r="C134" s="205" t="s">
        <v>264</v>
      </c>
      <c r="D134" s="205" t="s">
        <v>148</v>
      </c>
      <c r="E134" s="206" t="s">
        <v>444</v>
      </c>
      <c r="F134" s="207" t="s">
        <v>445</v>
      </c>
      <c r="G134" s="208" t="s">
        <v>220</v>
      </c>
      <c r="H134" s="209">
        <v>901.98</v>
      </c>
      <c r="I134" s="210"/>
      <c r="J134" s="211">
        <f>ROUND(I134*H134,2)</f>
        <v>0</v>
      </c>
      <c r="K134" s="207" t="s">
        <v>151</v>
      </c>
      <c r="L134" s="45"/>
      <c r="M134" s="212" t="s">
        <v>19</v>
      </c>
      <c r="N134" s="213" t="s">
        <v>44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157</v>
      </c>
      <c r="AT134" s="216" t="s">
        <v>148</v>
      </c>
      <c r="AU134" s="216" t="s">
        <v>83</v>
      </c>
      <c r="AY134" s="18" t="s">
        <v>145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81</v>
      </c>
      <c r="BK134" s="217">
        <f>ROUND(I134*H134,2)</f>
        <v>0</v>
      </c>
      <c r="BL134" s="18" t="s">
        <v>157</v>
      </c>
      <c r="BM134" s="216" t="s">
        <v>816</v>
      </c>
    </row>
    <row r="135" spans="1:47" s="2" customFormat="1" ht="12">
      <c r="A135" s="39"/>
      <c r="B135" s="40"/>
      <c r="C135" s="41"/>
      <c r="D135" s="218" t="s">
        <v>154</v>
      </c>
      <c r="E135" s="41"/>
      <c r="F135" s="219" t="s">
        <v>447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154</v>
      </c>
      <c r="AU135" s="18" t="s">
        <v>83</v>
      </c>
    </row>
    <row r="136" spans="1:51" s="15" customFormat="1" ht="12">
      <c r="A136" s="15"/>
      <c r="B136" s="249"/>
      <c r="C136" s="250"/>
      <c r="D136" s="218" t="s">
        <v>155</v>
      </c>
      <c r="E136" s="251" t="s">
        <v>19</v>
      </c>
      <c r="F136" s="252" t="s">
        <v>448</v>
      </c>
      <c r="G136" s="250"/>
      <c r="H136" s="251" t="s">
        <v>19</v>
      </c>
      <c r="I136" s="253"/>
      <c r="J136" s="250"/>
      <c r="K136" s="250"/>
      <c r="L136" s="254"/>
      <c r="M136" s="255"/>
      <c r="N136" s="256"/>
      <c r="O136" s="256"/>
      <c r="P136" s="256"/>
      <c r="Q136" s="256"/>
      <c r="R136" s="256"/>
      <c r="S136" s="256"/>
      <c r="T136" s="25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8" t="s">
        <v>155</v>
      </c>
      <c r="AU136" s="258" t="s">
        <v>83</v>
      </c>
      <c r="AV136" s="15" t="s">
        <v>81</v>
      </c>
      <c r="AW136" s="15" t="s">
        <v>35</v>
      </c>
      <c r="AX136" s="15" t="s">
        <v>73</v>
      </c>
      <c r="AY136" s="258" t="s">
        <v>145</v>
      </c>
    </row>
    <row r="137" spans="1:51" s="13" customFormat="1" ht="12">
      <c r="A137" s="13"/>
      <c r="B137" s="223"/>
      <c r="C137" s="224"/>
      <c r="D137" s="218" t="s">
        <v>155</v>
      </c>
      <c r="E137" s="225" t="s">
        <v>19</v>
      </c>
      <c r="F137" s="226" t="s">
        <v>817</v>
      </c>
      <c r="G137" s="224"/>
      <c r="H137" s="227">
        <v>901.98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155</v>
      </c>
      <c r="AU137" s="233" t="s">
        <v>83</v>
      </c>
      <c r="AV137" s="13" t="s">
        <v>83</v>
      </c>
      <c r="AW137" s="13" t="s">
        <v>35</v>
      </c>
      <c r="AX137" s="13" t="s">
        <v>73</v>
      </c>
      <c r="AY137" s="233" t="s">
        <v>145</v>
      </c>
    </row>
    <row r="138" spans="1:51" s="14" customFormat="1" ht="12">
      <c r="A138" s="14"/>
      <c r="B138" s="234"/>
      <c r="C138" s="235"/>
      <c r="D138" s="218" t="s">
        <v>155</v>
      </c>
      <c r="E138" s="236" t="s">
        <v>19</v>
      </c>
      <c r="F138" s="237" t="s">
        <v>156</v>
      </c>
      <c r="G138" s="235"/>
      <c r="H138" s="238">
        <v>901.98</v>
      </c>
      <c r="I138" s="239"/>
      <c r="J138" s="235"/>
      <c r="K138" s="235"/>
      <c r="L138" s="240"/>
      <c r="M138" s="245"/>
      <c r="N138" s="246"/>
      <c r="O138" s="246"/>
      <c r="P138" s="246"/>
      <c r="Q138" s="246"/>
      <c r="R138" s="246"/>
      <c r="S138" s="246"/>
      <c r="T138" s="24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155</v>
      </c>
      <c r="AU138" s="244" t="s">
        <v>83</v>
      </c>
      <c r="AV138" s="14" t="s">
        <v>157</v>
      </c>
      <c r="AW138" s="14" t="s">
        <v>35</v>
      </c>
      <c r="AX138" s="14" t="s">
        <v>81</v>
      </c>
      <c r="AY138" s="244" t="s">
        <v>145</v>
      </c>
    </row>
    <row r="139" spans="1:65" s="2" customFormat="1" ht="16.5" customHeight="1">
      <c r="A139" s="39"/>
      <c r="B139" s="40"/>
      <c r="C139" s="205" t="s">
        <v>273</v>
      </c>
      <c r="D139" s="205" t="s">
        <v>148</v>
      </c>
      <c r="E139" s="206" t="s">
        <v>450</v>
      </c>
      <c r="F139" s="207" t="s">
        <v>451</v>
      </c>
      <c r="G139" s="208" t="s">
        <v>220</v>
      </c>
      <c r="H139" s="209">
        <v>901.98</v>
      </c>
      <c r="I139" s="210"/>
      <c r="J139" s="211">
        <f>ROUND(I139*H139,2)</f>
        <v>0</v>
      </c>
      <c r="K139" s="207" t="s">
        <v>151</v>
      </c>
      <c r="L139" s="45"/>
      <c r="M139" s="212" t="s">
        <v>19</v>
      </c>
      <c r="N139" s="213" t="s">
        <v>44</v>
      </c>
      <c r="O139" s="85"/>
      <c r="P139" s="214">
        <f>O139*H139</f>
        <v>0</v>
      </c>
      <c r="Q139" s="214">
        <v>0.00127</v>
      </c>
      <c r="R139" s="214">
        <f>Q139*H139</f>
        <v>1.1455146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157</v>
      </c>
      <c r="AT139" s="216" t="s">
        <v>148</v>
      </c>
      <c r="AU139" s="216" t="s">
        <v>83</v>
      </c>
      <c r="AY139" s="18" t="s">
        <v>145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81</v>
      </c>
      <c r="BK139" s="217">
        <f>ROUND(I139*H139,2)</f>
        <v>0</v>
      </c>
      <c r="BL139" s="18" t="s">
        <v>157</v>
      </c>
      <c r="BM139" s="216" t="s">
        <v>818</v>
      </c>
    </row>
    <row r="140" spans="1:47" s="2" customFormat="1" ht="12">
      <c r="A140" s="39"/>
      <c r="B140" s="40"/>
      <c r="C140" s="41"/>
      <c r="D140" s="218" t="s">
        <v>154</v>
      </c>
      <c r="E140" s="41"/>
      <c r="F140" s="219" t="s">
        <v>451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154</v>
      </c>
      <c r="AU140" s="18" t="s">
        <v>83</v>
      </c>
    </row>
    <row r="141" spans="1:51" s="13" customFormat="1" ht="12">
      <c r="A141" s="13"/>
      <c r="B141" s="223"/>
      <c r="C141" s="224"/>
      <c r="D141" s="218" t="s">
        <v>155</v>
      </c>
      <c r="E141" s="225" t="s">
        <v>19</v>
      </c>
      <c r="F141" s="226" t="s">
        <v>819</v>
      </c>
      <c r="G141" s="224"/>
      <c r="H141" s="227">
        <v>901.98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155</v>
      </c>
      <c r="AU141" s="233" t="s">
        <v>83</v>
      </c>
      <c r="AV141" s="13" t="s">
        <v>83</v>
      </c>
      <c r="AW141" s="13" t="s">
        <v>35</v>
      </c>
      <c r="AX141" s="13" t="s">
        <v>73</v>
      </c>
      <c r="AY141" s="233" t="s">
        <v>145</v>
      </c>
    </row>
    <row r="142" spans="1:51" s="14" customFormat="1" ht="12">
      <c r="A142" s="14"/>
      <c r="B142" s="234"/>
      <c r="C142" s="235"/>
      <c r="D142" s="218" t="s">
        <v>155</v>
      </c>
      <c r="E142" s="236" t="s">
        <v>19</v>
      </c>
      <c r="F142" s="237" t="s">
        <v>156</v>
      </c>
      <c r="G142" s="235"/>
      <c r="H142" s="238">
        <v>901.98</v>
      </c>
      <c r="I142" s="239"/>
      <c r="J142" s="235"/>
      <c r="K142" s="235"/>
      <c r="L142" s="240"/>
      <c r="M142" s="245"/>
      <c r="N142" s="246"/>
      <c r="O142" s="246"/>
      <c r="P142" s="246"/>
      <c r="Q142" s="246"/>
      <c r="R142" s="246"/>
      <c r="S142" s="246"/>
      <c r="T142" s="24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155</v>
      </c>
      <c r="AU142" s="244" t="s">
        <v>83</v>
      </c>
      <c r="AV142" s="14" t="s">
        <v>157</v>
      </c>
      <c r="AW142" s="14" t="s">
        <v>35</v>
      </c>
      <c r="AX142" s="14" t="s">
        <v>81</v>
      </c>
      <c r="AY142" s="244" t="s">
        <v>145</v>
      </c>
    </row>
    <row r="143" spans="1:65" s="2" customFormat="1" ht="16.5" customHeight="1">
      <c r="A143" s="39"/>
      <c r="B143" s="40"/>
      <c r="C143" s="259" t="s">
        <v>279</v>
      </c>
      <c r="D143" s="259" t="s">
        <v>286</v>
      </c>
      <c r="E143" s="260" t="s">
        <v>723</v>
      </c>
      <c r="F143" s="261" t="s">
        <v>724</v>
      </c>
      <c r="G143" s="262" t="s">
        <v>456</v>
      </c>
      <c r="H143" s="263">
        <v>22.55</v>
      </c>
      <c r="I143" s="264"/>
      <c r="J143" s="265">
        <f>ROUND(I143*H143,2)</f>
        <v>0</v>
      </c>
      <c r="K143" s="261" t="s">
        <v>151</v>
      </c>
      <c r="L143" s="266"/>
      <c r="M143" s="267" t="s">
        <v>19</v>
      </c>
      <c r="N143" s="268" t="s">
        <v>44</v>
      </c>
      <c r="O143" s="85"/>
      <c r="P143" s="214">
        <f>O143*H143</f>
        <v>0</v>
      </c>
      <c r="Q143" s="214">
        <v>0.001</v>
      </c>
      <c r="R143" s="214">
        <f>Q143*H143</f>
        <v>0.02255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197</v>
      </c>
      <c r="AT143" s="216" t="s">
        <v>286</v>
      </c>
      <c r="AU143" s="216" t="s">
        <v>83</v>
      </c>
      <c r="AY143" s="18" t="s">
        <v>145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81</v>
      </c>
      <c r="BK143" s="217">
        <f>ROUND(I143*H143,2)</f>
        <v>0</v>
      </c>
      <c r="BL143" s="18" t="s">
        <v>157</v>
      </c>
      <c r="BM143" s="216" t="s">
        <v>820</v>
      </c>
    </row>
    <row r="144" spans="1:47" s="2" customFormat="1" ht="12">
      <c r="A144" s="39"/>
      <c r="B144" s="40"/>
      <c r="C144" s="41"/>
      <c r="D144" s="218" t="s">
        <v>154</v>
      </c>
      <c r="E144" s="41"/>
      <c r="F144" s="219" t="s">
        <v>724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154</v>
      </c>
      <c r="AU144" s="18" t="s">
        <v>83</v>
      </c>
    </row>
    <row r="145" spans="1:51" s="13" customFormat="1" ht="12">
      <c r="A145" s="13"/>
      <c r="B145" s="223"/>
      <c r="C145" s="224"/>
      <c r="D145" s="218" t="s">
        <v>155</v>
      </c>
      <c r="E145" s="225" t="s">
        <v>19</v>
      </c>
      <c r="F145" s="226" t="s">
        <v>821</v>
      </c>
      <c r="G145" s="224"/>
      <c r="H145" s="227">
        <v>22.55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155</v>
      </c>
      <c r="AU145" s="233" t="s">
        <v>83</v>
      </c>
      <c r="AV145" s="13" t="s">
        <v>83</v>
      </c>
      <c r="AW145" s="13" t="s">
        <v>35</v>
      </c>
      <c r="AX145" s="13" t="s">
        <v>73</v>
      </c>
      <c r="AY145" s="233" t="s">
        <v>145</v>
      </c>
    </row>
    <row r="146" spans="1:51" s="14" customFormat="1" ht="12">
      <c r="A146" s="14"/>
      <c r="B146" s="234"/>
      <c r="C146" s="235"/>
      <c r="D146" s="218" t="s">
        <v>155</v>
      </c>
      <c r="E146" s="236" t="s">
        <v>19</v>
      </c>
      <c r="F146" s="237" t="s">
        <v>156</v>
      </c>
      <c r="G146" s="235"/>
      <c r="H146" s="238">
        <v>22.55</v>
      </c>
      <c r="I146" s="239"/>
      <c r="J146" s="235"/>
      <c r="K146" s="235"/>
      <c r="L146" s="240"/>
      <c r="M146" s="245"/>
      <c r="N146" s="246"/>
      <c r="O146" s="246"/>
      <c r="P146" s="246"/>
      <c r="Q146" s="246"/>
      <c r="R146" s="246"/>
      <c r="S146" s="246"/>
      <c r="T146" s="24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155</v>
      </c>
      <c r="AU146" s="244" t="s">
        <v>83</v>
      </c>
      <c r="AV146" s="14" t="s">
        <v>157</v>
      </c>
      <c r="AW146" s="14" t="s">
        <v>35</v>
      </c>
      <c r="AX146" s="14" t="s">
        <v>81</v>
      </c>
      <c r="AY146" s="244" t="s">
        <v>145</v>
      </c>
    </row>
    <row r="147" spans="1:65" s="2" customFormat="1" ht="16.5" customHeight="1">
      <c r="A147" s="39"/>
      <c r="B147" s="40"/>
      <c r="C147" s="205" t="s">
        <v>285</v>
      </c>
      <c r="D147" s="205" t="s">
        <v>148</v>
      </c>
      <c r="E147" s="206" t="s">
        <v>459</v>
      </c>
      <c r="F147" s="207" t="s">
        <v>460</v>
      </c>
      <c r="G147" s="208" t="s">
        <v>220</v>
      </c>
      <c r="H147" s="209">
        <v>901.98</v>
      </c>
      <c r="I147" s="210"/>
      <c r="J147" s="211">
        <f>ROUND(I147*H147,2)</f>
        <v>0</v>
      </c>
      <c r="K147" s="207" t="s">
        <v>151</v>
      </c>
      <c r="L147" s="45"/>
      <c r="M147" s="212" t="s">
        <v>19</v>
      </c>
      <c r="N147" s="213" t="s">
        <v>44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157</v>
      </c>
      <c r="AT147" s="216" t="s">
        <v>148</v>
      </c>
      <c r="AU147" s="216" t="s">
        <v>83</v>
      </c>
      <c r="AY147" s="18" t="s">
        <v>145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81</v>
      </c>
      <c r="BK147" s="217">
        <f>ROUND(I147*H147,2)</f>
        <v>0</v>
      </c>
      <c r="BL147" s="18" t="s">
        <v>157</v>
      </c>
      <c r="BM147" s="216" t="s">
        <v>822</v>
      </c>
    </row>
    <row r="148" spans="1:47" s="2" customFormat="1" ht="12">
      <c r="A148" s="39"/>
      <c r="B148" s="40"/>
      <c r="C148" s="41"/>
      <c r="D148" s="218" t="s">
        <v>154</v>
      </c>
      <c r="E148" s="41"/>
      <c r="F148" s="219" t="s">
        <v>462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154</v>
      </c>
      <c r="AU148" s="18" t="s">
        <v>83</v>
      </c>
    </row>
    <row r="149" spans="1:51" s="13" customFormat="1" ht="12">
      <c r="A149" s="13"/>
      <c r="B149" s="223"/>
      <c r="C149" s="224"/>
      <c r="D149" s="218" t="s">
        <v>155</v>
      </c>
      <c r="E149" s="225" t="s">
        <v>19</v>
      </c>
      <c r="F149" s="226" t="s">
        <v>819</v>
      </c>
      <c r="G149" s="224"/>
      <c r="H149" s="227">
        <v>901.98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155</v>
      </c>
      <c r="AU149" s="233" t="s">
        <v>83</v>
      </c>
      <c r="AV149" s="13" t="s">
        <v>83</v>
      </c>
      <c r="AW149" s="13" t="s">
        <v>35</v>
      </c>
      <c r="AX149" s="13" t="s">
        <v>73</v>
      </c>
      <c r="AY149" s="233" t="s">
        <v>145</v>
      </c>
    </row>
    <row r="150" spans="1:51" s="14" customFormat="1" ht="12">
      <c r="A150" s="14"/>
      <c r="B150" s="234"/>
      <c r="C150" s="235"/>
      <c r="D150" s="218" t="s">
        <v>155</v>
      </c>
      <c r="E150" s="236" t="s">
        <v>19</v>
      </c>
      <c r="F150" s="237" t="s">
        <v>156</v>
      </c>
      <c r="G150" s="235"/>
      <c r="H150" s="238">
        <v>901.98</v>
      </c>
      <c r="I150" s="239"/>
      <c r="J150" s="235"/>
      <c r="K150" s="235"/>
      <c r="L150" s="240"/>
      <c r="M150" s="245"/>
      <c r="N150" s="246"/>
      <c r="O150" s="246"/>
      <c r="P150" s="246"/>
      <c r="Q150" s="246"/>
      <c r="R150" s="246"/>
      <c r="S150" s="246"/>
      <c r="T150" s="24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155</v>
      </c>
      <c r="AU150" s="244" t="s">
        <v>83</v>
      </c>
      <c r="AV150" s="14" t="s">
        <v>157</v>
      </c>
      <c r="AW150" s="14" t="s">
        <v>35</v>
      </c>
      <c r="AX150" s="14" t="s">
        <v>81</v>
      </c>
      <c r="AY150" s="244" t="s">
        <v>145</v>
      </c>
    </row>
    <row r="151" spans="1:65" s="2" customFormat="1" ht="16.5" customHeight="1">
      <c r="A151" s="39"/>
      <c r="B151" s="40"/>
      <c r="C151" s="205" t="s">
        <v>291</v>
      </c>
      <c r="D151" s="205" t="s">
        <v>148</v>
      </c>
      <c r="E151" s="206" t="s">
        <v>463</v>
      </c>
      <c r="F151" s="207" t="s">
        <v>464</v>
      </c>
      <c r="G151" s="208" t="s">
        <v>220</v>
      </c>
      <c r="H151" s="209">
        <v>901.98</v>
      </c>
      <c r="I151" s="210"/>
      <c r="J151" s="211">
        <f>ROUND(I151*H151,2)</f>
        <v>0</v>
      </c>
      <c r="K151" s="207" t="s">
        <v>151</v>
      </c>
      <c r="L151" s="45"/>
      <c r="M151" s="212" t="s">
        <v>19</v>
      </c>
      <c r="N151" s="213" t="s">
        <v>44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157</v>
      </c>
      <c r="AT151" s="216" t="s">
        <v>148</v>
      </c>
      <c r="AU151" s="216" t="s">
        <v>83</v>
      </c>
      <c r="AY151" s="18" t="s">
        <v>145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81</v>
      </c>
      <c r="BK151" s="217">
        <f>ROUND(I151*H151,2)</f>
        <v>0</v>
      </c>
      <c r="BL151" s="18" t="s">
        <v>157</v>
      </c>
      <c r="BM151" s="216" t="s">
        <v>823</v>
      </c>
    </row>
    <row r="152" spans="1:47" s="2" customFormat="1" ht="12">
      <c r="A152" s="39"/>
      <c r="B152" s="40"/>
      <c r="C152" s="41"/>
      <c r="D152" s="218" t="s">
        <v>154</v>
      </c>
      <c r="E152" s="41"/>
      <c r="F152" s="219" t="s">
        <v>466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154</v>
      </c>
      <c r="AU152" s="18" t="s">
        <v>83</v>
      </c>
    </row>
    <row r="153" spans="1:51" s="13" customFormat="1" ht="12">
      <c r="A153" s="13"/>
      <c r="B153" s="223"/>
      <c r="C153" s="224"/>
      <c r="D153" s="218" t="s">
        <v>155</v>
      </c>
      <c r="E153" s="225" t="s">
        <v>19</v>
      </c>
      <c r="F153" s="226" t="s">
        <v>819</v>
      </c>
      <c r="G153" s="224"/>
      <c r="H153" s="227">
        <v>901.98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155</v>
      </c>
      <c r="AU153" s="233" t="s">
        <v>83</v>
      </c>
      <c r="AV153" s="13" t="s">
        <v>83</v>
      </c>
      <c r="AW153" s="13" t="s">
        <v>35</v>
      </c>
      <c r="AX153" s="13" t="s">
        <v>73</v>
      </c>
      <c r="AY153" s="233" t="s">
        <v>145</v>
      </c>
    </row>
    <row r="154" spans="1:51" s="14" customFormat="1" ht="12">
      <c r="A154" s="14"/>
      <c r="B154" s="234"/>
      <c r="C154" s="235"/>
      <c r="D154" s="218" t="s">
        <v>155</v>
      </c>
      <c r="E154" s="236" t="s">
        <v>19</v>
      </c>
      <c r="F154" s="237" t="s">
        <v>156</v>
      </c>
      <c r="G154" s="235"/>
      <c r="H154" s="238">
        <v>901.98</v>
      </c>
      <c r="I154" s="239"/>
      <c r="J154" s="235"/>
      <c r="K154" s="235"/>
      <c r="L154" s="240"/>
      <c r="M154" s="245"/>
      <c r="N154" s="246"/>
      <c r="O154" s="246"/>
      <c r="P154" s="246"/>
      <c r="Q154" s="246"/>
      <c r="R154" s="246"/>
      <c r="S154" s="246"/>
      <c r="T154" s="24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155</v>
      </c>
      <c r="AU154" s="244" t="s">
        <v>83</v>
      </c>
      <c r="AV154" s="14" t="s">
        <v>157</v>
      </c>
      <c r="AW154" s="14" t="s">
        <v>35</v>
      </c>
      <c r="AX154" s="14" t="s">
        <v>81</v>
      </c>
      <c r="AY154" s="244" t="s">
        <v>145</v>
      </c>
    </row>
    <row r="155" spans="1:65" s="2" customFormat="1" ht="16.5" customHeight="1">
      <c r="A155" s="39"/>
      <c r="B155" s="40"/>
      <c r="C155" s="205" t="s">
        <v>298</v>
      </c>
      <c r="D155" s="205" t="s">
        <v>148</v>
      </c>
      <c r="E155" s="206" t="s">
        <v>468</v>
      </c>
      <c r="F155" s="207" t="s">
        <v>469</v>
      </c>
      <c r="G155" s="208" t="s">
        <v>249</v>
      </c>
      <c r="H155" s="209">
        <v>13.53</v>
      </c>
      <c r="I155" s="210"/>
      <c r="J155" s="211">
        <f>ROUND(I155*H155,2)</f>
        <v>0</v>
      </c>
      <c r="K155" s="207" t="s">
        <v>151</v>
      </c>
      <c r="L155" s="45"/>
      <c r="M155" s="212" t="s">
        <v>19</v>
      </c>
      <c r="N155" s="213" t="s">
        <v>44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157</v>
      </c>
      <c r="AT155" s="216" t="s">
        <v>148</v>
      </c>
      <c r="AU155" s="216" t="s">
        <v>83</v>
      </c>
      <c r="AY155" s="18" t="s">
        <v>145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81</v>
      </c>
      <c r="BK155" s="217">
        <f>ROUND(I155*H155,2)</f>
        <v>0</v>
      </c>
      <c r="BL155" s="18" t="s">
        <v>157</v>
      </c>
      <c r="BM155" s="216" t="s">
        <v>824</v>
      </c>
    </row>
    <row r="156" spans="1:47" s="2" customFormat="1" ht="12">
      <c r="A156" s="39"/>
      <c r="B156" s="40"/>
      <c r="C156" s="41"/>
      <c r="D156" s="218" t="s">
        <v>154</v>
      </c>
      <c r="E156" s="41"/>
      <c r="F156" s="219" t="s">
        <v>471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154</v>
      </c>
      <c r="AU156" s="18" t="s">
        <v>83</v>
      </c>
    </row>
    <row r="157" spans="1:51" s="13" customFormat="1" ht="12">
      <c r="A157" s="13"/>
      <c r="B157" s="223"/>
      <c r="C157" s="224"/>
      <c r="D157" s="218" t="s">
        <v>155</v>
      </c>
      <c r="E157" s="225" t="s">
        <v>19</v>
      </c>
      <c r="F157" s="226" t="s">
        <v>825</v>
      </c>
      <c r="G157" s="224"/>
      <c r="H157" s="227">
        <v>13.53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155</v>
      </c>
      <c r="AU157" s="233" t="s">
        <v>83</v>
      </c>
      <c r="AV157" s="13" t="s">
        <v>83</v>
      </c>
      <c r="AW157" s="13" t="s">
        <v>35</v>
      </c>
      <c r="AX157" s="13" t="s">
        <v>73</v>
      </c>
      <c r="AY157" s="233" t="s">
        <v>145</v>
      </c>
    </row>
    <row r="158" spans="1:51" s="14" customFormat="1" ht="12">
      <c r="A158" s="14"/>
      <c r="B158" s="234"/>
      <c r="C158" s="235"/>
      <c r="D158" s="218" t="s">
        <v>155</v>
      </c>
      <c r="E158" s="236" t="s">
        <v>19</v>
      </c>
      <c r="F158" s="237" t="s">
        <v>156</v>
      </c>
      <c r="G158" s="235"/>
      <c r="H158" s="238">
        <v>13.53</v>
      </c>
      <c r="I158" s="239"/>
      <c r="J158" s="235"/>
      <c r="K158" s="235"/>
      <c r="L158" s="240"/>
      <c r="M158" s="245"/>
      <c r="N158" s="246"/>
      <c r="O158" s="246"/>
      <c r="P158" s="246"/>
      <c r="Q158" s="246"/>
      <c r="R158" s="246"/>
      <c r="S158" s="246"/>
      <c r="T158" s="24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155</v>
      </c>
      <c r="AU158" s="244" t="s">
        <v>83</v>
      </c>
      <c r="AV158" s="14" t="s">
        <v>157</v>
      </c>
      <c r="AW158" s="14" t="s">
        <v>35</v>
      </c>
      <c r="AX158" s="14" t="s">
        <v>81</v>
      </c>
      <c r="AY158" s="244" t="s">
        <v>145</v>
      </c>
    </row>
    <row r="159" spans="1:65" s="2" customFormat="1" ht="16.5" customHeight="1">
      <c r="A159" s="39"/>
      <c r="B159" s="40"/>
      <c r="C159" s="205" t="s">
        <v>8</v>
      </c>
      <c r="D159" s="205" t="s">
        <v>148</v>
      </c>
      <c r="E159" s="206" t="s">
        <v>474</v>
      </c>
      <c r="F159" s="207" t="s">
        <v>475</v>
      </c>
      <c r="G159" s="208" t="s">
        <v>249</v>
      </c>
      <c r="H159" s="209">
        <v>135.3</v>
      </c>
      <c r="I159" s="210"/>
      <c r="J159" s="211">
        <f>ROUND(I159*H159,2)</f>
        <v>0</v>
      </c>
      <c r="K159" s="207" t="s">
        <v>151</v>
      </c>
      <c r="L159" s="45"/>
      <c r="M159" s="212" t="s">
        <v>19</v>
      </c>
      <c r="N159" s="213" t="s">
        <v>44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157</v>
      </c>
      <c r="AT159" s="216" t="s">
        <v>148</v>
      </c>
      <c r="AU159" s="216" t="s">
        <v>83</v>
      </c>
      <c r="AY159" s="18" t="s">
        <v>145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81</v>
      </c>
      <c r="BK159" s="217">
        <f>ROUND(I159*H159,2)</f>
        <v>0</v>
      </c>
      <c r="BL159" s="18" t="s">
        <v>157</v>
      </c>
      <c r="BM159" s="216" t="s">
        <v>826</v>
      </c>
    </row>
    <row r="160" spans="1:47" s="2" customFormat="1" ht="12">
      <c r="A160" s="39"/>
      <c r="B160" s="40"/>
      <c r="C160" s="41"/>
      <c r="D160" s="218" t="s">
        <v>154</v>
      </c>
      <c r="E160" s="41"/>
      <c r="F160" s="219" t="s">
        <v>477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154</v>
      </c>
      <c r="AU160" s="18" t="s">
        <v>83</v>
      </c>
    </row>
    <row r="161" spans="1:51" s="13" customFormat="1" ht="12">
      <c r="A161" s="13"/>
      <c r="B161" s="223"/>
      <c r="C161" s="224"/>
      <c r="D161" s="218" t="s">
        <v>155</v>
      </c>
      <c r="E161" s="225" t="s">
        <v>19</v>
      </c>
      <c r="F161" s="226" t="s">
        <v>827</v>
      </c>
      <c r="G161" s="224"/>
      <c r="H161" s="227">
        <v>135.3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155</v>
      </c>
      <c r="AU161" s="233" t="s">
        <v>83</v>
      </c>
      <c r="AV161" s="13" t="s">
        <v>83</v>
      </c>
      <c r="AW161" s="13" t="s">
        <v>35</v>
      </c>
      <c r="AX161" s="13" t="s">
        <v>73</v>
      </c>
      <c r="AY161" s="233" t="s">
        <v>145</v>
      </c>
    </row>
    <row r="162" spans="1:51" s="14" customFormat="1" ht="12">
      <c r="A162" s="14"/>
      <c r="B162" s="234"/>
      <c r="C162" s="235"/>
      <c r="D162" s="218" t="s">
        <v>155</v>
      </c>
      <c r="E162" s="236" t="s">
        <v>19</v>
      </c>
      <c r="F162" s="237" t="s">
        <v>156</v>
      </c>
      <c r="G162" s="235"/>
      <c r="H162" s="238">
        <v>135.3</v>
      </c>
      <c r="I162" s="239"/>
      <c r="J162" s="235"/>
      <c r="K162" s="235"/>
      <c r="L162" s="240"/>
      <c r="M162" s="245"/>
      <c r="N162" s="246"/>
      <c r="O162" s="246"/>
      <c r="P162" s="246"/>
      <c r="Q162" s="246"/>
      <c r="R162" s="246"/>
      <c r="S162" s="246"/>
      <c r="T162" s="24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155</v>
      </c>
      <c r="AU162" s="244" t="s">
        <v>83</v>
      </c>
      <c r="AV162" s="14" t="s">
        <v>157</v>
      </c>
      <c r="AW162" s="14" t="s">
        <v>35</v>
      </c>
      <c r="AX162" s="14" t="s">
        <v>81</v>
      </c>
      <c r="AY162" s="244" t="s">
        <v>145</v>
      </c>
    </row>
    <row r="163" spans="1:63" s="12" customFormat="1" ht="22.8" customHeight="1">
      <c r="A163" s="12"/>
      <c r="B163" s="189"/>
      <c r="C163" s="190"/>
      <c r="D163" s="191" t="s">
        <v>72</v>
      </c>
      <c r="E163" s="203" t="s">
        <v>144</v>
      </c>
      <c r="F163" s="203" t="s">
        <v>487</v>
      </c>
      <c r="G163" s="190"/>
      <c r="H163" s="190"/>
      <c r="I163" s="193"/>
      <c r="J163" s="204">
        <f>BK163</f>
        <v>0</v>
      </c>
      <c r="K163" s="190"/>
      <c r="L163" s="195"/>
      <c r="M163" s="196"/>
      <c r="N163" s="197"/>
      <c r="O163" s="197"/>
      <c r="P163" s="198">
        <f>SUM(P164:P214)</f>
        <v>0</v>
      </c>
      <c r="Q163" s="197"/>
      <c r="R163" s="198">
        <f>SUM(R164:R214)</f>
        <v>45.156411840000004</v>
      </c>
      <c r="S163" s="197"/>
      <c r="T163" s="199">
        <f>SUM(T164:T214)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0" t="s">
        <v>81</v>
      </c>
      <c r="AT163" s="201" t="s">
        <v>72</v>
      </c>
      <c r="AU163" s="201" t="s">
        <v>81</v>
      </c>
      <c r="AY163" s="200" t="s">
        <v>145</v>
      </c>
      <c r="BK163" s="202">
        <f>SUM(BK164:BK214)</f>
        <v>0</v>
      </c>
    </row>
    <row r="164" spans="1:65" s="2" customFormat="1" ht="16.5" customHeight="1">
      <c r="A164" s="39"/>
      <c r="B164" s="40"/>
      <c r="C164" s="205" t="s">
        <v>312</v>
      </c>
      <c r="D164" s="205" t="s">
        <v>148</v>
      </c>
      <c r="E164" s="206" t="s">
        <v>736</v>
      </c>
      <c r="F164" s="207" t="s">
        <v>510</v>
      </c>
      <c r="G164" s="208" t="s">
        <v>220</v>
      </c>
      <c r="H164" s="209">
        <v>15.39</v>
      </c>
      <c r="I164" s="210"/>
      <c r="J164" s="211">
        <f>ROUND(I164*H164,2)</f>
        <v>0</v>
      </c>
      <c r="K164" s="207" t="s">
        <v>19</v>
      </c>
      <c r="L164" s="45"/>
      <c r="M164" s="212" t="s">
        <v>19</v>
      </c>
      <c r="N164" s="213" t="s">
        <v>44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157</v>
      </c>
      <c r="AT164" s="216" t="s">
        <v>148</v>
      </c>
      <c r="AU164" s="216" t="s">
        <v>83</v>
      </c>
      <c r="AY164" s="18" t="s">
        <v>145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81</v>
      </c>
      <c r="BK164" s="217">
        <f>ROUND(I164*H164,2)</f>
        <v>0</v>
      </c>
      <c r="BL164" s="18" t="s">
        <v>157</v>
      </c>
      <c r="BM164" s="216" t="s">
        <v>828</v>
      </c>
    </row>
    <row r="165" spans="1:47" s="2" customFormat="1" ht="12">
      <c r="A165" s="39"/>
      <c r="B165" s="40"/>
      <c r="C165" s="41"/>
      <c r="D165" s="218" t="s">
        <v>154</v>
      </c>
      <c r="E165" s="41"/>
      <c r="F165" s="219" t="s">
        <v>512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154</v>
      </c>
      <c r="AU165" s="18" t="s">
        <v>83</v>
      </c>
    </row>
    <row r="166" spans="1:51" s="15" customFormat="1" ht="12">
      <c r="A166" s="15"/>
      <c r="B166" s="249"/>
      <c r="C166" s="250"/>
      <c r="D166" s="218" t="s">
        <v>155</v>
      </c>
      <c r="E166" s="251" t="s">
        <v>19</v>
      </c>
      <c r="F166" s="252" t="s">
        <v>628</v>
      </c>
      <c r="G166" s="250"/>
      <c r="H166" s="251" t="s">
        <v>19</v>
      </c>
      <c r="I166" s="253"/>
      <c r="J166" s="250"/>
      <c r="K166" s="250"/>
      <c r="L166" s="254"/>
      <c r="M166" s="255"/>
      <c r="N166" s="256"/>
      <c r="O166" s="256"/>
      <c r="P166" s="256"/>
      <c r="Q166" s="256"/>
      <c r="R166" s="256"/>
      <c r="S166" s="256"/>
      <c r="T166" s="25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8" t="s">
        <v>155</v>
      </c>
      <c r="AU166" s="258" t="s">
        <v>83</v>
      </c>
      <c r="AV166" s="15" t="s">
        <v>81</v>
      </c>
      <c r="AW166" s="15" t="s">
        <v>35</v>
      </c>
      <c r="AX166" s="15" t="s">
        <v>73</v>
      </c>
      <c r="AY166" s="258" t="s">
        <v>145</v>
      </c>
    </row>
    <row r="167" spans="1:51" s="13" customFormat="1" ht="12">
      <c r="A167" s="13"/>
      <c r="B167" s="223"/>
      <c r="C167" s="224"/>
      <c r="D167" s="218" t="s">
        <v>155</v>
      </c>
      <c r="E167" s="225" t="s">
        <v>19</v>
      </c>
      <c r="F167" s="226" t="s">
        <v>829</v>
      </c>
      <c r="G167" s="224"/>
      <c r="H167" s="227">
        <v>15.39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155</v>
      </c>
      <c r="AU167" s="233" t="s">
        <v>83</v>
      </c>
      <c r="AV167" s="13" t="s">
        <v>83</v>
      </c>
      <c r="AW167" s="13" t="s">
        <v>35</v>
      </c>
      <c r="AX167" s="13" t="s">
        <v>73</v>
      </c>
      <c r="AY167" s="233" t="s">
        <v>145</v>
      </c>
    </row>
    <row r="168" spans="1:51" s="14" customFormat="1" ht="12">
      <c r="A168" s="14"/>
      <c r="B168" s="234"/>
      <c r="C168" s="235"/>
      <c r="D168" s="218" t="s">
        <v>155</v>
      </c>
      <c r="E168" s="236" t="s">
        <v>19</v>
      </c>
      <c r="F168" s="237" t="s">
        <v>156</v>
      </c>
      <c r="G168" s="235"/>
      <c r="H168" s="238">
        <v>15.39</v>
      </c>
      <c r="I168" s="239"/>
      <c r="J168" s="235"/>
      <c r="K168" s="235"/>
      <c r="L168" s="240"/>
      <c r="M168" s="245"/>
      <c r="N168" s="246"/>
      <c r="O168" s="246"/>
      <c r="P168" s="246"/>
      <c r="Q168" s="246"/>
      <c r="R168" s="246"/>
      <c r="S168" s="246"/>
      <c r="T168" s="24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155</v>
      </c>
      <c r="AU168" s="244" t="s">
        <v>83</v>
      </c>
      <c r="AV168" s="14" t="s">
        <v>157</v>
      </c>
      <c r="AW168" s="14" t="s">
        <v>35</v>
      </c>
      <c r="AX168" s="14" t="s">
        <v>81</v>
      </c>
      <c r="AY168" s="244" t="s">
        <v>145</v>
      </c>
    </row>
    <row r="169" spans="1:65" s="2" customFormat="1" ht="16.5" customHeight="1">
      <c r="A169" s="39"/>
      <c r="B169" s="40"/>
      <c r="C169" s="205" t="s">
        <v>319</v>
      </c>
      <c r="D169" s="205" t="s">
        <v>148</v>
      </c>
      <c r="E169" s="206" t="s">
        <v>742</v>
      </c>
      <c r="F169" s="207" t="s">
        <v>743</v>
      </c>
      <c r="G169" s="208" t="s">
        <v>220</v>
      </c>
      <c r="H169" s="209">
        <v>77.075</v>
      </c>
      <c r="I169" s="210"/>
      <c r="J169" s="211">
        <f>ROUND(I169*H169,2)</f>
        <v>0</v>
      </c>
      <c r="K169" s="207" t="s">
        <v>151</v>
      </c>
      <c r="L169" s="45"/>
      <c r="M169" s="212" t="s">
        <v>19</v>
      </c>
      <c r="N169" s="213" t="s">
        <v>44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157</v>
      </c>
      <c r="AT169" s="216" t="s">
        <v>148</v>
      </c>
      <c r="AU169" s="216" t="s">
        <v>83</v>
      </c>
      <c r="AY169" s="18" t="s">
        <v>145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81</v>
      </c>
      <c r="BK169" s="217">
        <f>ROUND(I169*H169,2)</f>
        <v>0</v>
      </c>
      <c r="BL169" s="18" t="s">
        <v>157</v>
      </c>
      <c r="BM169" s="216" t="s">
        <v>830</v>
      </c>
    </row>
    <row r="170" spans="1:47" s="2" customFormat="1" ht="12">
      <c r="A170" s="39"/>
      <c r="B170" s="40"/>
      <c r="C170" s="41"/>
      <c r="D170" s="218" t="s">
        <v>154</v>
      </c>
      <c r="E170" s="41"/>
      <c r="F170" s="219" t="s">
        <v>745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154</v>
      </c>
      <c r="AU170" s="18" t="s">
        <v>83</v>
      </c>
    </row>
    <row r="171" spans="1:51" s="15" customFormat="1" ht="12">
      <c r="A171" s="15"/>
      <c r="B171" s="249"/>
      <c r="C171" s="250"/>
      <c r="D171" s="218" t="s">
        <v>155</v>
      </c>
      <c r="E171" s="251" t="s">
        <v>19</v>
      </c>
      <c r="F171" s="252" t="s">
        <v>628</v>
      </c>
      <c r="G171" s="250"/>
      <c r="H171" s="251" t="s">
        <v>19</v>
      </c>
      <c r="I171" s="253"/>
      <c r="J171" s="250"/>
      <c r="K171" s="250"/>
      <c r="L171" s="254"/>
      <c r="M171" s="255"/>
      <c r="N171" s="256"/>
      <c r="O171" s="256"/>
      <c r="P171" s="256"/>
      <c r="Q171" s="256"/>
      <c r="R171" s="256"/>
      <c r="S171" s="256"/>
      <c r="T171" s="257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8" t="s">
        <v>155</v>
      </c>
      <c r="AU171" s="258" t="s">
        <v>83</v>
      </c>
      <c r="AV171" s="15" t="s">
        <v>81</v>
      </c>
      <c r="AW171" s="15" t="s">
        <v>35</v>
      </c>
      <c r="AX171" s="15" t="s">
        <v>73</v>
      </c>
      <c r="AY171" s="258" t="s">
        <v>145</v>
      </c>
    </row>
    <row r="172" spans="1:51" s="13" customFormat="1" ht="12">
      <c r="A172" s="13"/>
      <c r="B172" s="223"/>
      <c r="C172" s="224"/>
      <c r="D172" s="218" t="s">
        <v>155</v>
      </c>
      <c r="E172" s="225" t="s">
        <v>19</v>
      </c>
      <c r="F172" s="226" t="s">
        <v>831</v>
      </c>
      <c r="G172" s="224"/>
      <c r="H172" s="227">
        <v>77.075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155</v>
      </c>
      <c r="AU172" s="233" t="s">
        <v>83</v>
      </c>
      <c r="AV172" s="13" t="s">
        <v>83</v>
      </c>
      <c r="AW172" s="13" t="s">
        <v>35</v>
      </c>
      <c r="AX172" s="13" t="s">
        <v>73</v>
      </c>
      <c r="AY172" s="233" t="s">
        <v>145</v>
      </c>
    </row>
    <row r="173" spans="1:51" s="14" customFormat="1" ht="12">
      <c r="A173" s="14"/>
      <c r="B173" s="234"/>
      <c r="C173" s="235"/>
      <c r="D173" s="218" t="s">
        <v>155</v>
      </c>
      <c r="E173" s="236" t="s">
        <v>19</v>
      </c>
      <c r="F173" s="237" t="s">
        <v>156</v>
      </c>
      <c r="G173" s="235"/>
      <c r="H173" s="238">
        <v>77.075</v>
      </c>
      <c r="I173" s="239"/>
      <c r="J173" s="235"/>
      <c r="K173" s="235"/>
      <c r="L173" s="240"/>
      <c r="M173" s="245"/>
      <c r="N173" s="246"/>
      <c r="O173" s="246"/>
      <c r="P173" s="246"/>
      <c r="Q173" s="246"/>
      <c r="R173" s="246"/>
      <c r="S173" s="246"/>
      <c r="T173" s="24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155</v>
      </c>
      <c r="AU173" s="244" t="s">
        <v>83</v>
      </c>
      <c r="AV173" s="14" t="s">
        <v>157</v>
      </c>
      <c r="AW173" s="14" t="s">
        <v>35</v>
      </c>
      <c r="AX173" s="14" t="s">
        <v>81</v>
      </c>
      <c r="AY173" s="244" t="s">
        <v>145</v>
      </c>
    </row>
    <row r="174" spans="1:65" s="2" customFormat="1" ht="16.5" customHeight="1">
      <c r="A174" s="39"/>
      <c r="B174" s="40"/>
      <c r="C174" s="205" t="s">
        <v>326</v>
      </c>
      <c r="D174" s="205" t="s">
        <v>148</v>
      </c>
      <c r="E174" s="206" t="s">
        <v>747</v>
      </c>
      <c r="F174" s="207" t="s">
        <v>748</v>
      </c>
      <c r="G174" s="208" t="s">
        <v>220</v>
      </c>
      <c r="H174" s="209">
        <v>357.725</v>
      </c>
      <c r="I174" s="210"/>
      <c r="J174" s="211">
        <f>ROUND(I174*H174,2)</f>
        <v>0</v>
      </c>
      <c r="K174" s="207" t="s">
        <v>151</v>
      </c>
      <c r="L174" s="45"/>
      <c r="M174" s="212" t="s">
        <v>19</v>
      </c>
      <c r="N174" s="213" t="s">
        <v>44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157</v>
      </c>
      <c r="AT174" s="216" t="s">
        <v>148</v>
      </c>
      <c r="AU174" s="216" t="s">
        <v>83</v>
      </c>
      <c r="AY174" s="18" t="s">
        <v>145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81</v>
      </c>
      <c r="BK174" s="217">
        <f>ROUND(I174*H174,2)</f>
        <v>0</v>
      </c>
      <c r="BL174" s="18" t="s">
        <v>157</v>
      </c>
      <c r="BM174" s="216" t="s">
        <v>832</v>
      </c>
    </row>
    <row r="175" spans="1:47" s="2" customFormat="1" ht="12">
      <c r="A175" s="39"/>
      <c r="B175" s="40"/>
      <c r="C175" s="41"/>
      <c r="D175" s="218" t="s">
        <v>154</v>
      </c>
      <c r="E175" s="41"/>
      <c r="F175" s="219" t="s">
        <v>750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154</v>
      </c>
      <c r="AU175" s="18" t="s">
        <v>83</v>
      </c>
    </row>
    <row r="176" spans="1:51" s="15" customFormat="1" ht="12">
      <c r="A176" s="15"/>
      <c r="B176" s="249"/>
      <c r="C176" s="250"/>
      <c r="D176" s="218" t="s">
        <v>155</v>
      </c>
      <c r="E176" s="251" t="s">
        <v>19</v>
      </c>
      <c r="F176" s="252" t="s">
        <v>751</v>
      </c>
      <c r="G176" s="250"/>
      <c r="H176" s="251" t="s">
        <v>19</v>
      </c>
      <c r="I176" s="253"/>
      <c r="J176" s="250"/>
      <c r="K176" s="250"/>
      <c r="L176" s="254"/>
      <c r="M176" s="255"/>
      <c r="N176" s="256"/>
      <c r="O176" s="256"/>
      <c r="P176" s="256"/>
      <c r="Q176" s="256"/>
      <c r="R176" s="256"/>
      <c r="S176" s="256"/>
      <c r="T176" s="25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8" t="s">
        <v>155</v>
      </c>
      <c r="AU176" s="258" t="s">
        <v>83</v>
      </c>
      <c r="AV176" s="15" t="s">
        <v>81</v>
      </c>
      <c r="AW176" s="15" t="s">
        <v>35</v>
      </c>
      <c r="AX176" s="15" t="s">
        <v>73</v>
      </c>
      <c r="AY176" s="258" t="s">
        <v>145</v>
      </c>
    </row>
    <row r="177" spans="1:51" s="13" customFormat="1" ht="12">
      <c r="A177" s="13"/>
      <c r="B177" s="223"/>
      <c r="C177" s="224"/>
      <c r="D177" s="218" t="s">
        <v>155</v>
      </c>
      <c r="E177" s="225" t="s">
        <v>19</v>
      </c>
      <c r="F177" s="226" t="s">
        <v>833</v>
      </c>
      <c r="G177" s="224"/>
      <c r="H177" s="227">
        <v>357.725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155</v>
      </c>
      <c r="AU177" s="233" t="s">
        <v>83</v>
      </c>
      <c r="AV177" s="13" t="s">
        <v>83</v>
      </c>
      <c r="AW177" s="13" t="s">
        <v>35</v>
      </c>
      <c r="AX177" s="13" t="s">
        <v>73</v>
      </c>
      <c r="AY177" s="233" t="s">
        <v>145</v>
      </c>
    </row>
    <row r="178" spans="1:51" s="14" customFormat="1" ht="12">
      <c r="A178" s="14"/>
      <c r="B178" s="234"/>
      <c r="C178" s="235"/>
      <c r="D178" s="218" t="s">
        <v>155</v>
      </c>
      <c r="E178" s="236" t="s">
        <v>19</v>
      </c>
      <c r="F178" s="237" t="s">
        <v>156</v>
      </c>
      <c r="G178" s="235"/>
      <c r="H178" s="238">
        <v>357.725</v>
      </c>
      <c r="I178" s="239"/>
      <c r="J178" s="235"/>
      <c r="K178" s="235"/>
      <c r="L178" s="240"/>
      <c r="M178" s="245"/>
      <c r="N178" s="246"/>
      <c r="O178" s="246"/>
      <c r="P178" s="246"/>
      <c r="Q178" s="246"/>
      <c r="R178" s="246"/>
      <c r="S178" s="246"/>
      <c r="T178" s="24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155</v>
      </c>
      <c r="AU178" s="244" t="s">
        <v>83</v>
      </c>
      <c r="AV178" s="14" t="s">
        <v>157</v>
      </c>
      <c r="AW178" s="14" t="s">
        <v>35</v>
      </c>
      <c r="AX178" s="14" t="s">
        <v>81</v>
      </c>
      <c r="AY178" s="244" t="s">
        <v>145</v>
      </c>
    </row>
    <row r="179" spans="1:65" s="2" customFormat="1" ht="16.5" customHeight="1">
      <c r="A179" s="39"/>
      <c r="B179" s="40"/>
      <c r="C179" s="205" t="s">
        <v>334</v>
      </c>
      <c r="D179" s="205" t="s">
        <v>148</v>
      </c>
      <c r="E179" s="206" t="s">
        <v>632</v>
      </c>
      <c r="F179" s="207" t="s">
        <v>633</v>
      </c>
      <c r="G179" s="208" t="s">
        <v>220</v>
      </c>
      <c r="H179" s="209">
        <v>414.096</v>
      </c>
      <c r="I179" s="210"/>
      <c r="J179" s="211">
        <f>ROUND(I179*H179,2)</f>
        <v>0</v>
      </c>
      <c r="K179" s="207" t="s">
        <v>151</v>
      </c>
      <c r="L179" s="45"/>
      <c r="M179" s="212" t="s">
        <v>19</v>
      </c>
      <c r="N179" s="213" t="s">
        <v>44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157</v>
      </c>
      <c r="AT179" s="216" t="s">
        <v>148</v>
      </c>
      <c r="AU179" s="216" t="s">
        <v>83</v>
      </c>
      <c r="AY179" s="18" t="s">
        <v>145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81</v>
      </c>
      <c r="BK179" s="217">
        <f>ROUND(I179*H179,2)</f>
        <v>0</v>
      </c>
      <c r="BL179" s="18" t="s">
        <v>157</v>
      </c>
      <c r="BM179" s="216" t="s">
        <v>834</v>
      </c>
    </row>
    <row r="180" spans="1:47" s="2" customFormat="1" ht="12">
      <c r="A180" s="39"/>
      <c r="B180" s="40"/>
      <c r="C180" s="41"/>
      <c r="D180" s="218" t="s">
        <v>154</v>
      </c>
      <c r="E180" s="41"/>
      <c r="F180" s="219" t="s">
        <v>635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154</v>
      </c>
      <c r="AU180" s="18" t="s">
        <v>83</v>
      </c>
    </row>
    <row r="181" spans="1:51" s="15" customFormat="1" ht="12">
      <c r="A181" s="15"/>
      <c r="B181" s="249"/>
      <c r="C181" s="250"/>
      <c r="D181" s="218" t="s">
        <v>155</v>
      </c>
      <c r="E181" s="251" t="s">
        <v>19</v>
      </c>
      <c r="F181" s="252" t="s">
        <v>636</v>
      </c>
      <c r="G181" s="250"/>
      <c r="H181" s="251" t="s">
        <v>19</v>
      </c>
      <c r="I181" s="253"/>
      <c r="J181" s="250"/>
      <c r="K181" s="250"/>
      <c r="L181" s="254"/>
      <c r="M181" s="255"/>
      <c r="N181" s="256"/>
      <c r="O181" s="256"/>
      <c r="P181" s="256"/>
      <c r="Q181" s="256"/>
      <c r="R181" s="256"/>
      <c r="S181" s="256"/>
      <c r="T181" s="257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8" t="s">
        <v>155</v>
      </c>
      <c r="AU181" s="258" t="s">
        <v>83</v>
      </c>
      <c r="AV181" s="15" t="s">
        <v>81</v>
      </c>
      <c r="AW181" s="15" t="s">
        <v>35</v>
      </c>
      <c r="AX181" s="15" t="s">
        <v>73</v>
      </c>
      <c r="AY181" s="258" t="s">
        <v>145</v>
      </c>
    </row>
    <row r="182" spans="1:51" s="13" customFormat="1" ht="12">
      <c r="A182" s="13"/>
      <c r="B182" s="223"/>
      <c r="C182" s="224"/>
      <c r="D182" s="218" t="s">
        <v>155</v>
      </c>
      <c r="E182" s="225" t="s">
        <v>19</v>
      </c>
      <c r="F182" s="226" t="s">
        <v>835</v>
      </c>
      <c r="G182" s="224"/>
      <c r="H182" s="227">
        <v>414.096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155</v>
      </c>
      <c r="AU182" s="233" t="s">
        <v>83</v>
      </c>
      <c r="AV182" s="13" t="s">
        <v>83</v>
      </c>
      <c r="AW182" s="13" t="s">
        <v>35</v>
      </c>
      <c r="AX182" s="13" t="s">
        <v>73</v>
      </c>
      <c r="AY182" s="233" t="s">
        <v>145</v>
      </c>
    </row>
    <row r="183" spans="1:51" s="14" customFormat="1" ht="12">
      <c r="A183" s="14"/>
      <c r="B183" s="234"/>
      <c r="C183" s="235"/>
      <c r="D183" s="218" t="s">
        <v>155</v>
      </c>
      <c r="E183" s="236" t="s">
        <v>19</v>
      </c>
      <c r="F183" s="237" t="s">
        <v>156</v>
      </c>
      <c r="G183" s="235"/>
      <c r="H183" s="238">
        <v>414.096</v>
      </c>
      <c r="I183" s="239"/>
      <c r="J183" s="235"/>
      <c r="K183" s="235"/>
      <c r="L183" s="240"/>
      <c r="M183" s="245"/>
      <c r="N183" s="246"/>
      <c r="O183" s="246"/>
      <c r="P183" s="246"/>
      <c r="Q183" s="246"/>
      <c r="R183" s="246"/>
      <c r="S183" s="246"/>
      <c r="T183" s="24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155</v>
      </c>
      <c r="AU183" s="244" t="s">
        <v>83</v>
      </c>
      <c r="AV183" s="14" t="s">
        <v>157</v>
      </c>
      <c r="AW183" s="14" t="s">
        <v>35</v>
      </c>
      <c r="AX183" s="14" t="s">
        <v>81</v>
      </c>
      <c r="AY183" s="244" t="s">
        <v>145</v>
      </c>
    </row>
    <row r="184" spans="1:65" s="2" customFormat="1" ht="16.5" customHeight="1">
      <c r="A184" s="39"/>
      <c r="B184" s="40"/>
      <c r="C184" s="205" t="s">
        <v>343</v>
      </c>
      <c r="D184" s="205" t="s">
        <v>148</v>
      </c>
      <c r="E184" s="206" t="s">
        <v>639</v>
      </c>
      <c r="F184" s="207" t="s">
        <v>640</v>
      </c>
      <c r="G184" s="208" t="s">
        <v>220</v>
      </c>
      <c r="H184" s="209">
        <v>14.657</v>
      </c>
      <c r="I184" s="210"/>
      <c r="J184" s="211">
        <f>ROUND(I184*H184,2)</f>
        <v>0</v>
      </c>
      <c r="K184" s="207" t="s">
        <v>151</v>
      </c>
      <c r="L184" s="45"/>
      <c r="M184" s="212" t="s">
        <v>19</v>
      </c>
      <c r="N184" s="213" t="s">
        <v>44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157</v>
      </c>
      <c r="AT184" s="216" t="s">
        <v>148</v>
      </c>
      <c r="AU184" s="216" t="s">
        <v>83</v>
      </c>
      <c r="AY184" s="18" t="s">
        <v>145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81</v>
      </c>
      <c r="BK184" s="217">
        <f>ROUND(I184*H184,2)</f>
        <v>0</v>
      </c>
      <c r="BL184" s="18" t="s">
        <v>157</v>
      </c>
      <c r="BM184" s="216" t="s">
        <v>836</v>
      </c>
    </row>
    <row r="185" spans="1:47" s="2" customFormat="1" ht="12">
      <c r="A185" s="39"/>
      <c r="B185" s="40"/>
      <c r="C185" s="41"/>
      <c r="D185" s="218" t="s">
        <v>154</v>
      </c>
      <c r="E185" s="41"/>
      <c r="F185" s="219" t="s">
        <v>642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154</v>
      </c>
      <c r="AU185" s="18" t="s">
        <v>83</v>
      </c>
    </row>
    <row r="186" spans="1:51" s="13" customFormat="1" ht="12">
      <c r="A186" s="13"/>
      <c r="B186" s="223"/>
      <c r="C186" s="224"/>
      <c r="D186" s="218" t="s">
        <v>155</v>
      </c>
      <c r="E186" s="225" t="s">
        <v>19</v>
      </c>
      <c r="F186" s="226" t="s">
        <v>837</v>
      </c>
      <c r="G186" s="224"/>
      <c r="H186" s="227">
        <v>14.657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155</v>
      </c>
      <c r="AU186" s="233" t="s">
        <v>83</v>
      </c>
      <c r="AV186" s="13" t="s">
        <v>83</v>
      </c>
      <c r="AW186" s="13" t="s">
        <v>35</v>
      </c>
      <c r="AX186" s="13" t="s">
        <v>73</v>
      </c>
      <c r="AY186" s="233" t="s">
        <v>145</v>
      </c>
    </row>
    <row r="187" spans="1:51" s="14" customFormat="1" ht="12">
      <c r="A187" s="14"/>
      <c r="B187" s="234"/>
      <c r="C187" s="235"/>
      <c r="D187" s="218" t="s">
        <v>155</v>
      </c>
      <c r="E187" s="236" t="s">
        <v>19</v>
      </c>
      <c r="F187" s="237" t="s">
        <v>156</v>
      </c>
      <c r="G187" s="235"/>
      <c r="H187" s="238">
        <v>14.657</v>
      </c>
      <c r="I187" s="239"/>
      <c r="J187" s="235"/>
      <c r="K187" s="235"/>
      <c r="L187" s="240"/>
      <c r="M187" s="245"/>
      <c r="N187" s="246"/>
      <c r="O187" s="246"/>
      <c r="P187" s="246"/>
      <c r="Q187" s="246"/>
      <c r="R187" s="246"/>
      <c r="S187" s="246"/>
      <c r="T187" s="24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155</v>
      </c>
      <c r="AU187" s="244" t="s">
        <v>83</v>
      </c>
      <c r="AV187" s="14" t="s">
        <v>157</v>
      </c>
      <c r="AW187" s="14" t="s">
        <v>35</v>
      </c>
      <c r="AX187" s="14" t="s">
        <v>81</v>
      </c>
      <c r="AY187" s="244" t="s">
        <v>145</v>
      </c>
    </row>
    <row r="188" spans="1:65" s="2" customFormat="1" ht="16.5" customHeight="1">
      <c r="A188" s="39"/>
      <c r="B188" s="40"/>
      <c r="C188" s="205" t="s">
        <v>7</v>
      </c>
      <c r="D188" s="205" t="s">
        <v>148</v>
      </c>
      <c r="E188" s="206" t="s">
        <v>530</v>
      </c>
      <c r="F188" s="207" t="s">
        <v>531</v>
      </c>
      <c r="G188" s="208" t="s">
        <v>249</v>
      </c>
      <c r="H188" s="209">
        <v>3.371</v>
      </c>
      <c r="I188" s="210"/>
      <c r="J188" s="211">
        <f>ROUND(I188*H188,2)</f>
        <v>0</v>
      </c>
      <c r="K188" s="207" t="s">
        <v>151</v>
      </c>
      <c r="L188" s="45"/>
      <c r="M188" s="212" t="s">
        <v>19</v>
      </c>
      <c r="N188" s="213" t="s">
        <v>44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157</v>
      </c>
      <c r="AT188" s="216" t="s">
        <v>148</v>
      </c>
      <c r="AU188" s="216" t="s">
        <v>83</v>
      </c>
      <c r="AY188" s="18" t="s">
        <v>145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81</v>
      </c>
      <c r="BK188" s="217">
        <f>ROUND(I188*H188,2)</f>
        <v>0</v>
      </c>
      <c r="BL188" s="18" t="s">
        <v>157</v>
      </c>
      <c r="BM188" s="216" t="s">
        <v>838</v>
      </c>
    </row>
    <row r="189" spans="1:47" s="2" customFormat="1" ht="12">
      <c r="A189" s="39"/>
      <c r="B189" s="40"/>
      <c r="C189" s="41"/>
      <c r="D189" s="218" t="s">
        <v>154</v>
      </c>
      <c r="E189" s="41"/>
      <c r="F189" s="219" t="s">
        <v>533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154</v>
      </c>
      <c r="AU189" s="18" t="s">
        <v>83</v>
      </c>
    </row>
    <row r="190" spans="1:51" s="15" customFormat="1" ht="12">
      <c r="A190" s="15"/>
      <c r="B190" s="249"/>
      <c r="C190" s="250"/>
      <c r="D190" s="218" t="s">
        <v>155</v>
      </c>
      <c r="E190" s="251" t="s">
        <v>19</v>
      </c>
      <c r="F190" s="252" t="s">
        <v>758</v>
      </c>
      <c r="G190" s="250"/>
      <c r="H190" s="251" t="s">
        <v>19</v>
      </c>
      <c r="I190" s="253"/>
      <c r="J190" s="250"/>
      <c r="K190" s="250"/>
      <c r="L190" s="254"/>
      <c r="M190" s="255"/>
      <c r="N190" s="256"/>
      <c r="O190" s="256"/>
      <c r="P190" s="256"/>
      <c r="Q190" s="256"/>
      <c r="R190" s="256"/>
      <c r="S190" s="256"/>
      <c r="T190" s="25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8" t="s">
        <v>155</v>
      </c>
      <c r="AU190" s="258" t="s">
        <v>83</v>
      </c>
      <c r="AV190" s="15" t="s">
        <v>81</v>
      </c>
      <c r="AW190" s="15" t="s">
        <v>35</v>
      </c>
      <c r="AX190" s="15" t="s">
        <v>73</v>
      </c>
      <c r="AY190" s="258" t="s">
        <v>145</v>
      </c>
    </row>
    <row r="191" spans="1:51" s="13" customFormat="1" ht="12">
      <c r="A191" s="13"/>
      <c r="B191" s="223"/>
      <c r="C191" s="224"/>
      <c r="D191" s="218" t="s">
        <v>155</v>
      </c>
      <c r="E191" s="225" t="s">
        <v>19</v>
      </c>
      <c r="F191" s="226" t="s">
        <v>839</v>
      </c>
      <c r="G191" s="224"/>
      <c r="H191" s="227">
        <v>3.371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155</v>
      </c>
      <c r="AU191" s="233" t="s">
        <v>83</v>
      </c>
      <c r="AV191" s="13" t="s">
        <v>83</v>
      </c>
      <c r="AW191" s="13" t="s">
        <v>35</v>
      </c>
      <c r="AX191" s="13" t="s">
        <v>73</v>
      </c>
      <c r="AY191" s="233" t="s">
        <v>145</v>
      </c>
    </row>
    <row r="192" spans="1:51" s="14" customFormat="1" ht="12">
      <c r="A192" s="14"/>
      <c r="B192" s="234"/>
      <c r="C192" s="235"/>
      <c r="D192" s="218" t="s">
        <v>155</v>
      </c>
      <c r="E192" s="236" t="s">
        <v>19</v>
      </c>
      <c r="F192" s="237" t="s">
        <v>156</v>
      </c>
      <c r="G192" s="235"/>
      <c r="H192" s="238">
        <v>3.371</v>
      </c>
      <c r="I192" s="239"/>
      <c r="J192" s="235"/>
      <c r="K192" s="235"/>
      <c r="L192" s="240"/>
      <c r="M192" s="245"/>
      <c r="N192" s="246"/>
      <c r="O192" s="246"/>
      <c r="P192" s="246"/>
      <c r="Q192" s="246"/>
      <c r="R192" s="246"/>
      <c r="S192" s="246"/>
      <c r="T192" s="24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155</v>
      </c>
      <c r="AU192" s="244" t="s">
        <v>83</v>
      </c>
      <c r="AV192" s="14" t="s">
        <v>157</v>
      </c>
      <c r="AW192" s="14" t="s">
        <v>35</v>
      </c>
      <c r="AX192" s="14" t="s">
        <v>81</v>
      </c>
      <c r="AY192" s="244" t="s">
        <v>145</v>
      </c>
    </row>
    <row r="193" spans="1:65" s="2" customFormat="1" ht="16.5" customHeight="1">
      <c r="A193" s="39"/>
      <c r="B193" s="40"/>
      <c r="C193" s="205" t="s">
        <v>467</v>
      </c>
      <c r="D193" s="205" t="s">
        <v>148</v>
      </c>
      <c r="E193" s="206" t="s">
        <v>539</v>
      </c>
      <c r="F193" s="207" t="s">
        <v>540</v>
      </c>
      <c r="G193" s="208" t="s">
        <v>220</v>
      </c>
      <c r="H193" s="209">
        <v>122.247</v>
      </c>
      <c r="I193" s="210"/>
      <c r="J193" s="211">
        <f>ROUND(I193*H193,2)</f>
        <v>0</v>
      </c>
      <c r="K193" s="207" t="s">
        <v>151</v>
      </c>
      <c r="L193" s="45"/>
      <c r="M193" s="212" t="s">
        <v>19</v>
      </c>
      <c r="N193" s="213" t="s">
        <v>44</v>
      </c>
      <c r="O193" s="85"/>
      <c r="P193" s="214">
        <f>O193*H193</f>
        <v>0</v>
      </c>
      <c r="Q193" s="214">
        <v>0.324</v>
      </c>
      <c r="R193" s="214">
        <f>Q193*H193</f>
        <v>39.608028000000004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157</v>
      </c>
      <c r="AT193" s="216" t="s">
        <v>148</v>
      </c>
      <c r="AU193" s="216" t="s">
        <v>83</v>
      </c>
      <c r="AY193" s="18" t="s">
        <v>145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81</v>
      </c>
      <c r="BK193" s="217">
        <f>ROUND(I193*H193,2)</f>
        <v>0</v>
      </c>
      <c r="BL193" s="18" t="s">
        <v>157</v>
      </c>
      <c r="BM193" s="216" t="s">
        <v>840</v>
      </c>
    </row>
    <row r="194" spans="1:47" s="2" customFormat="1" ht="12">
      <c r="A194" s="39"/>
      <c r="B194" s="40"/>
      <c r="C194" s="41"/>
      <c r="D194" s="218" t="s">
        <v>154</v>
      </c>
      <c r="E194" s="41"/>
      <c r="F194" s="219" t="s">
        <v>542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154</v>
      </c>
      <c r="AU194" s="18" t="s">
        <v>83</v>
      </c>
    </row>
    <row r="195" spans="1:51" s="15" customFormat="1" ht="12">
      <c r="A195" s="15"/>
      <c r="B195" s="249"/>
      <c r="C195" s="250"/>
      <c r="D195" s="218" t="s">
        <v>155</v>
      </c>
      <c r="E195" s="251" t="s">
        <v>19</v>
      </c>
      <c r="F195" s="252" t="s">
        <v>636</v>
      </c>
      <c r="G195" s="250"/>
      <c r="H195" s="251" t="s">
        <v>19</v>
      </c>
      <c r="I195" s="253"/>
      <c r="J195" s="250"/>
      <c r="K195" s="250"/>
      <c r="L195" s="254"/>
      <c r="M195" s="255"/>
      <c r="N195" s="256"/>
      <c r="O195" s="256"/>
      <c r="P195" s="256"/>
      <c r="Q195" s="256"/>
      <c r="R195" s="256"/>
      <c r="S195" s="256"/>
      <c r="T195" s="257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8" t="s">
        <v>155</v>
      </c>
      <c r="AU195" s="258" t="s">
        <v>83</v>
      </c>
      <c r="AV195" s="15" t="s">
        <v>81</v>
      </c>
      <c r="AW195" s="15" t="s">
        <v>35</v>
      </c>
      <c r="AX195" s="15" t="s">
        <v>73</v>
      </c>
      <c r="AY195" s="258" t="s">
        <v>145</v>
      </c>
    </row>
    <row r="196" spans="1:51" s="13" customFormat="1" ht="12">
      <c r="A196" s="13"/>
      <c r="B196" s="223"/>
      <c r="C196" s="224"/>
      <c r="D196" s="218" t="s">
        <v>155</v>
      </c>
      <c r="E196" s="225" t="s">
        <v>19</v>
      </c>
      <c r="F196" s="226" t="s">
        <v>841</v>
      </c>
      <c r="G196" s="224"/>
      <c r="H196" s="227">
        <v>122.247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155</v>
      </c>
      <c r="AU196" s="233" t="s">
        <v>83</v>
      </c>
      <c r="AV196" s="13" t="s">
        <v>83</v>
      </c>
      <c r="AW196" s="13" t="s">
        <v>35</v>
      </c>
      <c r="AX196" s="13" t="s">
        <v>73</v>
      </c>
      <c r="AY196" s="233" t="s">
        <v>145</v>
      </c>
    </row>
    <row r="197" spans="1:51" s="14" customFormat="1" ht="12">
      <c r="A197" s="14"/>
      <c r="B197" s="234"/>
      <c r="C197" s="235"/>
      <c r="D197" s="218" t="s">
        <v>155</v>
      </c>
      <c r="E197" s="236" t="s">
        <v>19</v>
      </c>
      <c r="F197" s="237" t="s">
        <v>156</v>
      </c>
      <c r="G197" s="235"/>
      <c r="H197" s="238">
        <v>122.247</v>
      </c>
      <c r="I197" s="239"/>
      <c r="J197" s="235"/>
      <c r="K197" s="235"/>
      <c r="L197" s="240"/>
      <c r="M197" s="245"/>
      <c r="N197" s="246"/>
      <c r="O197" s="246"/>
      <c r="P197" s="246"/>
      <c r="Q197" s="246"/>
      <c r="R197" s="246"/>
      <c r="S197" s="246"/>
      <c r="T197" s="24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155</v>
      </c>
      <c r="AU197" s="244" t="s">
        <v>83</v>
      </c>
      <c r="AV197" s="14" t="s">
        <v>157</v>
      </c>
      <c r="AW197" s="14" t="s">
        <v>35</v>
      </c>
      <c r="AX197" s="14" t="s">
        <v>81</v>
      </c>
      <c r="AY197" s="244" t="s">
        <v>145</v>
      </c>
    </row>
    <row r="198" spans="1:65" s="2" customFormat="1" ht="16.5" customHeight="1">
      <c r="A198" s="39"/>
      <c r="B198" s="40"/>
      <c r="C198" s="205" t="s">
        <v>473</v>
      </c>
      <c r="D198" s="205" t="s">
        <v>148</v>
      </c>
      <c r="E198" s="206" t="s">
        <v>547</v>
      </c>
      <c r="F198" s="207" t="s">
        <v>548</v>
      </c>
      <c r="G198" s="208" t="s">
        <v>220</v>
      </c>
      <c r="H198" s="209">
        <v>69.91</v>
      </c>
      <c r="I198" s="210"/>
      <c r="J198" s="211">
        <f>ROUND(I198*H198,2)</f>
        <v>0</v>
      </c>
      <c r="K198" s="207" t="s">
        <v>151</v>
      </c>
      <c r="L198" s="45"/>
      <c r="M198" s="212" t="s">
        <v>19</v>
      </c>
      <c r="N198" s="213" t="s">
        <v>44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157</v>
      </c>
      <c r="AT198" s="216" t="s">
        <v>148</v>
      </c>
      <c r="AU198" s="216" t="s">
        <v>83</v>
      </c>
      <c r="AY198" s="18" t="s">
        <v>145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81</v>
      </c>
      <c r="BK198" s="217">
        <f>ROUND(I198*H198,2)</f>
        <v>0</v>
      </c>
      <c r="BL198" s="18" t="s">
        <v>157</v>
      </c>
      <c r="BM198" s="216" t="s">
        <v>842</v>
      </c>
    </row>
    <row r="199" spans="1:47" s="2" customFormat="1" ht="12">
      <c r="A199" s="39"/>
      <c r="B199" s="40"/>
      <c r="C199" s="41"/>
      <c r="D199" s="218" t="s">
        <v>154</v>
      </c>
      <c r="E199" s="41"/>
      <c r="F199" s="219" t="s">
        <v>550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154</v>
      </c>
      <c r="AU199" s="18" t="s">
        <v>83</v>
      </c>
    </row>
    <row r="200" spans="1:51" s="15" customFormat="1" ht="12">
      <c r="A200" s="15"/>
      <c r="B200" s="249"/>
      <c r="C200" s="250"/>
      <c r="D200" s="218" t="s">
        <v>155</v>
      </c>
      <c r="E200" s="251" t="s">
        <v>19</v>
      </c>
      <c r="F200" s="252" t="s">
        <v>551</v>
      </c>
      <c r="G200" s="250"/>
      <c r="H200" s="251" t="s">
        <v>19</v>
      </c>
      <c r="I200" s="253"/>
      <c r="J200" s="250"/>
      <c r="K200" s="250"/>
      <c r="L200" s="254"/>
      <c r="M200" s="255"/>
      <c r="N200" s="256"/>
      <c r="O200" s="256"/>
      <c r="P200" s="256"/>
      <c r="Q200" s="256"/>
      <c r="R200" s="256"/>
      <c r="S200" s="256"/>
      <c r="T200" s="257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8" t="s">
        <v>155</v>
      </c>
      <c r="AU200" s="258" t="s">
        <v>83</v>
      </c>
      <c r="AV200" s="15" t="s">
        <v>81</v>
      </c>
      <c r="AW200" s="15" t="s">
        <v>35</v>
      </c>
      <c r="AX200" s="15" t="s">
        <v>73</v>
      </c>
      <c r="AY200" s="258" t="s">
        <v>145</v>
      </c>
    </row>
    <row r="201" spans="1:51" s="13" customFormat="1" ht="12">
      <c r="A201" s="13"/>
      <c r="B201" s="223"/>
      <c r="C201" s="224"/>
      <c r="D201" s="218" t="s">
        <v>155</v>
      </c>
      <c r="E201" s="225" t="s">
        <v>19</v>
      </c>
      <c r="F201" s="226" t="s">
        <v>843</v>
      </c>
      <c r="G201" s="224"/>
      <c r="H201" s="227">
        <v>69.91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155</v>
      </c>
      <c r="AU201" s="233" t="s">
        <v>83</v>
      </c>
      <c r="AV201" s="13" t="s">
        <v>83</v>
      </c>
      <c r="AW201" s="13" t="s">
        <v>35</v>
      </c>
      <c r="AX201" s="13" t="s">
        <v>73</v>
      </c>
      <c r="AY201" s="233" t="s">
        <v>145</v>
      </c>
    </row>
    <row r="202" spans="1:51" s="14" customFormat="1" ht="12">
      <c r="A202" s="14"/>
      <c r="B202" s="234"/>
      <c r="C202" s="235"/>
      <c r="D202" s="218" t="s">
        <v>155</v>
      </c>
      <c r="E202" s="236" t="s">
        <v>19</v>
      </c>
      <c r="F202" s="237" t="s">
        <v>156</v>
      </c>
      <c r="G202" s="235"/>
      <c r="H202" s="238">
        <v>69.91</v>
      </c>
      <c r="I202" s="239"/>
      <c r="J202" s="235"/>
      <c r="K202" s="235"/>
      <c r="L202" s="240"/>
      <c r="M202" s="245"/>
      <c r="N202" s="246"/>
      <c r="O202" s="246"/>
      <c r="P202" s="246"/>
      <c r="Q202" s="246"/>
      <c r="R202" s="246"/>
      <c r="S202" s="246"/>
      <c r="T202" s="24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155</v>
      </c>
      <c r="AU202" s="244" t="s">
        <v>83</v>
      </c>
      <c r="AV202" s="14" t="s">
        <v>157</v>
      </c>
      <c r="AW202" s="14" t="s">
        <v>35</v>
      </c>
      <c r="AX202" s="14" t="s">
        <v>81</v>
      </c>
      <c r="AY202" s="244" t="s">
        <v>145</v>
      </c>
    </row>
    <row r="203" spans="1:65" s="2" customFormat="1" ht="16.5" customHeight="1">
      <c r="A203" s="39"/>
      <c r="B203" s="40"/>
      <c r="C203" s="205" t="s">
        <v>480</v>
      </c>
      <c r="D203" s="205" t="s">
        <v>148</v>
      </c>
      <c r="E203" s="206" t="s">
        <v>763</v>
      </c>
      <c r="F203" s="207" t="s">
        <v>764</v>
      </c>
      <c r="G203" s="208" t="s">
        <v>220</v>
      </c>
      <c r="H203" s="209">
        <v>66.581</v>
      </c>
      <c r="I203" s="210"/>
      <c r="J203" s="211">
        <f>ROUND(I203*H203,2)</f>
        <v>0</v>
      </c>
      <c r="K203" s="207" t="s">
        <v>151</v>
      </c>
      <c r="L203" s="45"/>
      <c r="M203" s="212" t="s">
        <v>19</v>
      </c>
      <c r="N203" s="213" t="s">
        <v>44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157</v>
      </c>
      <c r="AT203" s="216" t="s">
        <v>148</v>
      </c>
      <c r="AU203" s="216" t="s">
        <v>83</v>
      </c>
      <c r="AY203" s="18" t="s">
        <v>145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81</v>
      </c>
      <c r="BK203" s="217">
        <f>ROUND(I203*H203,2)</f>
        <v>0</v>
      </c>
      <c r="BL203" s="18" t="s">
        <v>157</v>
      </c>
      <c r="BM203" s="216" t="s">
        <v>844</v>
      </c>
    </row>
    <row r="204" spans="1:47" s="2" customFormat="1" ht="12">
      <c r="A204" s="39"/>
      <c r="B204" s="40"/>
      <c r="C204" s="41"/>
      <c r="D204" s="218" t="s">
        <v>154</v>
      </c>
      <c r="E204" s="41"/>
      <c r="F204" s="219" t="s">
        <v>766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154</v>
      </c>
      <c r="AU204" s="18" t="s">
        <v>83</v>
      </c>
    </row>
    <row r="205" spans="1:51" s="15" customFormat="1" ht="12">
      <c r="A205" s="15"/>
      <c r="B205" s="249"/>
      <c r="C205" s="250"/>
      <c r="D205" s="218" t="s">
        <v>155</v>
      </c>
      <c r="E205" s="251" t="s">
        <v>19</v>
      </c>
      <c r="F205" s="252" t="s">
        <v>767</v>
      </c>
      <c r="G205" s="250"/>
      <c r="H205" s="251" t="s">
        <v>19</v>
      </c>
      <c r="I205" s="253"/>
      <c r="J205" s="250"/>
      <c r="K205" s="250"/>
      <c r="L205" s="254"/>
      <c r="M205" s="255"/>
      <c r="N205" s="256"/>
      <c r="O205" s="256"/>
      <c r="P205" s="256"/>
      <c r="Q205" s="256"/>
      <c r="R205" s="256"/>
      <c r="S205" s="256"/>
      <c r="T205" s="257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8" t="s">
        <v>155</v>
      </c>
      <c r="AU205" s="258" t="s">
        <v>83</v>
      </c>
      <c r="AV205" s="15" t="s">
        <v>81</v>
      </c>
      <c r="AW205" s="15" t="s">
        <v>35</v>
      </c>
      <c r="AX205" s="15" t="s">
        <v>73</v>
      </c>
      <c r="AY205" s="258" t="s">
        <v>145</v>
      </c>
    </row>
    <row r="206" spans="1:51" s="13" customFormat="1" ht="12">
      <c r="A206" s="13"/>
      <c r="B206" s="223"/>
      <c r="C206" s="224"/>
      <c r="D206" s="218" t="s">
        <v>155</v>
      </c>
      <c r="E206" s="225" t="s">
        <v>19</v>
      </c>
      <c r="F206" s="226" t="s">
        <v>845</v>
      </c>
      <c r="G206" s="224"/>
      <c r="H206" s="227">
        <v>66.581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155</v>
      </c>
      <c r="AU206" s="233" t="s">
        <v>83</v>
      </c>
      <c r="AV206" s="13" t="s">
        <v>83</v>
      </c>
      <c r="AW206" s="13" t="s">
        <v>35</v>
      </c>
      <c r="AX206" s="13" t="s">
        <v>73</v>
      </c>
      <c r="AY206" s="233" t="s">
        <v>145</v>
      </c>
    </row>
    <row r="207" spans="1:51" s="14" customFormat="1" ht="12">
      <c r="A207" s="14"/>
      <c r="B207" s="234"/>
      <c r="C207" s="235"/>
      <c r="D207" s="218" t="s">
        <v>155</v>
      </c>
      <c r="E207" s="236" t="s">
        <v>19</v>
      </c>
      <c r="F207" s="237" t="s">
        <v>156</v>
      </c>
      <c r="G207" s="235"/>
      <c r="H207" s="238">
        <v>66.581</v>
      </c>
      <c r="I207" s="239"/>
      <c r="J207" s="235"/>
      <c r="K207" s="235"/>
      <c r="L207" s="240"/>
      <c r="M207" s="245"/>
      <c r="N207" s="246"/>
      <c r="O207" s="246"/>
      <c r="P207" s="246"/>
      <c r="Q207" s="246"/>
      <c r="R207" s="246"/>
      <c r="S207" s="246"/>
      <c r="T207" s="24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155</v>
      </c>
      <c r="AU207" s="244" t="s">
        <v>83</v>
      </c>
      <c r="AV207" s="14" t="s">
        <v>157</v>
      </c>
      <c r="AW207" s="14" t="s">
        <v>35</v>
      </c>
      <c r="AX207" s="14" t="s">
        <v>81</v>
      </c>
      <c r="AY207" s="244" t="s">
        <v>145</v>
      </c>
    </row>
    <row r="208" spans="1:65" s="2" customFormat="1" ht="16.5" customHeight="1">
      <c r="A208" s="39"/>
      <c r="B208" s="40"/>
      <c r="C208" s="205" t="s">
        <v>488</v>
      </c>
      <c r="D208" s="205" t="s">
        <v>148</v>
      </c>
      <c r="E208" s="206" t="s">
        <v>646</v>
      </c>
      <c r="F208" s="207" t="s">
        <v>647</v>
      </c>
      <c r="G208" s="208" t="s">
        <v>220</v>
      </c>
      <c r="H208" s="209">
        <v>13.294</v>
      </c>
      <c r="I208" s="210"/>
      <c r="J208" s="211">
        <f>ROUND(I208*H208,2)</f>
        <v>0</v>
      </c>
      <c r="K208" s="207" t="s">
        <v>151</v>
      </c>
      <c r="L208" s="45"/>
      <c r="M208" s="212" t="s">
        <v>19</v>
      </c>
      <c r="N208" s="213" t="s">
        <v>44</v>
      </c>
      <c r="O208" s="85"/>
      <c r="P208" s="214">
        <f>O208*H208</f>
        <v>0</v>
      </c>
      <c r="Q208" s="214">
        <v>0.19536</v>
      </c>
      <c r="R208" s="214">
        <f>Q208*H208</f>
        <v>2.5971158400000003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157</v>
      </c>
      <c r="AT208" s="216" t="s">
        <v>148</v>
      </c>
      <c r="AU208" s="216" t="s">
        <v>83</v>
      </c>
      <c r="AY208" s="18" t="s">
        <v>145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81</v>
      </c>
      <c r="BK208" s="217">
        <f>ROUND(I208*H208,2)</f>
        <v>0</v>
      </c>
      <c r="BL208" s="18" t="s">
        <v>157</v>
      </c>
      <c r="BM208" s="216" t="s">
        <v>846</v>
      </c>
    </row>
    <row r="209" spans="1:47" s="2" customFormat="1" ht="12">
      <c r="A209" s="39"/>
      <c r="B209" s="40"/>
      <c r="C209" s="41"/>
      <c r="D209" s="218" t="s">
        <v>154</v>
      </c>
      <c r="E209" s="41"/>
      <c r="F209" s="219" t="s">
        <v>649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154</v>
      </c>
      <c r="AU209" s="18" t="s">
        <v>83</v>
      </c>
    </row>
    <row r="210" spans="1:51" s="15" customFormat="1" ht="12">
      <c r="A210" s="15"/>
      <c r="B210" s="249"/>
      <c r="C210" s="250"/>
      <c r="D210" s="218" t="s">
        <v>155</v>
      </c>
      <c r="E210" s="251" t="s">
        <v>19</v>
      </c>
      <c r="F210" s="252" t="s">
        <v>650</v>
      </c>
      <c r="G210" s="250"/>
      <c r="H210" s="251" t="s">
        <v>19</v>
      </c>
      <c r="I210" s="253"/>
      <c r="J210" s="250"/>
      <c r="K210" s="250"/>
      <c r="L210" s="254"/>
      <c r="M210" s="255"/>
      <c r="N210" s="256"/>
      <c r="O210" s="256"/>
      <c r="P210" s="256"/>
      <c r="Q210" s="256"/>
      <c r="R210" s="256"/>
      <c r="S210" s="256"/>
      <c r="T210" s="25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8" t="s">
        <v>155</v>
      </c>
      <c r="AU210" s="258" t="s">
        <v>83</v>
      </c>
      <c r="AV210" s="15" t="s">
        <v>81</v>
      </c>
      <c r="AW210" s="15" t="s">
        <v>35</v>
      </c>
      <c r="AX210" s="15" t="s">
        <v>73</v>
      </c>
      <c r="AY210" s="258" t="s">
        <v>145</v>
      </c>
    </row>
    <row r="211" spans="1:51" s="13" customFormat="1" ht="12">
      <c r="A211" s="13"/>
      <c r="B211" s="223"/>
      <c r="C211" s="224"/>
      <c r="D211" s="218" t="s">
        <v>155</v>
      </c>
      <c r="E211" s="225" t="s">
        <v>19</v>
      </c>
      <c r="F211" s="226" t="s">
        <v>847</v>
      </c>
      <c r="G211" s="224"/>
      <c r="H211" s="227">
        <v>13.294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155</v>
      </c>
      <c r="AU211" s="233" t="s">
        <v>83</v>
      </c>
      <c r="AV211" s="13" t="s">
        <v>83</v>
      </c>
      <c r="AW211" s="13" t="s">
        <v>35</v>
      </c>
      <c r="AX211" s="13" t="s">
        <v>73</v>
      </c>
      <c r="AY211" s="233" t="s">
        <v>145</v>
      </c>
    </row>
    <row r="212" spans="1:51" s="14" customFormat="1" ht="12">
      <c r="A212" s="14"/>
      <c r="B212" s="234"/>
      <c r="C212" s="235"/>
      <c r="D212" s="218" t="s">
        <v>155</v>
      </c>
      <c r="E212" s="236" t="s">
        <v>19</v>
      </c>
      <c r="F212" s="237" t="s">
        <v>156</v>
      </c>
      <c r="G212" s="235"/>
      <c r="H212" s="238">
        <v>13.294</v>
      </c>
      <c r="I212" s="239"/>
      <c r="J212" s="235"/>
      <c r="K212" s="235"/>
      <c r="L212" s="240"/>
      <c r="M212" s="245"/>
      <c r="N212" s="246"/>
      <c r="O212" s="246"/>
      <c r="P212" s="246"/>
      <c r="Q212" s="246"/>
      <c r="R212" s="246"/>
      <c r="S212" s="246"/>
      <c r="T212" s="24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155</v>
      </c>
      <c r="AU212" s="244" t="s">
        <v>83</v>
      </c>
      <c r="AV212" s="14" t="s">
        <v>157</v>
      </c>
      <c r="AW212" s="14" t="s">
        <v>35</v>
      </c>
      <c r="AX212" s="14" t="s">
        <v>81</v>
      </c>
      <c r="AY212" s="244" t="s">
        <v>145</v>
      </c>
    </row>
    <row r="213" spans="1:65" s="2" customFormat="1" ht="16.5" customHeight="1">
      <c r="A213" s="39"/>
      <c r="B213" s="40"/>
      <c r="C213" s="259" t="s">
        <v>496</v>
      </c>
      <c r="D213" s="259" t="s">
        <v>286</v>
      </c>
      <c r="E213" s="260" t="s">
        <v>654</v>
      </c>
      <c r="F213" s="261" t="s">
        <v>655</v>
      </c>
      <c r="G213" s="262" t="s">
        <v>220</v>
      </c>
      <c r="H213" s="263">
        <v>13.294</v>
      </c>
      <c r="I213" s="264"/>
      <c r="J213" s="265">
        <f>ROUND(I213*H213,2)</f>
        <v>0</v>
      </c>
      <c r="K213" s="261" t="s">
        <v>151</v>
      </c>
      <c r="L213" s="266"/>
      <c r="M213" s="267" t="s">
        <v>19</v>
      </c>
      <c r="N213" s="268" t="s">
        <v>44</v>
      </c>
      <c r="O213" s="85"/>
      <c r="P213" s="214">
        <f>O213*H213</f>
        <v>0</v>
      </c>
      <c r="Q213" s="214">
        <v>0.222</v>
      </c>
      <c r="R213" s="214">
        <f>Q213*H213</f>
        <v>2.9512680000000002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197</v>
      </c>
      <c r="AT213" s="216" t="s">
        <v>286</v>
      </c>
      <c r="AU213" s="216" t="s">
        <v>83</v>
      </c>
      <c r="AY213" s="18" t="s">
        <v>145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81</v>
      </c>
      <c r="BK213" s="217">
        <f>ROUND(I213*H213,2)</f>
        <v>0</v>
      </c>
      <c r="BL213" s="18" t="s">
        <v>157</v>
      </c>
      <c r="BM213" s="216" t="s">
        <v>848</v>
      </c>
    </row>
    <row r="214" spans="1:47" s="2" customFormat="1" ht="12">
      <c r="A214" s="39"/>
      <c r="B214" s="40"/>
      <c r="C214" s="41"/>
      <c r="D214" s="218" t="s">
        <v>154</v>
      </c>
      <c r="E214" s="41"/>
      <c r="F214" s="219" t="s">
        <v>655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154</v>
      </c>
      <c r="AU214" s="18" t="s">
        <v>83</v>
      </c>
    </row>
    <row r="215" spans="1:63" s="12" customFormat="1" ht="22.8" customHeight="1">
      <c r="A215" s="12"/>
      <c r="B215" s="189"/>
      <c r="C215" s="190"/>
      <c r="D215" s="191" t="s">
        <v>72</v>
      </c>
      <c r="E215" s="203" t="s">
        <v>324</v>
      </c>
      <c r="F215" s="203" t="s">
        <v>325</v>
      </c>
      <c r="G215" s="190"/>
      <c r="H215" s="190"/>
      <c r="I215" s="193"/>
      <c r="J215" s="204">
        <f>BK215</f>
        <v>0</v>
      </c>
      <c r="K215" s="190"/>
      <c r="L215" s="195"/>
      <c r="M215" s="196"/>
      <c r="N215" s="197"/>
      <c r="O215" s="197"/>
      <c r="P215" s="198">
        <f>SUM(P216:P217)</f>
        <v>0</v>
      </c>
      <c r="Q215" s="197"/>
      <c r="R215" s="198">
        <f>SUM(R216:R217)</f>
        <v>0</v>
      </c>
      <c r="S215" s="197"/>
      <c r="T215" s="199">
        <f>SUM(T216:T217)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0" t="s">
        <v>81</v>
      </c>
      <c r="AT215" s="201" t="s">
        <v>72</v>
      </c>
      <c r="AU215" s="201" t="s">
        <v>81</v>
      </c>
      <c r="AY215" s="200" t="s">
        <v>145</v>
      </c>
      <c r="BK215" s="202">
        <f>SUM(BK216:BK217)</f>
        <v>0</v>
      </c>
    </row>
    <row r="216" spans="1:65" s="2" customFormat="1" ht="16.5" customHeight="1">
      <c r="A216" s="39"/>
      <c r="B216" s="40"/>
      <c r="C216" s="205" t="s">
        <v>503</v>
      </c>
      <c r="D216" s="205" t="s">
        <v>148</v>
      </c>
      <c r="E216" s="206" t="s">
        <v>788</v>
      </c>
      <c r="F216" s="207" t="s">
        <v>789</v>
      </c>
      <c r="G216" s="208" t="s">
        <v>267</v>
      </c>
      <c r="H216" s="209">
        <v>46.324</v>
      </c>
      <c r="I216" s="210"/>
      <c r="J216" s="211">
        <f>ROUND(I216*H216,2)</f>
        <v>0</v>
      </c>
      <c r="K216" s="207" t="s">
        <v>151</v>
      </c>
      <c r="L216" s="45"/>
      <c r="M216" s="212" t="s">
        <v>19</v>
      </c>
      <c r="N216" s="213" t="s">
        <v>44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157</v>
      </c>
      <c r="AT216" s="216" t="s">
        <v>148</v>
      </c>
      <c r="AU216" s="216" t="s">
        <v>83</v>
      </c>
      <c r="AY216" s="18" t="s">
        <v>145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81</v>
      </c>
      <c r="BK216" s="217">
        <f>ROUND(I216*H216,2)</f>
        <v>0</v>
      </c>
      <c r="BL216" s="18" t="s">
        <v>157</v>
      </c>
      <c r="BM216" s="216" t="s">
        <v>849</v>
      </c>
    </row>
    <row r="217" spans="1:47" s="2" customFormat="1" ht="12">
      <c r="A217" s="39"/>
      <c r="B217" s="40"/>
      <c r="C217" s="41"/>
      <c r="D217" s="218" t="s">
        <v>154</v>
      </c>
      <c r="E217" s="41"/>
      <c r="F217" s="219" t="s">
        <v>791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154</v>
      </c>
      <c r="AU217" s="18" t="s">
        <v>83</v>
      </c>
    </row>
    <row r="218" spans="1:63" s="12" customFormat="1" ht="25.9" customHeight="1">
      <c r="A218" s="12"/>
      <c r="B218" s="189"/>
      <c r="C218" s="190"/>
      <c r="D218" s="191" t="s">
        <v>72</v>
      </c>
      <c r="E218" s="192" t="s">
        <v>286</v>
      </c>
      <c r="F218" s="192" t="s">
        <v>331</v>
      </c>
      <c r="G218" s="190"/>
      <c r="H218" s="190"/>
      <c r="I218" s="193"/>
      <c r="J218" s="194">
        <f>BK218</f>
        <v>0</v>
      </c>
      <c r="K218" s="190"/>
      <c r="L218" s="195"/>
      <c r="M218" s="196"/>
      <c r="N218" s="197"/>
      <c r="O218" s="197"/>
      <c r="P218" s="198">
        <f>P219</f>
        <v>0</v>
      </c>
      <c r="Q218" s="197"/>
      <c r="R218" s="198">
        <f>R219</f>
        <v>0.07050000000000001</v>
      </c>
      <c r="S218" s="197"/>
      <c r="T218" s="199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0" t="s">
        <v>170</v>
      </c>
      <c r="AT218" s="201" t="s">
        <v>72</v>
      </c>
      <c r="AU218" s="201" t="s">
        <v>73</v>
      </c>
      <c r="AY218" s="200" t="s">
        <v>145</v>
      </c>
      <c r="BK218" s="202">
        <f>BK219</f>
        <v>0</v>
      </c>
    </row>
    <row r="219" spans="1:63" s="12" customFormat="1" ht="22.8" customHeight="1">
      <c r="A219" s="12"/>
      <c r="B219" s="189"/>
      <c r="C219" s="190"/>
      <c r="D219" s="191" t="s">
        <v>72</v>
      </c>
      <c r="E219" s="203" t="s">
        <v>332</v>
      </c>
      <c r="F219" s="203" t="s">
        <v>333</v>
      </c>
      <c r="G219" s="190"/>
      <c r="H219" s="190"/>
      <c r="I219" s="193"/>
      <c r="J219" s="204">
        <f>BK219</f>
        <v>0</v>
      </c>
      <c r="K219" s="190"/>
      <c r="L219" s="195"/>
      <c r="M219" s="196"/>
      <c r="N219" s="197"/>
      <c r="O219" s="197"/>
      <c r="P219" s="198">
        <f>SUM(P220:P235)</f>
        <v>0</v>
      </c>
      <c r="Q219" s="197"/>
      <c r="R219" s="198">
        <f>SUM(R220:R235)</f>
        <v>0.07050000000000001</v>
      </c>
      <c r="S219" s="197"/>
      <c r="T219" s="199">
        <f>SUM(T220:T235)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0" t="s">
        <v>170</v>
      </c>
      <c r="AT219" s="201" t="s">
        <v>72</v>
      </c>
      <c r="AU219" s="201" t="s">
        <v>81</v>
      </c>
      <c r="AY219" s="200" t="s">
        <v>145</v>
      </c>
      <c r="BK219" s="202">
        <f>SUM(BK220:BK235)</f>
        <v>0</v>
      </c>
    </row>
    <row r="220" spans="1:65" s="2" customFormat="1" ht="16.5" customHeight="1">
      <c r="A220" s="39"/>
      <c r="B220" s="40"/>
      <c r="C220" s="205" t="s">
        <v>508</v>
      </c>
      <c r="D220" s="205" t="s">
        <v>148</v>
      </c>
      <c r="E220" s="206" t="s">
        <v>850</v>
      </c>
      <c r="F220" s="207" t="s">
        <v>851</v>
      </c>
      <c r="G220" s="208" t="s">
        <v>282</v>
      </c>
      <c r="H220" s="209">
        <v>1</v>
      </c>
      <c r="I220" s="210"/>
      <c r="J220" s="211">
        <f>ROUND(I220*H220,2)</f>
        <v>0</v>
      </c>
      <c r="K220" s="207" t="s">
        <v>151</v>
      </c>
      <c r="L220" s="45"/>
      <c r="M220" s="212" t="s">
        <v>19</v>
      </c>
      <c r="N220" s="213" t="s">
        <v>44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337</v>
      </c>
      <c r="AT220" s="216" t="s">
        <v>148</v>
      </c>
      <c r="AU220" s="216" t="s">
        <v>83</v>
      </c>
      <c r="AY220" s="18" t="s">
        <v>145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81</v>
      </c>
      <c r="BK220" s="217">
        <f>ROUND(I220*H220,2)</f>
        <v>0</v>
      </c>
      <c r="BL220" s="18" t="s">
        <v>337</v>
      </c>
      <c r="BM220" s="216" t="s">
        <v>852</v>
      </c>
    </row>
    <row r="221" spans="1:47" s="2" customFormat="1" ht="12">
      <c r="A221" s="39"/>
      <c r="B221" s="40"/>
      <c r="C221" s="41"/>
      <c r="D221" s="218" t="s">
        <v>154</v>
      </c>
      <c r="E221" s="41"/>
      <c r="F221" s="219" t="s">
        <v>853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154</v>
      </c>
      <c r="AU221" s="18" t="s">
        <v>83</v>
      </c>
    </row>
    <row r="222" spans="1:51" s="15" customFormat="1" ht="12">
      <c r="A222" s="15"/>
      <c r="B222" s="249"/>
      <c r="C222" s="250"/>
      <c r="D222" s="218" t="s">
        <v>155</v>
      </c>
      <c r="E222" s="251" t="s">
        <v>19</v>
      </c>
      <c r="F222" s="252" t="s">
        <v>854</v>
      </c>
      <c r="G222" s="250"/>
      <c r="H222" s="251" t="s">
        <v>19</v>
      </c>
      <c r="I222" s="253"/>
      <c r="J222" s="250"/>
      <c r="K222" s="250"/>
      <c r="L222" s="254"/>
      <c r="M222" s="255"/>
      <c r="N222" s="256"/>
      <c r="O222" s="256"/>
      <c r="P222" s="256"/>
      <c r="Q222" s="256"/>
      <c r="R222" s="256"/>
      <c r="S222" s="256"/>
      <c r="T222" s="257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8" t="s">
        <v>155</v>
      </c>
      <c r="AU222" s="258" t="s">
        <v>83</v>
      </c>
      <c r="AV222" s="15" t="s">
        <v>81</v>
      </c>
      <c r="AW222" s="15" t="s">
        <v>35</v>
      </c>
      <c r="AX222" s="15" t="s">
        <v>73</v>
      </c>
      <c r="AY222" s="258" t="s">
        <v>145</v>
      </c>
    </row>
    <row r="223" spans="1:51" s="15" customFormat="1" ht="12">
      <c r="A223" s="15"/>
      <c r="B223" s="249"/>
      <c r="C223" s="250"/>
      <c r="D223" s="218" t="s">
        <v>155</v>
      </c>
      <c r="E223" s="251" t="s">
        <v>19</v>
      </c>
      <c r="F223" s="252" t="s">
        <v>855</v>
      </c>
      <c r="G223" s="250"/>
      <c r="H223" s="251" t="s">
        <v>19</v>
      </c>
      <c r="I223" s="253"/>
      <c r="J223" s="250"/>
      <c r="K223" s="250"/>
      <c r="L223" s="254"/>
      <c r="M223" s="255"/>
      <c r="N223" s="256"/>
      <c r="O223" s="256"/>
      <c r="P223" s="256"/>
      <c r="Q223" s="256"/>
      <c r="R223" s="256"/>
      <c r="S223" s="256"/>
      <c r="T223" s="257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8" t="s">
        <v>155</v>
      </c>
      <c r="AU223" s="258" t="s">
        <v>83</v>
      </c>
      <c r="AV223" s="15" t="s">
        <v>81</v>
      </c>
      <c r="AW223" s="15" t="s">
        <v>35</v>
      </c>
      <c r="AX223" s="15" t="s">
        <v>73</v>
      </c>
      <c r="AY223" s="258" t="s">
        <v>145</v>
      </c>
    </row>
    <row r="224" spans="1:51" s="15" customFormat="1" ht="12">
      <c r="A224" s="15"/>
      <c r="B224" s="249"/>
      <c r="C224" s="250"/>
      <c r="D224" s="218" t="s">
        <v>155</v>
      </c>
      <c r="E224" s="251" t="s">
        <v>19</v>
      </c>
      <c r="F224" s="252" t="s">
        <v>856</v>
      </c>
      <c r="G224" s="250"/>
      <c r="H224" s="251" t="s">
        <v>19</v>
      </c>
      <c r="I224" s="253"/>
      <c r="J224" s="250"/>
      <c r="K224" s="250"/>
      <c r="L224" s="254"/>
      <c r="M224" s="255"/>
      <c r="N224" s="256"/>
      <c r="O224" s="256"/>
      <c r="P224" s="256"/>
      <c r="Q224" s="256"/>
      <c r="R224" s="256"/>
      <c r="S224" s="256"/>
      <c r="T224" s="257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8" t="s">
        <v>155</v>
      </c>
      <c r="AU224" s="258" t="s">
        <v>83</v>
      </c>
      <c r="AV224" s="15" t="s">
        <v>81</v>
      </c>
      <c r="AW224" s="15" t="s">
        <v>35</v>
      </c>
      <c r="AX224" s="15" t="s">
        <v>73</v>
      </c>
      <c r="AY224" s="258" t="s">
        <v>145</v>
      </c>
    </row>
    <row r="225" spans="1:51" s="15" customFormat="1" ht="12">
      <c r="A225" s="15"/>
      <c r="B225" s="249"/>
      <c r="C225" s="250"/>
      <c r="D225" s="218" t="s">
        <v>155</v>
      </c>
      <c r="E225" s="251" t="s">
        <v>19</v>
      </c>
      <c r="F225" s="252" t="s">
        <v>857</v>
      </c>
      <c r="G225" s="250"/>
      <c r="H225" s="251" t="s">
        <v>19</v>
      </c>
      <c r="I225" s="253"/>
      <c r="J225" s="250"/>
      <c r="K225" s="250"/>
      <c r="L225" s="254"/>
      <c r="M225" s="255"/>
      <c r="N225" s="256"/>
      <c r="O225" s="256"/>
      <c r="P225" s="256"/>
      <c r="Q225" s="256"/>
      <c r="R225" s="256"/>
      <c r="S225" s="256"/>
      <c r="T225" s="25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8" t="s">
        <v>155</v>
      </c>
      <c r="AU225" s="258" t="s">
        <v>83</v>
      </c>
      <c r="AV225" s="15" t="s">
        <v>81</v>
      </c>
      <c r="AW225" s="15" t="s">
        <v>35</v>
      </c>
      <c r="AX225" s="15" t="s">
        <v>73</v>
      </c>
      <c r="AY225" s="258" t="s">
        <v>145</v>
      </c>
    </row>
    <row r="226" spans="1:51" s="13" customFormat="1" ht="12">
      <c r="A226" s="13"/>
      <c r="B226" s="223"/>
      <c r="C226" s="224"/>
      <c r="D226" s="218" t="s">
        <v>155</v>
      </c>
      <c r="E226" s="225" t="s">
        <v>19</v>
      </c>
      <c r="F226" s="226" t="s">
        <v>81</v>
      </c>
      <c r="G226" s="224"/>
      <c r="H226" s="227">
        <v>1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155</v>
      </c>
      <c r="AU226" s="233" t="s">
        <v>83</v>
      </c>
      <c r="AV226" s="13" t="s">
        <v>83</v>
      </c>
      <c r="AW226" s="13" t="s">
        <v>35</v>
      </c>
      <c r="AX226" s="13" t="s">
        <v>73</v>
      </c>
      <c r="AY226" s="233" t="s">
        <v>145</v>
      </c>
    </row>
    <row r="227" spans="1:51" s="14" customFormat="1" ht="12">
      <c r="A227" s="14"/>
      <c r="B227" s="234"/>
      <c r="C227" s="235"/>
      <c r="D227" s="218" t="s">
        <v>155</v>
      </c>
      <c r="E227" s="236" t="s">
        <v>19</v>
      </c>
      <c r="F227" s="237" t="s">
        <v>156</v>
      </c>
      <c r="G227" s="235"/>
      <c r="H227" s="238">
        <v>1</v>
      </c>
      <c r="I227" s="239"/>
      <c r="J227" s="235"/>
      <c r="K227" s="235"/>
      <c r="L227" s="240"/>
      <c r="M227" s="245"/>
      <c r="N227" s="246"/>
      <c r="O227" s="246"/>
      <c r="P227" s="246"/>
      <c r="Q227" s="246"/>
      <c r="R227" s="246"/>
      <c r="S227" s="246"/>
      <c r="T227" s="24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155</v>
      </c>
      <c r="AU227" s="244" t="s">
        <v>83</v>
      </c>
      <c r="AV227" s="14" t="s">
        <v>157</v>
      </c>
      <c r="AW227" s="14" t="s">
        <v>35</v>
      </c>
      <c r="AX227" s="14" t="s">
        <v>81</v>
      </c>
      <c r="AY227" s="244" t="s">
        <v>145</v>
      </c>
    </row>
    <row r="228" spans="1:65" s="2" customFormat="1" ht="16.5" customHeight="1">
      <c r="A228" s="39"/>
      <c r="B228" s="40"/>
      <c r="C228" s="259" t="s">
        <v>516</v>
      </c>
      <c r="D228" s="259" t="s">
        <v>286</v>
      </c>
      <c r="E228" s="260" t="s">
        <v>858</v>
      </c>
      <c r="F228" s="261" t="s">
        <v>859</v>
      </c>
      <c r="G228" s="262" t="s">
        <v>282</v>
      </c>
      <c r="H228" s="263">
        <v>1</v>
      </c>
      <c r="I228" s="264"/>
      <c r="J228" s="265">
        <f>ROUND(I228*H228,2)</f>
        <v>0</v>
      </c>
      <c r="K228" s="261" t="s">
        <v>151</v>
      </c>
      <c r="L228" s="266"/>
      <c r="M228" s="267" t="s">
        <v>19</v>
      </c>
      <c r="N228" s="268" t="s">
        <v>44</v>
      </c>
      <c r="O228" s="85"/>
      <c r="P228" s="214">
        <f>O228*H228</f>
        <v>0</v>
      </c>
      <c r="Q228" s="214">
        <v>0.0125</v>
      </c>
      <c r="R228" s="214">
        <f>Q228*H228</f>
        <v>0.0125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860</v>
      </c>
      <c r="AT228" s="216" t="s">
        <v>286</v>
      </c>
      <c r="AU228" s="216" t="s">
        <v>83</v>
      </c>
      <c r="AY228" s="18" t="s">
        <v>145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81</v>
      </c>
      <c r="BK228" s="217">
        <f>ROUND(I228*H228,2)</f>
        <v>0</v>
      </c>
      <c r="BL228" s="18" t="s">
        <v>860</v>
      </c>
      <c r="BM228" s="216" t="s">
        <v>861</v>
      </c>
    </row>
    <row r="229" spans="1:47" s="2" customFormat="1" ht="12">
      <c r="A229" s="39"/>
      <c r="B229" s="40"/>
      <c r="C229" s="41"/>
      <c r="D229" s="218" t="s">
        <v>154</v>
      </c>
      <c r="E229" s="41"/>
      <c r="F229" s="219" t="s">
        <v>859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154</v>
      </c>
      <c r="AU229" s="18" t="s">
        <v>83</v>
      </c>
    </row>
    <row r="230" spans="1:51" s="13" customFormat="1" ht="12">
      <c r="A230" s="13"/>
      <c r="B230" s="223"/>
      <c r="C230" s="224"/>
      <c r="D230" s="218" t="s">
        <v>155</v>
      </c>
      <c r="E230" s="225" t="s">
        <v>19</v>
      </c>
      <c r="F230" s="226" t="s">
        <v>81</v>
      </c>
      <c r="G230" s="224"/>
      <c r="H230" s="227">
        <v>1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155</v>
      </c>
      <c r="AU230" s="233" t="s">
        <v>83</v>
      </c>
      <c r="AV230" s="13" t="s">
        <v>83</v>
      </c>
      <c r="AW230" s="13" t="s">
        <v>35</v>
      </c>
      <c r="AX230" s="13" t="s">
        <v>73</v>
      </c>
      <c r="AY230" s="233" t="s">
        <v>145</v>
      </c>
    </row>
    <row r="231" spans="1:51" s="14" customFormat="1" ht="12">
      <c r="A231" s="14"/>
      <c r="B231" s="234"/>
      <c r="C231" s="235"/>
      <c r="D231" s="218" t="s">
        <v>155</v>
      </c>
      <c r="E231" s="236" t="s">
        <v>19</v>
      </c>
      <c r="F231" s="237" t="s">
        <v>156</v>
      </c>
      <c r="G231" s="235"/>
      <c r="H231" s="238">
        <v>1</v>
      </c>
      <c r="I231" s="239"/>
      <c r="J231" s="235"/>
      <c r="K231" s="235"/>
      <c r="L231" s="240"/>
      <c r="M231" s="245"/>
      <c r="N231" s="246"/>
      <c r="O231" s="246"/>
      <c r="P231" s="246"/>
      <c r="Q231" s="246"/>
      <c r="R231" s="246"/>
      <c r="S231" s="246"/>
      <c r="T231" s="24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155</v>
      </c>
      <c r="AU231" s="244" t="s">
        <v>83</v>
      </c>
      <c r="AV231" s="14" t="s">
        <v>157</v>
      </c>
      <c r="AW231" s="14" t="s">
        <v>35</v>
      </c>
      <c r="AX231" s="14" t="s">
        <v>81</v>
      </c>
      <c r="AY231" s="244" t="s">
        <v>145</v>
      </c>
    </row>
    <row r="232" spans="1:65" s="2" customFormat="1" ht="16.5" customHeight="1">
      <c r="A232" s="39"/>
      <c r="B232" s="40"/>
      <c r="C232" s="259" t="s">
        <v>522</v>
      </c>
      <c r="D232" s="259" t="s">
        <v>286</v>
      </c>
      <c r="E232" s="260" t="s">
        <v>862</v>
      </c>
      <c r="F232" s="261" t="s">
        <v>863</v>
      </c>
      <c r="G232" s="262" t="s">
        <v>282</v>
      </c>
      <c r="H232" s="263">
        <v>1</v>
      </c>
      <c r="I232" s="264"/>
      <c r="J232" s="265">
        <f>ROUND(I232*H232,2)</f>
        <v>0</v>
      </c>
      <c r="K232" s="261" t="s">
        <v>151</v>
      </c>
      <c r="L232" s="266"/>
      <c r="M232" s="267" t="s">
        <v>19</v>
      </c>
      <c r="N232" s="268" t="s">
        <v>44</v>
      </c>
      <c r="O232" s="85"/>
      <c r="P232" s="214">
        <f>O232*H232</f>
        <v>0</v>
      </c>
      <c r="Q232" s="214">
        <v>0.058</v>
      </c>
      <c r="R232" s="214">
        <f>Q232*H232</f>
        <v>0.058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860</v>
      </c>
      <c r="AT232" s="216" t="s">
        <v>286</v>
      </c>
      <c r="AU232" s="216" t="s">
        <v>83</v>
      </c>
      <c r="AY232" s="18" t="s">
        <v>145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81</v>
      </c>
      <c r="BK232" s="217">
        <f>ROUND(I232*H232,2)</f>
        <v>0</v>
      </c>
      <c r="BL232" s="18" t="s">
        <v>860</v>
      </c>
      <c r="BM232" s="216" t="s">
        <v>864</v>
      </c>
    </row>
    <row r="233" spans="1:47" s="2" customFormat="1" ht="12">
      <c r="A233" s="39"/>
      <c r="B233" s="40"/>
      <c r="C233" s="41"/>
      <c r="D233" s="218" t="s">
        <v>154</v>
      </c>
      <c r="E233" s="41"/>
      <c r="F233" s="219" t="s">
        <v>863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154</v>
      </c>
      <c r="AU233" s="18" t="s">
        <v>83</v>
      </c>
    </row>
    <row r="234" spans="1:51" s="13" customFormat="1" ht="12">
      <c r="A234" s="13"/>
      <c r="B234" s="223"/>
      <c r="C234" s="224"/>
      <c r="D234" s="218" t="s">
        <v>155</v>
      </c>
      <c r="E234" s="225" t="s">
        <v>19</v>
      </c>
      <c r="F234" s="226" t="s">
        <v>81</v>
      </c>
      <c r="G234" s="224"/>
      <c r="H234" s="227">
        <v>1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155</v>
      </c>
      <c r="AU234" s="233" t="s">
        <v>83</v>
      </c>
      <c r="AV234" s="13" t="s">
        <v>83</v>
      </c>
      <c r="AW234" s="13" t="s">
        <v>35</v>
      </c>
      <c r="AX234" s="13" t="s">
        <v>73</v>
      </c>
      <c r="AY234" s="233" t="s">
        <v>145</v>
      </c>
    </row>
    <row r="235" spans="1:51" s="14" customFormat="1" ht="12">
      <c r="A235" s="14"/>
      <c r="B235" s="234"/>
      <c r="C235" s="235"/>
      <c r="D235" s="218" t="s">
        <v>155</v>
      </c>
      <c r="E235" s="236" t="s">
        <v>19</v>
      </c>
      <c r="F235" s="237" t="s">
        <v>156</v>
      </c>
      <c r="G235" s="235"/>
      <c r="H235" s="238">
        <v>1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155</v>
      </c>
      <c r="AU235" s="244" t="s">
        <v>83</v>
      </c>
      <c r="AV235" s="14" t="s">
        <v>157</v>
      </c>
      <c r="AW235" s="14" t="s">
        <v>35</v>
      </c>
      <c r="AX235" s="14" t="s">
        <v>81</v>
      </c>
      <c r="AY235" s="244" t="s">
        <v>145</v>
      </c>
    </row>
    <row r="236" spans="1:31" s="2" customFormat="1" ht="6.95" customHeight="1">
      <c r="A236" s="39"/>
      <c r="B236" s="60"/>
      <c r="C236" s="61"/>
      <c r="D236" s="61"/>
      <c r="E236" s="61"/>
      <c r="F236" s="61"/>
      <c r="G236" s="61"/>
      <c r="H236" s="61"/>
      <c r="I236" s="61"/>
      <c r="J236" s="61"/>
      <c r="K236" s="61"/>
      <c r="L236" s="45"/>
      <c r="M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</row>
  </sheetData>
  <sheetProtection password="CC35" sheet="1" objects="1" scenarios="1" formatColumns="0" formatRows="0" autoFilter="0"/>
  <autoFilter ref="C84:K23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121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NEPOMUK_PŘEŠTICE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865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ROUND((SUM(BE84:BE230)),2)</f>
        <v>0</v>
      </c>
      <c r="G33" s="39"/>
      <c r="H33" s="39"/>
      <c r="I33" s="149">
        <v>0.21</v>
      </c>
      <c r="J33" s="148">
        <f>ROUND(((SUM(BE84:BE230))*I33),2)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ROUND((SUM(BF84:BF230)),2)</f>
        <v>0</v>
      </c>
      <c r="G34" s="39"/>
      <c r="H34" s="39"/>
      <c r="I34" s="149">
        <v>0.15</v>
      </c>
      <c r="J34" s="148">
        <f>ROUND(((SUM(BF84:BF230))*I34),2)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ROUND((SUM(BG84:BG230)),2)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ROUND((SUM(BH84:BH230)),2)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ROUND((SUM(BI84:BI230)),2)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NEPOMUK_PŘEŠTICE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153.VZ - NAPOJENÍ POLNÍ CESTY NEVĚRNÁ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A ÚDRŽBA SILNIC PLZEŇSKÉHO KRAJE</v>
      </c>
      <c r="G54" s="41"/>
      <c r="H54" s="41"/>
      <c r="I54" s="33" t="s">
        <v>32</v>
      </c>
      <c r="J54" s="37" t="str">
        <f>E21</f>
        <v>AFRY CZ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125</v>
      </c>
      <c r="D57" s="163"/>
      <c r="E57" s="163"/>
      <c r="F57" s="163"/>
      <c r="G57" s="163"/>
      <c r="H57" s="163"/>
      <c r="I57" s="163"/>
      <c r="J57" s="164" t="s">
        <v>126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66"/>
      <c r="C60" s="167"/>
      <c r="D60" s="168" t="s">
        <v>206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351</v>
      </c>
      <c r="E62" s="175"/>
      <c r="F62" s="175"/>
      <c r="G62" s="175"/>
      <c r="H62" s="175"/>
      <c r="I62" s="175"/>
      <c r="J62" s="176">
        <f>J156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209</v>
      </c>
      <c r="E63" s="175"/>
      <c r="F63" s="175"/>
      <c r="G63" s="175"/>
      <c r="H63" s="175"/>
      <c r="I63" s="175"/>
      <c r="J63" s="176">
        <f>J213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211</v>
      </c>
      <c r="E64" s="175"/>
      <c r="F64" s="175"/>
      <c r="G64" s="175"/>
      <c r="H64" s="175"/>
      <c r="I64" s="175"/>
      <c r="J64" s="176">
        <f>J228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130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NEPOMUK_PŘEŠTICE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122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SO 153.VZ - NAPOJENÍ POLNÍ CESTY NEVĚRNÁ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22. 2. 2021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SPRÁVA A ÚDRŽBA SILNIC PLZEŇSKÉHO KRAJE</v>
      </c>
      <c r="G80" s="41"/>
      <c r="H80" s="41"/>
      <c r="I80" s="33" t="s">
        <v>32</v>
      </c>
      <c r="J80" s="37" t="str">
        <f>E21</f>
        <v>AFRY CZ s.r.o.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30</v>
      </c>
      <c r="D81" s="41"/>
      <c r="E81" s="41"/>
      <c r="F81" s="28" t="str">
        <f>IF(E18="","",E18)</f>
        <v>Vyplň údaj</v>
      </c>
      <c r="G81" s="41"/>
      <c r="H81" s="41"/>
      <c r="I81" s="33" t="s">
        <v>36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131</v>
      </c>
      <c r="D83" s="181" t="s">
        <v>58</v>
      </c>
      <c r="E83" s="181" t="s">
        <v>54</v>
      </c>
      <c r="F83" s="181" t="s">
        <v>55</v>
      </c>
      <c r="G83" s="181" t="s">
        <v>132</v>
      </c>
      <c r="H83" s="181" t="s">
        <v>133</v>
      </c>
      <c r="I83" s="181" t="s">
        <v>134</v>
      </c>
      <c r="J83" s="181" t="s">
        <v>126</v>
      </c>
      <c r="K83" s="182" t="s">
        <v>135</v>
      </c>
      <c r="L83" s="183"/>
      <c r="M83" s="93" t="s">
        <v>19</v>
      </c>
      <c r="N83" s="94" t="s">
        <v>43</v>
      </c>
      <c r="O83" s="94" t="s">
        <v>136</v>
      </c>
      <c r="P83" s="94" t="s">
        <v>137</v>
      </c>
      <c r="Q83" s="94" t="s">
        <v>138</v>
      </c>
      <c r="R83" s="94" t="s">
        <v>139</v>
      </c>
      <c r="S83" s="94" t="s">
        <v>140</v>
      </c>
      <c r="T83" s="95" t="s">
        <v>141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142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137.23489872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72</v>
      </c>
      <c r="AU84" s="18" t="s">
        <v>127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72</v>
      </c>
      <c r="E85" s="192" t="s">
        <v>215</v>
      </c>
      <c r="F85" s="192" t="s">
        <v>216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P86+P156+P213+P228</f>
        <v>0</v>
      </c>
      <c r="Q85" s="197"/>
      <c r="R85" s="198">
        <f>R86+R156+R213+R228</f>
        <v>137.23489872</v>
      </c>
      <c r="S85" s="197"/>
      <c r="T85" s="199">
        <f>T86+T156+T213+T228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81</v>
      </c>
      <c r="AT85" s="201" t="s">
        <v>72</v>
      </c>
      <c r="AU85" s="201" t="s">
        <v>73</v>
      </c>
      <c r="AY85" s="200" t="s">
        <v>145</v>
      </c>
      <c r="BK85" s="202">
        <f>BK86+BK156+BK213+BK228</f>
        <v>0</v>
      </c>
    </row>
    <row r="86" spans="1:63" s="12" customFormat="1" ht="22.8" customHeight="1">
      <c r="A86" s="12"/>
      <c r="B86" s="189"/>
      <c r="C86" s="190"/>
      <c r="D86" s="191" t="s">
        <v>72</v>
      </c>
      <c r="E86" s="203" t="s">
        <v>81</v>
      </c>
      <c r="F86" s="203" t="s">
        <v>217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SUM(P87:P155)</f>
        <v>0</v>
      </c>
      <c r="Q86" s="197"/>
      <c r="R86" s="198">
        <f>SUM(R87:R155)</f>
        <v>0.1912974</v>
      </c>
      <c r="S86" s="197"/>
      <c r="T86" s="199">
        <f>SUM(T87:T155)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72</v>
      </c>
      <c r="AU86" s="201" t="s">
        <v>81</v>
      </c>
      <c r="AY86" s="200" t="s">
        <v>145</v>
      </c>
      <c r="BK86" s="202">
        <f>SUM(BK87:BK155)</f>
        <v>0</v>
      </c>
    </row>
    <row r="87" spans="1:65" s="2" customFormat="1" ht="16.5" customHeight="1">
      <c r="A87" s="39"/>
      <c r="B87" s="40"/>
      <c r="C87" s="205" t="s">
        <v>81</v>
      </c>
      <c r="D87" s="205" t="s">
        <v>148</v>
      </c>
      <c r="E87" s="206" t="s">
        <v>691</v>
      </c>
      <c r="F87" s="207" t="s">
        <v>692</v>
      </c>
      <c r="G87" s="208" t="s">
        <v>220</v>
      </c>
      <c r="H87" s="209">
        <v>443.16</v>
      </c>
      <c r="I87" s="210"/>
      <c r="J87" s="211">
        <f>ROUND(I87*H87,2)</f>
        <v>0</v>
      </c>
      <c r="K87" s="207" t="s">
        <v>151</v>
      </c>
      <c r="L87" s="45"/>
      <c r="M87" s="212" t="s">
        <v>19</v>
      </c>
      <c r="N87" s="213" t="s">
        <v>44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157</v>
      </c>
      <c r="AT87" s="216" t="s">
        <v>148</v>
      </c>
      <c r="AU87" s="216" t="s">
        <v>83</v>
      </c>
      <c r="AY87" s="18" t="s">
        <v>145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81</v>
      </c>
      <c r="BK87" s="217">
        <f>ROUND(I87*H87,2)</f>
        <v>0</v>
      </c>
      <c r="BL87" s="18" t="s">
        <v>157</v>
      </c>
      <c r="BM87" s="216" t="s">
        <v>866</v>
      </c>
    </row>
    <row r="88" spans="1:47" s="2" customFormat="1" ht="12">
      <c r="A88" s="39"/>
      <c r="B88" s="40"/>
      <c r="C88" s="41"/>
      <c r="D88" s="218" t="s">
        <v>154</v>
      </c>
      <c r="E88" s="41"/>
      <c r="F88" s="219" t="s">
        <v>694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154</v>
      </c>
      <c r="AU88" s="18" t="s">
        <v>83</v>
      </c>
    </row>
    <row r="89" spans="1:51" s="15" customFormat="1" ht="12">
      <c r="A89" s="15"/>
      <c r="B89" s="249"/>
      <c r="C89" s="250"/>
      <c r="D89" s="218" t="s">
        <v>155</v>
      </c>
      <c r="E89" s="251" t="s">
        <v>19</v>
      </c>
      <c r="F89" s="252" t="s">
        <v>356</v>
      </c>
      <c r="G89" s="250"/>
      <c r="H89" s="251" t="s">
        <v>19</v>
      </c>
      <c r="I89" s="253"/>
      <c r="J89" s="250"/>
      <c r="K89" s="250"/>
      <c r="L89" s="254"/>
      <c r="M89" s="255"/>
      <c r="N89" s="256"/>
      <c r="O89" s="256"/>
      <c r="P89" s="256"/>
      <c r="Q89" s="256"/>
      <c r="R89" s="256"/>
      <c r="S89" s="256"/>
      <c r="T89" s="257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T89" s="258" t="s">
        <v>155</v>
      </c>
      <c r="AU89" s="258" t="s">
        <v>83</v>
      </c>
      <c r="AV89" s="15" t="s">
        <v>81</v>
      </c>
      <c r="AW89" s="15" t="s">
        <v>35</v>
      </c>
      <c r="AX89" s="15" t="s">
        <v>73</v>
      </c>
      <c r="AY89" s="258" t="s">
        <v>145</v>
      </c>
    </row>
    <row r="90" spans="1:51" s="13" customFormat="1" ht="12">
      <c r="A90" s="13"/>
      <c r="B90" s="223"/>
      <c r="C90" s="224"/>
      <c r="D90" s="218" t="s">
        <v>155</v>
      </c>
      <c r="E90" s="225" t="s">
        <v>19</v>
      </c>
      <c r="F90" s="226" t="s">
        <v>867</v>
      </c>
      <c r="G90" s="224"/>
      <c r="H90" s="227">
        <v>443.16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155</v>
      </c>
      <c r="AU90" s="233" t="s">
        <v>83</v>
      </c>
      <c r="AV90" s="13" t="s">
        <v>83</v>
      </c>
      <c r="AW90" s="13" t="s">
        <v>35</v>
      </c>
      <c r="AX90" s="13" t="s">
        <v>73</v>
      </c>
      <c r="AY90" s="233" t="s">
        <v>145</v>
      </c>
    </row>
    <row r="91" spans="1:51" s="14" customFormat="1" ht="12">
      <c r="A91" s="14"/>
      <c r="B91" s="234"/>
      <c r="C91" s="235"/>
      <c r="D91" s="218" t="s">
        <v>155</v>
      </c>
      <c r="E91" s="236" t="s">
        <v>19</v>
      </c>
      <c r="F91" s="237" t="s">
        <v>156</v>
      </c>
      <c r="G91" s="235"/>
      <c r="H91" s="238">
        <v>443.16</v>
      </c>
      <c r="I91" s="239"/>
      <c r="J91" s="235"/>
      <c r="K91" s="235"/>
      <c r="L91" s="240"/>
      <c r="M91" s="245"/>
      <c r="N91" s="246"/>
      <c r="O91" s="246"/>
      <c r="P91" s="246"/>
      <c r="Q91" s="246"/>
      <c r="R91" s="246"/>
      <c r="S91" s="246"/>
      <c r="T91" s="247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155</v>
      </c>
      <c r="AU91" s="244" t="s">
        <v>83</v>
      </c>
      <c r="AV91" s="14" t="s">
        <v>157</v>
      </c>
      <c r="AW91" s="14" t="s">
        <v>35</v>
      </c>
      <c r="AX91" s="14" t="s">
        <v>81</v>
      </c>
      <c r="AY91" s="244" t="s">
        <v>145</v>
      </c>
    </row>
    <row r="92" spans="1:65" s="2" customFormat="1" ht="16.5" customHeight="1">
      <c r="A92" s="39"/>
      <c r="B92" s="40"/>
      <c r="C92" s="205" t="s">
        <v>83</v>
      </c>
      <c r="D92" s="205" t="s">
        <v>148</v>
      </c>
      <c r="E92" s="206" t="s">
        <v>868</v>
      </c>
      <c r="F92" s="207" t="s">
        <v>869</v>
      </c>
      <c r="G92" s="208" t="s">
        <v>249</v>
      </c>
      <c r="H92" s="209">
        <v>16.38</v>
      </c>
      <c r="I92" s="210"/>
      <c r="J92" s="211">
        <f>ROUND(I92*H92,2)</f>
        <v>0</v>
      </c>
      <c r="K92" s="207" t="s">
        <v>151</v>
      </c>
      <c r="L92" s="45"/>
      <c r="M92" s="212" t="s">
        <v>19</v>
      </c>
      <c r="N92" s="213" t="s">
        <v>44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157</v>
      </c>
      <c r="AT92" s="216" t="s">
        <v>148</v>
      </c>
      <c r="AU92" s="216" t="s">
        <v>83</v>
      </c>
      <c r="AY92" s="18" t="s">
        <v>145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81</v>
      </c>
      <c r="BK92" s="217">
        <f>ROUND(I92*H92,2)</f>
        <v>0</v>
      </c>
      <c r="BL92" s="18" t="s">
        <v>157</v>
      </c>
      <c r="BM92" s="216" t="s">
        <v>870</v>
      </c>
    </row>
    <row r="93" spans="1:47" s="2" customFormat="1" ht="12">
      <c r="A93" s="39"/>
      <c r="B93" s="40"/>
      <c r="C93" s="41"/>
      <c r="D93" s="218" t="s">
        <v>154</v>
      </c>
      <c r="E93" s="41"/>
      <c r="F93" s="219" t="s">
        <v>871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154</v>
      </c>
      <c r="AU93" s="18" t="s">
        <v>83</v>
      </c>
    </row>
    <row r="94" spans="1:51" s="15" customFormat="1" ht="12">
      <c r="A94" s="15"/>
      <c r="B94" s="249"/>
      <c r="C94" s="250"/>
      <c r="D94" s="218" t="s">
        <v>155</v>
      </c>
      <c r="E94" s="251" t="s">
        <v>19</v>
      </c>
      <c r="F94" s="252" t="s">
        <v>362</v>
      </c>
      <c r="G94" s="250"/>
      <c r="H94" s="251" t="s">
        <v>19</v>
      </c>
      <c r="I94" s="253"/>
      <c r="J94" s="250"/>
      <c r="K94" s="250"/>
      <c r="L94" s="254"/>
      <c r="M94" s="255"/>
      <c r="N94" s="256"/>
      <c r="O94" s="256"/>
      <c r="P94" s="256"/>
      <c r="Q94" s="256"/>
      <c r="R94" s="256"/>
      <c r="S94" s="256"/>
      <c r="T94" s="257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8" t="s">
        <v>155</v>
      </c>
      <c r="AU94" s="258" t="s">
        <v>83</v>
      </c>
      <c r="AV94" s="15" t="s">
        <v>81</v>
      </c>
      <c r="AW94" s="15" t="s">
        <v>35</v>
      </c>
      <c r="AX94" s="15" t="s">
        <v>73</v>
      </c>
      <c r="AY94" s="258" t="s">
        <v>145</v>
      </c>
    </row>
    <row r="95" spans="1:51" s="13" customFormat="1" ht="12">
      <c r="A95" s="13"/>
      <c r="B95" s="223"/>
      <c r="C95" s="224"/>
      <c r="D95" s="218" t="s">
        <v>155</v>
      </c>
      <c r="E95" s="225" t="s">
        <v>19</v>
      </c>
      <c r="F95" s="226" t="s">
        <v>73</v>
      </c>
      <c r="G95" s="224"/>
      <c r="H95" s="227">
        <v>0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155</v>
      </c>
      <c r="AU95" s="233" t="s">
        <v>83</v>
      </c>
      <c r="AV95" s="13" t="s">
        <v>83</v>
      </c>
      <c r="AW95" s="13" t="s">
        <v>35</v>
      </c>
      <c r="AX95" s="13" t="s">
        <v>73</v>
      </c>
      <c r="AY95" s="233" t="s">
        <v>145</v>
      </c>
    </row>
    <row r="96" spans="1:51" s="15" customFormat="1" ht="12">
      <c r="A96" s="15"/>
      <c r="B96" s="249"/>
      <c r="C96" s="250"/>
      <c r="D96" s="218" t="s">
        <v>155</v>
      </c>
      <c r="E96" s="251" t="s">
        <v>19</v>
      </c>
      <c r="F96" s="252" t="s">
        <v>364</v>
      </c>
      <c r="G96" s="250"/>
      <c r="H96" s="251" t="s">
        <v>19</v>
      </c>
      <c r="I96" s="253"/>
      <c r="J96" s="250"/>
      <c r="K96" s="250"/>
      <c r="L96" s="254"/>
      <c r="M96" s="255"/>
      <c r="N96" s="256"/>
      <c r="O96" s="256"/>
      <c r="P96" s="256"/>
      <c r="Q96" s="256"/>
      <c r="R96" s="256"/>
      <c r="S96" s="256"/>
      <c r="T96" s="257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58" t="s">
        <v>155</v>
      </c>
      <c r="AU96" s="258" t="s">
        <v>83</v>
      </c>
      <c r="AV96" s="15" t="s">
        <v>81</v>
      </c>
      <c r="AW96" s="15" t="s">
        <v>35</v>
      </c>
      <c r="AX96" s="15" t="s">
        <v>73</v>
      </c>
      <c r="AY96" s="258" t="s">
        <v>145</v>
      </c>
    </row>
    <row r="97" spans="1:51" s="13" customFormat="1" ht="12">
      <c r="A97" s="13"/>
      <c r="B97" s="223"/>
      <c r="C97" s="224"/>
      <c r="D97" s="218" t="s">
        <v>155</v>
      </c>
      <c r="E97" s="225" t="s">
        <v>19</v>
      </c>
      <c r="F97" s="226" t="s">
        <v>756</v>
      </c>
      <c r="G97" s="224"/>
      <c r="H97" s="227">
        <v>14.772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155</v>
      </c>
      <c r="AU97" s="233" t="s">
        <v>83</v>
      </c>
      <c r="AV97" s="13" t="s">
        <v>83</v>
      </c>
      <c r="AW97" s="13" t="s">
        <v>35</v>
      </c>
      <c r="AX97" s="13" t="s">
        <v>73</v>
      </c>
      <c r="AY97" s="233" t="s">
        <v>145</v>
      </c>
    </row>
    <row r="98" spans="1:51" s="15" customFormat="1" ht="12">
      <c r="A98" s="15"/>
      <c r="B98" s="249"/>
      <c r="C98" s="250"/>
      <c r="D98" s="218" t="s">
        <v>155</v>
      </c>
      <c r="E98" s="251" t="s">
        <v>19</v>
      </c>
      <c r="F98" s="252" t="s">
        <v>366</v>
      </c>
      <c r="G98" s="250"/>
      <c r="H98" s="251" t="s">
        <v>19</v>
      </c>
      <c r="I98" s="253"/>
      <c r="J98" s="250"/>
      <c r="K98" s="250"/>
      <c r="L98" s="254"/>
      <c r="M98" s="255"/>
      <c r="N98" s="256"/>
      <c r="O98" s="256"/>
      <c r="P98" s="256"/>
      <c r="Q98" s="256"/>
      <c r="R98" s="256"/>
      <c r="S98" s="256"/>
      <c r="T98" s="257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8" t="s">
        <v>155</v>
      </c>
      <c r="AU98" s="258" t="s">
        <v>83</v>
      </c>
      <c r="AV98" s="15" t="s">
        <v>81</v>
      </c>
      <c r="AW98" s="15" t="s">
        <v>35</v>
      </c>
      <c r="AX98" s="15" t="s">
        <v>73</v>
      </c>
      <c r="AY98" s="258" t="s">
        <v>145</v>
      </c>
    </row>
    <row r="99" spans="1:51" s="13" customFormat="1" ht="12">
      <c r="A99" s="13"/>
      <c r="B99" s="223"/>
      <c r="C99" s="224"/>
      <c r="D99" s="218" t="s">
        <v>155</v>
      </c>
      <c r="E99" s="225" t="s">
        <v>19</v>
      </c>
      <c r="F99" s="226" t="s">
        <v>872</v>
      </c>
      <c r="G99" s="224"/>
      <c r="H99" s="227">
        <v>1.608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155</v>
      </c>
      <c r="AU99" s="233" t="s">
        <v>83</v>
      </c>
      <c r="AV99" s="13" t="s">
        <v>83</v>
      </c>
      <c r="AW99" s="13" t="s">
        <v>35</v>
      </c>
      <c r="AX99" s="13" t="s">
        <v>73</v>
      </c>
      <c r="AY99" s="233" t="s">
        <v>145</v>
      </c>
    </row>
    <row r="100" spans="1:51" s="14" customFormat="1" ht="12">
      <c r="A100" s="14"/>
      <c r="B100" s="234"/>
      <c r="C100" s="235"/>
      <c r="D100" s="218" t="s">
        <v>155</v>
      </c>
      <c r="E100" s="236" t="s">
        <v>19</v>
      </c>
      <c r="F100" s="237" t="s">
        <v>156</v>
      </c>
      <c r="G100" s="235"/>
      <c r="H100" s="238">
        <v>16.38</v>
      </c>
      <c r="I100" s="239"/>
      <c r="J100" s="235"/>
      <c r="K100" s="235"/>
      <c r="L100" s="240"/>
      <c r="M100" s="245"/>
      <c r="N100" s="246"/>
      <c r="O100" s="246"/>
      <c r="P100" s="246"/>
      <c r="Q100" s="246"/>
      <c r="R100" s="246"/>
      <c r="S100" s="246"/>
      <c r="T100" s="24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155</v>
      </c>
      <c r="AU100" s="244" t="s">
        <v>83</v>
      </c>
      <c r="AV100" s="14" t="s">
        <v>157</v>
      </c>
      <c r="AW100" s="14" t="s">
        <v>35</v>
      </c>
      <c r="AX100" s="14" t="s">
        <v>81</v>
      </c>
      <c r="AY100" s="244" t="s">
        <v>145</v>
      </c>
    </row>
    <row r="101" spans="1:65" s="2" customFormat="1" ht="21.75" customHeight="1">
      <c r="A101" s="39"/>
      <c r="B101" s="40"/>
      <c r="C101" s="205" t="s">
        <v>170</v>
      </c>
      <c r="D101" s="205" t="s">
        <v>148</v>
      </c>
      <c r="E101" s="206" t="s">
        <v>873</v>
      </c>
      <c r="F101" s="207" t="s">
        <v>874</v>
      </c>
      <c r="G101" s="208" t="s">
        <v>249</v>
      </c>
      <c r="H101" s="209">
        <v>140.686</v>
      </c>
      <c r="I101" s="210"/>
      <c r="J101" s="211">
        <f>ROUND(I101*H101,2)</f>
        <v>0</v>
      </c>
      <c r="K101" s="207" t="s">
        <v>151</v>
      </c>
      <c r="L101" s="45"/>
      <c r="M101" s="212" t="s">
        <v>19</v>
      </c>
      <c r="N101" s="213" t="s">
        <v>44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157</v>
      </c>
      <c r="AT101" s="216" t="s">
        <v>148</v>
      </c>
      <c r="AU101" s="216" t="s">
        <v>83</v>
      </c>
      <c r="AY101" s="18" t="s">
        <v>145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81</v>
      </c>
      <c r="BK101" s="217">
        <f>ROUND(I101*H101,2)</f>
        <v>0</v>
      </c>
      <c r="BL101" s="18" t="s">
        <v>157</v>
      </c>
      <c r="BM101" s="216" t="s">
        <v>875</v>
      </c>
    </row>
    <row r="102" spans="1:47" s="2" customFormat="1" ht="12">
      <c r="A102" s="39"/>
      <c r="B102" s="40"/>
      <c r="C102" s="41"/>
      <c r="D102" s="218" t="s">
        <v>154</v>
      </c>
      <c r="E102" s="41"/>
      <c r="F102" s="219" t="s">
        <v>876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154</v>
      </c>
      <c r="AU102" s="18" t="s">
        <v>83</v>
      </c>
    </row>
    <row r="103" spans="1:51" s="15" customFormat="1" ht="12">
      <c r="A103" s="15"/>
      <c r="B103" s="249"/>
      <c r="C103" s="250"/>
      <c r="D103" s="218" t="s">
        <v>155</v>
      </c>
      <c r="E103" s="251" t="s">
        <v>19</v>
      </c>
      <c r="F103" s="252" t="s">
        <v>223</v>
      </c>
      <c r="G103" s="250"/>
      <c r="H103" s="251" t="s">
        <v>19</v>
      </c>
      <c r="I103" s="253"/>
      <c r="J103" s="250"/>
      <c r="K103" s="250"/>
      <c r="L103" s="254"/>
      <c r="M103" s="255"/>
      <c r="N103" s="256"/>
      <c r="O103" s="256"/>
      <c r="P103" s="256"/>
      <c r="Q103" s="256"/>
      <c r="R103" s="256"/>
      <c r="S103" s="256"/>
      <c r="T103" s="257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8" t="s">
        <v>155</v>
      </c>
      <c r="AU103" s="258" t="s">
        <v>83</v>
      </c>
      <c r="AV103" s="15" t="s">
        <v>81</v>
      </c>
      <c r="AW103" s="15" t="s">
        <v>35</v>
      </c>
      <c r="AX103" s="15" t="s">
        <v>73</v>
      </c>
      <c r="AY103" s="258" t="s">
        <v>145</v>
      </c>
    </row>
    <row r="104" spans="1:51" s="13" customFormat="1" ht="12">
      <c r="A104" s="13"/>
      <c r="B104" s="223"/>
      <c r="C104" s="224"/>
      <c r="D104" s="218" t="s">
        <v>155</v>
      </c>
      <c r="E104" s="225" t="s">
        <v>19</v>
      </c>
      <c r="F104" s="226" t="s">
        <v>877</v>
      </c>
      <c r="G104" s="224"/>
      <c r="H104" s="227">
        <v>140.686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155</v>
      </c>
      <c r="AU104" s="233" t="s">
        <v>83</v>
      </c>
      <c r="AV104" s="13" t="s">
        <v>83</v>
      </c>
      <c r="AW104" s="13" t="s">
        <v>35</v>
      </c>
      <c r="AX104" s="13" t="s">
        <v>73</v>
      </c>
      <c r="AY104" s="233" t="s">
        <v>145</v>
      </c>
    </row>
    <row r="105" spans="1:51" s="14" customFormat="1" ht="12">
      <c r="A105" s="14"/>
      <c r="B105" s="234"/>
      <c r="C105" s="235"/>
      <c r="D105" s="218" t="s">
        <v>155</v>
      </c>
      <c r="E105" s="236" t="s">
        <v>19</v>
      </c>
      <c r="F105" s="237" t="s">
        <v>156</v>
      </c>
      <c r="G105" s="235"/>
      <c r="H105" s="238">
        <v>140.686</v>
      </c>
      <c r="I105" s="239"/>
      <c r="J105" s="235"/>
      <c r="K105" s="235"/>
      <c r="L105" s="240"/>
      <c r="M105" s="245"/>
      <c r="N105" s="246"/>
      <c r="O105" s="246"/>
      <c r="P105" s="246"/>
      <c r="Q105" s="246"/>
      <c r="R105" s="246"/>
      <c r="S105" s="246"/>
      <c r="T105" s="24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155</v>
      </c>
      <c r="AU105" s="244" t="s">
        <v>83</v>
      </c>
      <c r="AV105" s="14" t="s">
        <v>157</v>
      </c>
      <c r="AW105" s="14" t="s">
        <v>35</v>
      </c>
      <c r="AX105" s="14" t="s">
        <v>81</v>
      </c>
      <c r="AY105" s="244" t="s">
        <v>145</v>
      </c>
    </row>
    <row r="106" spans="1:65" s="2" customFormat="1" ht="16.5" customHeight="1">
      <c r="A106" s="39"/>
      <c r="B106" s="40"/>
      <c r="C106" s="205" t="s">
        <v>157</v>
      </c>
      <c r="D106" s="205" t="s">
        <v>148</v>
      </c>
      <c r="E106" s="206" t="s">
        <v>247</v>
      </c>
      <c r="F106" s="207" t="s">
        <v>248</v>
      </c>
      <c r="G106" s="208" t="s">
        <v>249</v>
      </c>
      <c r="H106" s="209">
        <v>157.066</v>
      </c>
      <c r="I106" s="210"/>
      <c r="J106" s="211">
        <f>ROUND(I106*H106,2)</f>
        <v>0</v>
      </c>
      <c r="K106" s="207" t="s">
        <v>151</v>
      </c>
      <c r="L106" s="45"/>
      <c r="M106" s="212" t="s">
        <v>19</v>
      </c>
      <c r="N106" s="213" t="s">
        <v>44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157</v>
      </c>
      <c r="AT106" s="216" t="s">
        <v>148</v>
      </c>
      <c r="AU106" s="216" t="s">
        <v>83</v>
      </c>
      <c r="AY106" s="18" t="s">
        <v>145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81</v>
      </c>
      <c r="BK106" s="217">
        <f>ROUND(I106*H106,2)</f>
        <v>0</v>
      </c>
      <c r="BL106" s="18" t="s">
        <v>157</v>
      </c>
      <c r="BM106" s="216" t="s">
        <v>878</v>
      </c>
    </row>
    <row r="107" spans="1:47" s="2" customFormat="1" ht="12">
      <c r="A107" s="39"/>
      <c r="B107" s="40"/>
      <c r="C107" s="41"/>
      <c r="D107" s="218" t="s">
        <v>154</v>
      </c>
      <c r="E107" s="41"/>
      <c r="F107" s="219" t="s">
        <v>251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154</v>
      </c>
      <c r="AU107" s="18" t="s">
        <v>83</v>
      </c>
    </row>
    <row r="108" spans="1:51" s="15" customFormat="1" ht="12">
      <c r="A108" s="15"/>
      <c r="B108" s="249"/>
      <c r="C108" s="250"/>
      <c r="D108" s="218" t="s">
        <v>155</v>
      </c>
      <c r="E108" s="251" t="s">
        <v>19</v>
      </c>
      <c r="F108" s="252" t="s">
        <v>362</v>
      </c>
      <c r="G108" s="250"/>
      <c r="H108" s="251" t="s">
        <v>19</v>
      </c>
      <c r="I108" s="253"/>
      <c r="J108" s="250"/>
      <c r="K108" s="250"/>
      <c r="L108" s="254"/>
      <c r="M108" s="255"/>
      <c r="N108" s="256"/>
      <c r="O108" s="256"/>
      <c r="P108" s="256"/>
      <c r="Q108" s="256"/>
      <c r="R108" s="256"/>
      <c r="S108" s="256"/>
      <c r="T108" s="257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8" t="s">
        <v>155</v>
      </c>
      <c r="AU108" s="258" t="s">
        <v>83</v>
      </c>
      <c r="AV108" s="15" t="s">
        <v>81</v>
      </c>
      <c r="AW108" s="15" t="s">
        <v>35</v>
      </c>
      <c r="AX108" s="15" t="s">
        <v>73</v>
      </c>
      <c r="AY108" s="258" t="s">
        <v>145</v>
      </c>
    </row>
    <row r="109" spans="1:51" s="13" customFormat="1" ht="12">
      <c r="A109" s="13"/>
      <c r="B109" s="223"/>
      <c r="C109" s="224"/>
      <c r="D109" s="218" t="s">
        <v>155</v>
      </c>
      <c r="E109" s="225" t="s">
        <v>19</v>
      </c>
      <c r="F109" s="226" t="s">
        <v>877</v>
      </c>
      <c r="G109" s="224"/>
      <c r="H109" s="227">
        <v>140.686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155</v>
      </c>
      <c r="AU109" s="233" t="s">
        <v>83</v>
      </c>
      <c r="AV109" s="13" t="s">
        <v>83</v>
      </c>
      <c r="AW109" s="13" t="s">
        <v>35</v>
      </c>
      <c r="AX109" s="13" t="s">
        <v>73</v>
      </c>
      <c r="AY109" s="233" t="s">
        <v>145</v>
      </c>
    </row>
    <row r="110" spans="1:51" s="15" customFormat="1" ht="12">
      <c r="A110" s="15"/>
      <c r="B110" s="249"/>
      <c r="C110" s="250"/>
      <c r="D110" s="218" t="s">
        <v>155</v>
      </c>
      <c r="E110" s="251" t="s">
        <v>19</v>
      </c>
      <c r="F110" s="252" t="s">
        <v>364</v>
      </c>
      <c r="G110" s="250"/>
      <c r="H110" s="251" t="s">
        <v>19</v>
      </c>
      <c r="I110" s="253"/>
      <c r="J110" s="250"/>
      <c r="K110" s="250"/>
      <c r="L110" s="254"/>
      <c r="M110" s="255"/>
      <c r="N110" s="256"/>
      <c r="O110" s="256"/>
      <c r="P110" s="256"/>
      <c r="Q110" s="256"/>
      <c r="R110" s="256"/>
      <c r="S110" s="256"/>
      <c r="T110" s="257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8" t="s">
        <v>155</v>
      </c>
      <c r="AU110" s="258" t="s">
        <v>83</v>
      </c>
      <c r="AV110" s="15" t="s">
        <v>81</v>
      </c>
      <c r="AW110" s="15" t="s">
        <v>35</v>
      </c>
      <c r="AX110" s="15" t="s">
        <v>73</v>
      </c>
      <c r="AY110" s="258" t="s">
        <v>145</v>
      </c>
    </row>
    <row r="111" spans="1:51" s="13" customFormat="1" ht="12">
      <c r="A111" s="13"/>
      <c r="B111" s="223"/>
      <c r="C111" s="224"/>
      <c r="D111" s="218" t="s">
        <v>155</v>
      </c>
      <c r="E111" s="225" t="s">
        <v>19</v>
      </c>
      <c r="F111" s="226" t="s">
        <v>756</v>
      </c>
      <c r="G111" s="224"/>
      <c r="H111" s="227">
        <v>14.772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155</v>
      </c>
      <c r="AU111" s="233" t="s">
        <v>83</v>
      </c>
      <c r="AV111" s="13" t="s">
        <v>83</v>
      </c>
      <c r="AW111" s="13" t="s">
        <v>35</v>
      </c>
      <c r="AX111" s="13" t="s">
        <v>73</v>
      </c>
      <c r="AY111" s="233" t="s">
        <v>145</v>
      </c>
    </row>
    <row r="112" spans="1:51" s="15" customFormat="1" ht="12">
      <c r="A112" s="15"/>
      <c r="B112" s="249"/>
      <c r="C112" s="250"/>
      <c r="D112" s="218" t="s">
        <v>155</v>
      </c>
      <c r="E112" s="251" t="s">
        <v>19</v>
      </c>
      <c r="F112" s="252" t="s">
        <v>366</v>
      </c>
      <c r="G112" s="250"/>
      <c r="H112" s="251" t="s">
        <v>19</v>
      </c>
      <c r="I112" s="253"/>
      <c r="J112" s="250"/>
      <c r="K112" s="250"/>
      <c r="L112" s="254"/>
      <c r="M112" s="255"/>
      <c r="N112" s="256"/>
      <c r="O112" s="256"/>
      <c r="P112" s="256"/>
      <c r="Q112" s="256"/>
      <c r="R112" s="256"/>
      <c r="S112" s="256"/>
      <c r="T112" s="257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8" t="s">
        <v>155</v>
      </c>
      <c r="AU112" s="258" t="s">
        <v>83</v>
      </c>
      <c r="AV112" s="15" t="s">
        <v>81</v>
      </c>
      <c r="AW112" s="15" t="s">
        <v>35</v>
      </c>
      <c r="AX112" s="15" t="s">
        <v>73</v>
      </c>
      <c r="AY112" s="258" t="s">
        <v>145</v>
      </c>
    </row>
    <row r="113" spans="1:51" s="13" customFormat="1" ht="12">
      <c r="A113" s="13"/>
      <c r="B113" s="223"/>
      <c r="C113" s="224"/>
      <c r="D113" s="218" t="s">
        <v>155</v>
      </c>
      <c r="E113" s="225" t="s">
        <v>19</v>
      </c>
      <c r="F113" s="226" t="s">
        <v>879</v>
      </c>
      <c r="G113" s="224"/>
      <c r="H113" s="227">
        <v>1.608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155</v>
      </c>
      <c r="AU113" s="233" t="s">
        <v>83</v>
      </c>
      <c r="AV113" s="13" t="s">
        <v>83</v>
      </c>
      <c r="AW113" s="13" t="s">
        <v>35</v>
      </c>
      <c r="AX113" s="13" t="s">
        <v>73</v>
      </c>
      <c r="AY113" s="233" t="s">
        <v>145</v>
      </c>
    </row>
    <row r="114" spans="1:51" s="14" customFormat="1" ht="12">
      <c r="A114" s="14"/>
      <c r="B114" s="234"/>
      <c r="C114" s="235"/>
      <c r="D114" s="218" t="s">
        <v>155</v>
      </c>
      <c r="E114" s="236" t="s">
        <v>19</v>
      </c>
      <c r="F114" s="237" t="s">
        <v>156</v>
      </c>
      <c r="G114" s="235"/>
      <c r="H114" s="238">
        <v>157.066</v>
      </c>
      <c r="I114" s="239"/>
      <c r="J114" s="235"/>
      <c r="K114" s="235"/>
      <c r="L114" s="240"/>
      <c r="M114" s="245"/>
      <c r="N114" s="246"/>
      <c r="O114" s="246"/>
      <c r="P114" s="246"/>
      <c r="Q114" s="246"/>
      <c r="R114" s="246"/>
      <c r="S114" s="246"/>
      <c r="T114" s="24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155</v>
      </c>
      <c r="AU114" s="244" t="s">
        <v>83</v>
      </c>
      <c r="AV114" s="14" t="s">
        <v>157</v>
      </c>
      <c r="AW114" s="14" t="s">
        <v>35</v>
      </c>
      <c r="AX114" s="14" t="s">
        <v>81</v>
      </c>
      <c r="AY114" s="244" t="s">
        <v>145</v>
      </c>
    </row>
    <row r="115" spans="1:65" s="2" customFormat="1" ht="12">
      <c r="A115" s="39"/>
      <c r="B115" s="40"/>
      <c r="C115" s="205" t="s">
        <v>144</v>
      </c>
      <c r="D115" s="205" t="s">
        <v>148</v>
      </c>
      <c r="E115" s="206" t="s">
        <v>880</v>
      </c>
      <c r="F115" s="207" t="s">
        <v>881</v>
      </c>
      <c r="G115" s="208" t="s">
        <v>249</v>
      </c>
      <c r="H115" s="209">
        <v>314.132</v>
      </c>
      <c r="I115" s="210"/>
      <c r="J115" s="211">
        <f>ROUND(I115*H115,2)</f>
        <v>0</v>
      </c>
      <c r="K115" s="207" t="s">
        <v>151</v>
      </c>
      <c r="L115" s="45"/>
      <c r="M115" s="212" t="s">
        <v>19</v>
      </c>
      <c r="N115" s="213" t="s">
        <v>44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157</v>
      </c>
      <c r="AT115" s="216" t="s">
        <v>148</v>
      </c>
      <c r="AU115" s="216" t="s">
        <v>83</v>
      </c>
      <c r="AY115" s="18" t="s">
        <v>145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81</v>
      </c>
      <c r="BK115" s="217">
        <f>ROUND(I115*H115,2)</f>
        <v>0</v>
      </c>
      <c r="BL115" s="18" t="s">
        <v>157</v>
      </c>
      <c r="BM115" s="216" t="s">
        <v>882</v>
      </c>
    </row>
    <row r="116" spans="1:47" s="2" customFormat="1" ht="12">
      <c r="A116" s="39"/>
      <c r="B116" s="40"/>
      <c r="C116" s="41"/>
      <c r="D116" s="218" t="s">
        <v>154</v>
      </c>
      <c r="E116" s="41"/>
      <c r="F116" s="219" t="s">
        <v>883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154</v>
      </c>
      <c r="AU116" s="18" t="s">
        <v>83</v>
      </c>
    </row>
    <row r="117" spans="1:51" s="13" customFormat="1" ht="12">
      <c r="A117" s="13"/>
      <c r="B117" s="223"/>
      <c r="C117" s="224"/>
      <c r="D117" s="218" t="s">
        <v>155</v>
      </c>
      <c r="E117" s="225" t="s">
        <v>19</v>
      </c>
      <c r="F117" s="226" t="s">
        <v>884</v>
      </c>
      <c r="G117" s="224"/>
      <c r="H117" s="227">
        <v>314.132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155</v>
      </c>
      <c r="AU117" s="233" t="s">
        <v>83</v>
      </c>
      <c r="AV117" s="13" t="s">
        <v>83</v>
      </c>
      <c r="AW117" s="13" t="s">
        <v>35</v>
      </c>
      <c r="AX117" s="13" t="s">
        <v>73</v>
      </c>
      <c r="AY117" s="233" t="s">
        <v>145</v>
      </c>
    </row>
    <row r="118" spans="1:51" s="14" customFormat="1" ht="12">
      <c r="A118" s="14"/>
      <c r="B118" s="234"/>
      <c r="C118" s="235"/>
      <c r="D118" s="218" t="s">
        <v>155</v>
      </c>
      <c r="E118" s="236" t="s">
        <v>19</v>
      </c>
      <c r="F118" s="237" t="s">
        <v>156</v>
      </c>
      <c r="G118" s="235"/>
      <c r="H118" s="238">
        <v>314.132</v>
      </c>
      <c r="I118" s="239"/>
      <c r="J118" s="235"/>
      <c r="K118" s="235"/>
      <c r="L118" s="240"/>
      <c r="M118" s="245"/>
      <c r="N118" s="246"/>
      <c r="O118" s="246"/>
      <c r="P118" s="246"/>
      <c r="Q118" s="246"/>
      <c r="R118" s="246"/>
      <c r="S118" s="246"/>
      <c r="T118" s="247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155</v>
      </c>
      <c r="AU118" s="244" t="s">
        <v>83</v>
      </c>
      <c r="AV118" s="14" t="s">
        <v>157</v>
      </c>
      <c r="AW118" s="14" t="s">
        <v>35</v>
      </c>
      <c r="AX118" s="14" t="s">
        <v>81</v>
      </c>
      <c r="AY118" s="244" t="s">
        <v>145</v>
      </c>
    </row>
    <row r="119" spans="1:65" s="2" customFormat="1" ht="16.5" customHeight="1">
      <c r="A119" s="39"/>
      <c r="B119" s="40"/>
      <c r="C119" s="205" t="s">
        <v>183</v>
      </c>
      <c r="D119" s="205" t="s">
        <v>148</v>
      </c>
      <c r="E119" s="206" t="s">
        <v>274</v>
      </c>
      <c r="F119" s="207" t="s">
        <v>275</v>
      </c>
      <c r="G119" s="208" t="s">
        <v>249</v>
      </c>
      <c r="H119" s="209">
        <v>140.686</v>
      </c>
      <c r="I119" s="210"/>
      <c r="J119" s="211">
        <f>ROUND(I119*H119,2)</f>
        <v>0</v>
      </c>
      <c r="K119" s="207" t="s">
        <v>151</v>
      </c>
      <c r="L119" s="45"/>
      <c r="M119" s="212" t="s">
        <v>19</v>
      </c>
      <c r="N119" s="213" t="s">
        <v>44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157</v>
      </c>
      <c r="AT119" s="216" t="s">
        <v>148</v>
      </c>
      <c r="AU119" s="216" t="s">
        <v>83</v>
      </c>
      <c r="AY119" s="18" t="s">
        <v>145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81</v>
      </c>
      <c r="BK119" s="217">
        <f>ROUND(I119*H119,2)</f>
        <v>0</v>
      </c>
      <c r="BL119" s="18" t="s">
        <v>157</v>
      </c>
      <c r="BM119" s="216" t="s">
        <v>885</v>
      </c>
    </row>
    <row r="120" spans="1:47" s="2" customFormat="1" ht="12">
      <c r="A120" s="39"/>
      <c r="B120" s="40"/>
      <c r="C120" s="41"/>
      <c r="D120" s="218" t="s">
        <v>154</v>
      </c>
      <c r="E120" s="41"/>
      <c r="F120" s="219" t="s">
        <v>277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154</v>
      </c>
      <c r="AU120" s="18" t="s">
        <v>83</v>
      </c>
    </row>
    <row r="121" spans="1:51" s="13" customFormat="1" ht="12">
      <c r="A121" s="13"/>
      <c r="B121" s="223"/>
      <c r="C121" s="224"/>
      <c r="D121" s="218" t="s">
        <v>155</v>
      </c>
      <c r="E121" s="225" t="s">
        <v>19</v>
      </c>
      <c r="F121" s="226" t="s">
        <v>877</v>
      </c>
      <c r="G121" s="224"/>
      <c r="H121" s="227">
        <v>140.686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155</v>
      </c>
      <c r="AU121" s="233" t="s">
        <v>83</v>
      </c>
      <c r="AV121" s="13" t="s">
        <v>83</v>
      </c>
      <c r="AW121" s="13" t="s">
        <v>35</v>
      </c>
      <c r="AX121" s="13" t="s">
        <v>73</v>
      </c>
      <c r="AY121" s="233" t="s">
        <v>145</v>
      </c>
    </row>
    <row r="122" spans="1:51" s="14" customFormat="1" ht="12">
      <c r="A122" s="14"/>
      <c r="B122" s="234"/>
      <c r="C122" s="235"/>
      <c r="D122" s="218" t="s">
        <v>155</v>
      </c>
      <c r="E122" s="236" t="s">
        <v>19</v>
      </c>
      <c r="F122" s="237" t="s">
        <v>156</v>
      </c>
      <c r="G122" s="235"/>
      <c r="H122" s="238">
        <v>140.686</v>
      </c>
      <c r="I122" s="239"/>
      <c r="J122" s="235"/>
      <c r="K122" s="235"/>
      <c r="L122" s="240"/>
      <c r="M122" s="245"/>
      <c r="N122" s="246"/>
      <c r="O122" s="246"/>
      <c r="P122" s="246"/>
      <c r="Q122" s="246"/>
      <c r="R122" s="246"/>
      <c r="S122" s="246"/>
      <c r="T122" s="24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155</v>
      </c>
      <c r="AU122" s="244" t="s">
        <v>83</v>
      </c>
      <c r="AV122" s="14" t="s">
        <v>157</v>
      </c>
      <c r="AW122" s="14" t="s">
        <v>35</v>
      </c>
      <c r="AX122" s="14" t="s">
        <v>81</v>
      </c>
      <c r="AY122" s="244" t="s">
        <v>145</v>
      </c>
    </row>
    <row r="123" spans="1:65" s="2" customFormat="1" ht="16.5" customHeight="1">
      <c r="A123" s="39"/>
      <c r="B123" s="40"/>
      <c r="C123" s="205" t="s">
        <v>190</v>
      </c>
      <c r="D123" s="205" t="s">
        <v>148</v>
      </c>
      <c r="E123" s="206" t="s">
        <v>439</v>
      </c>
      <c r="F123" s="207" t="s">
        <v>440</v>
      </c>
      <c r="G123" s="208" t="s">
        <v>220</v>
      </c>
      <c r="H123" s="209">
        <v>104</v>
      </c>
      <c r="I123" s="210"/>
      <c r="J123" s="211">
        <f>ROUND(I123*H123,2)</f>
        <v>0</v>
      </c>
      <c r="K123" s="207" t="s">
        <v>151</v>
      </c>
      <c r="L123" s="45"/>
      <c r="M123" s="212" t="s">
        <v>19</v>
      </c>
      <c r="N123" s="213" t="s">
        <v>44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157</v>
      </c>
      <c r="AT123" s="216" t="s">
        <v>148</v>
      </c>
      <c r="AU123" s="216" t="s">
        <v>83</v>
      </c>
      <c r="AY123" s="18" t="s">
        <v>145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81</v>
      </c>
      <c r="BK123" s="217">
        <f>ROUND(I123*H123,2)</f>
        <v>0</v>
      </c>
      <c r="BL123" s="18" t="s">
        <v>157</v>
      </c>
      <c r="BM123" s="216" t="s">
        <v>886</v>
      </c>
    </row>
    <row r="124" spans="1:47" s="2" customFormat="1" ht="12">
      <c r="A124" s="39"/>
      <c r="B124" s="40"/>
      <c r="C124" s="41"/>
      <c r="D124" s="218" t="s">
        <v>154</v>
      </c>
      <c r="E124" s="41"/>
      <c r="F124" s="219" t="s">
        <v>442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154</v>
      </c>
      <c r="AU124" s="18" t="s">
        <v>83</v>
      </c>
    </row>
    <row r="125" spans="1:51" s="13" customFormat="1" ht="12">
      <c r="A125" s="13"/>
      <c r="B125" s="223"/>
      <c r="C125" s="224"/>
      <c r="D125" s="218" t="s">
        <v>155</v>
      </c>
      <c r="E125" s="225" t="s">
        <v>19</v>
      </c>
      <c r="F125" s="226" t="s">
        <v>887</v>
      </c>
      <c r="G125" s="224"/>
      <c r="H125" s="227">
        <v>104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155</v>
      </c>
      <c r="AU125" s="233" t="s">
        <v>83</v>
      </c>
      <c r="AV125" s="13" t="s">
        <v>83</v>
      </c>
      <c r="AW125" s="13" t="s">
        <v>35</v>
      </c>
      <c r="AX125" s="13" t="s">
        <v>73</v>
      </c>
      <c r="AY125" s="233" t="s">
        <v>145</v>
      </c>
    </row>
    <row r="126" spans="1:51" s="14" customFormat="1" ht="12">
      <c r="A126" s="14"/>
      <c r="B126" s="234"/>
      <c r="C126" s="235"/>
      <c r="D126" s="218" t="s">
        <v>155</v>
      </c>
      <c r="E126" s="236" t="s">
        <v>19</v>
      </c>
      <c r="F126" s="237" t="s">
        <v>156</v>
      </c>
      <c r="G126" s="235"/>
      <c r="H126" s="238">
        <v>104</v>
      </c>
      <c r="I126" s="239"/>
      <c r="J126" s="235"/>
      <c r="K126" s="235"/>
      <c r="L126" s="240"/>
      <c r="M126" s="245"/>
      <c r="N126" s="246"/>
      <c r="O126" s="246"/>
      <c r="P126" s="246"/>
      <c r="Q126" s="246"/>
      <c r="R126" s="246"/>
      <c r="S126" s="246"/>
      <c r="T126" s="24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155</v>
      </c>
      <c r="AU126" s="244" t="s">
        <v>83</v>
      </c>
      <c r="AV126" s="14" t="s">
        <v>157</v>
      </c>
      <c r="AW126" s="14" t="s">
        <v>35</v>
      </c>
      <c r="AX126" s="14" t="s">
        <v>81</v>
      </c>
      <c r="AY126" s="244" t="s">
        <v>145</v>
      </c>
    </row>
    <row r="127" spans="1:65" s="2" customFormat="1" ht="16.5" customHeight="1">
      <c r="A127" s="39"/>
      <c r="B127" s="40"/>
      <c r="C127" s="205" t="s">
        <v>197</v>
      </c>
      <c r="D127" s="205" t="s">
        <v>148</v>
      </c>
      <c r="E127" s="206" t="s">
        <v>888</v>
      </c>
      <c r="F127" s="207" t="s">
        <v>889</v>
      </c>
      <c r="G127" s="208" t="s">
        <v>220</v>
      </c>
      <c r="H127" s="209">
        <v>147.72</v>
      </c>
      <c r="I127" s="210"/>
      <c r="J127" s="211">
        <f>ROUND(I127*H127,2)</f>
        <v>0</v>
      </c>
      <c r="K127" s="207" t="s">
        <v>151</v>
      </c>
      <c r="L127" s="45"/>
      <c r="M127" s="212" t="s">
        <v>19</v>
      </c>
      <c r="N127" s="213" t="s">
        <v>44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157</v>
      </c>
      <c r="AT127" s="216" t="s">
        <v>148</v>
      </c>
      <c r="AU127" s="216" t="s">
        <v>83</v>
      </c>
      <c r="AY127" s="18" t="s">
        <v>145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81</v>
      </c>
      <c r="BK127" s="217">
        <f>ROUND(I127*H127,2)</f>
        <v>0</v>
      </c>
      <c r="BL127" s="18" t="s">
        <v>157</v>
      </c>
      <c r="BM127" s="216" t="s">
        <v>890</v>
      </c>
    </row>
    <row r="128" spans="1:47" s="2" customFormat="1" ht="12">
      <c r="A128" s="39"/>
      <c r="B128" s="40"/>
      <c r="C128" s="41"/>
      <c r="D128" s="218" t="s">
        <v>154</v>
      </c>
      <c r="E128" s="41"/>
      <c r="F128" s="219" t="s">
        <v>891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154</v>
      </c>
      <c r="AU128" s="18" t="s">
        <v>83</v>
      </c>
    </row>
    <row r="129" spans="1:51" s="15" customFormat="1" ht="12">
      <c r="A129" s="15"/>
      <c r="B129" s="249"/>
      <c r="C129" s="250"/>
      <c r="D129" s="218" t="s">
        <v>155</v>
      </c>
      <c r="E129" s="251" t="s">
        <v>19</v>
      </c>
      <c r="F129" s="252" t="s">
        <v>448</v>
      </c>
      <c r="G129" s="250"/>
      <c r="H129" s="251" t="s">
        <v>19</v>
      </c>
      <c r="I129" s="253"/>
      <c r="J129" s="250"/>
      <c r="K129" s="250"/>
      <c r="L129" s="254"/>
      <c r="M129" s="255"/>
      <c r="N129" s="256"/>
      <c r="O129" s="256"/>
      <c r="P129" s="256"/>
      <c r="Q129" s="256"/>
      <c r="R129" s="256"/>
      <c r="S129" s="256"/>
      <c r="T129" s="257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8" t="s">
        <v>155</v>
      </c>
      <c r="AU129" s="258" t="s">
        <v>83</v>
      </c>
      <c r="AV129" s="15" t="s">
        <v>81</v>
      </c>
      <c r="AW129" s="15" t="s">
        <v>35</v>
      </c>
      <c r="AX129" s="15" t="s">
        <v>73</v>
      </c>
      <c r="AY129" s="258" t="s">
        <v>145</v>
      </c>
    </row>
    <row r="130" spans="1:51" s="13" customFormat="1" ht="12">
      <c r="A130" s="13"/>
      <c r="B130" s="223"/>
      <c r="C130" s="224"/>
      <c r="D130" s="218" t="s">
        <v>155</v>
      </c>
      <c r="E130" s="225" t="s">
        <v>19</v>
      </c>
      <c r="F130" s="226" t="s">
        <v>892</v>
      </c>
      <c r="G130" s="224"/>
      <c r="H130" s="227">
        <v>147.72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155</v>
      </c>
      <c r="AU130" s="233" t="s">
        <v>83</v>
      </c>
      <c r="AV130" s="13" t="s">
        <v>83</v>
      </c>
      <c r="AW130" s="13" t="s">
        <v>35</v>
      </c>
      <c r="AX130" s="13" t="s">
        <v>73</v>
      </c>
      <c r="AY130" s="233" t="s">
        <v>145</v>
      </c>
    </row>
    <row r="131" spans="1:51" s="14" customFormat="1" ht="12">
      <c r="A131" s="14"/>
      <c r="B131" s="234"/>
      <c r="C131" s="235"/>
      <c r="D131" s="218" t="s">
        <v>155</v>
      </c>
      <c r="E131" s="236" t="s">
        <v>19</v>
      </c>
      <c r="F131" s="237" t="s">
        <v>156</v>
      </c>
      <c r="G131" s="235"/>
      <c r="H131" s="238">
        <v>147.72</v>
      </c>
      <c r="I131" s="239"/>
      <c r="J131" s="235"/>
      <c r="K131" s="235"/>
      <c r="L131" s="240"/>
      <c r="M131" s="245"/>
      <c r="N131" s="246"/>
      <c r="O131" s="246"/>
      <c r="P131" s="246"/>
      <c r="Q131" s="246"/>
      <c r="R131" s="246"/>
      <c r="S131" s="246"/>
      <c r="T131" s="24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155</v>
      </c>
      <c r="AU131" s="244" t="s">
        <v>83</v>
      </c>
      <c r="AV131" s="14" t="s">
        <v>157</v>
      </c>
      <c r="AW131" s="14" t="s">
        <v>35</v>
      </c>
      <c r="AX131" s="14" t="s">
        <v>81</v>
      </c>
      <c r="AY131" s="244" t="s">
        <v>145</v>
      </c>
    </row>
    <row r="132" spans="1:65" s="2" customFormat="1" ht="16.5" customHeight="1">
      <c r="A132" s="39"/>
      <c r="B132" s="40"/>
      <c r="C132" s="205" t="s">
        <v>264</v>
      </c>
      <c r="D132" s="205" t="s">
        <v>148</v>
      </c>
      <c r="E132" s="206" t="s">
        <v>450</v>
      </c>
      <c r="F132" s="207" t="s">
        <v>451</v>
      </c>
      <c r="G132" s="208" t="s">
        <v>220</v>
      </c>
      <c r="H132" s="209">
        <v>147.72</v>
      </c>
      <c r="I132" s="210"/>
      <c r="J132" s="211">
        <f>ROUND(I132*H132,2)</f>
        <v>0</v>
      </c>
      <c r="K132" s="207" t="s">
        <v>151</v>
      </c>
      <c r="L132" s="45"/>
      <c r="M132" s="212" t="s">
        <v>19</v>
      </c>
      <c r="N132" s="213" t="s">
        <v>44</v>
      </c>
      <c r="O132" s="85"/>
      <c r="P132" s="214">
        <f>O132*H132</f>
        <v>0</v>
      </c>
      <c r="Q132" s="214">
        <v>0.00127</v>
      </c>
      <c r="R132" s="214">
        <f>Q132*H132</f>
        <v>0.1876044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157</v>
      </c>
      <c r="AT132" s="216" t="s">
        <v>148</v>
      </c>
      <c r="AU132" s="216" t="s">
        <v>83</v>
      </c>
      <c r="AY132" s="18" t="s">
        <v>145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81</v>
      </c>
      <c r="BK132" s="217">
        <f>ROUND(I132*H132,2)</f>
        <v>0</v>
      </c>
      <c r="BL132" s="18" t="s">
        <v>157</v>
      </c>
      <c r="BM132" s="216" t="s">
        <v>893</v>
      </c>
    </row>
    <row r="133" spans="1:47" s="2" customFormat="1" ht="12">
      <c r="A133" s="39"/>
      <c r="B133" s="40"/>
      <c r="C133" s="41"/>
      <c r="D133" s="218" t="s">
        <v>154</v>
      </c>
      <c r="E133" s="41"/>
      <c r="F133" s="219" t="s">
        <v>451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154</v>
      </c>
      <c r="AU133" s="18" t="s">
        <v>83</v>
      </c>
    </row>
    <row r="134" spans="1:51" s="13" customFormat="1" ht="12">
      <c r="A134" s="13"/>
      <c r="B134" s="223"/>
      <c r="C134" s="224"/>
      <c r="D134" s="218" t="s">
        <v>155</v>
      </c>
      <c r="E134" s="225" t="s">
        <v>19</v>
      </c>
      <c r="F134" s="226" t="s">
        <v>894</v>
      </c>
      <c r="G134" s="224"/>
      <c r="H134" s="227">
        <v>147.72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155</v>
      </c>
      <c r="AU134" s="233" t="s">
        <v>83</v>
      </c>
      <c r="AV134" s="13" t="s">
        <v>83</v>
      </c>
      <c r="AW134" s="13" t="s">
        <v>35</v>
      </c>
      <c r="AX134" s="13" t="s">
        <v>73</v>
      </c>
      <c r="AY134" s="233" t="s">
        <v>145</v>
      </c>
    </row>
    <row r="135" spans="1:51" s="14" customFormat="1" ht="12">
      <c r="A135" s="14"/>
      <c r="B135" s="234"/>
      <c r="C135" s="235"/>
      <c r="D135" s="218" t="s">
        <v>155</v>
      </c>
      <c r="E135" s="236" t="s">
        <v>19</v>
      </c>
      <c r="F135" s="237" t="s">
        <v>156</v>
      </c>
      <c r="G135" s="235"/>
      <c r="H135" s="238">
        <v>147.72</v>
      </c>
      <c r="I135" s="239"/>
      <c r="J135" s="235"/>
      <c r="K135" s="235"/>
      <c r="L135" s="240"/>
      <c r="M135" s="245"/>
      <c r="N135" s="246"/>
      <c r="O135" s="246"/>
      <c r="P135" s="246"/>
      <c r="Q135" s="246"/>
      <c r="R135" s="246"/>
      <c r="S135" s="246"/>
      <c r="T135" s="24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155</v>
      </c>
      <c r="AU135" s="244" t="s">
        <v>83</v>
      </c>
      <c r="AV135" s="14" t="s">
        <v>157</v>
      </c>
      <c r="AW135" s="14" t="s">
        <v>35</v>
      </c>
      <c r="AX135" s="14" t="s">
        <v>81</v>
      </c>
      <c r="AY135" s="244" t="s">
        <v>145</v>
      </c>
    </row>
    <row r="136" spans="1:65" s="2" customFormat="1" ht="16.5" customHeight="1">
      <c r="A136" s="39"/>
      <c r="B136" s="40"/>
      <c r="C136" s="259" t="s">
        <v>273</v>
      </c>
      <c r="D136" s="259" t="s">
        <v>286</v>
      </c>
      <c r="E136" s="260" t="s">
        <v>723</v>
      </c>
      <c r="F136" s="261" t="s">
        <v>724</v>
      </c>
      <c r="G136" s="262" t="s">
        <v>456</v>
      </c>
      <c r="H136" s="263">
        <v>3.693</v>
      </c>
      <c r="I136" s="264"/>
      <c r="J136" s="265">
        <f>ROUND(I136*H136,2)</f>
        <v>0</v>
      </c>
      <c r="K136" s="261" t="s">
        <v>151</v>
      </c>
      <c r="L136" s="266"/>
      <c r="M136" s="267" t="s">
        <v>19</v>
      </c>
      <c r="N136" s="268" t="s">
        <v>44</v>
      </c>
      <c r="O136" s="85"/>
      <c r="P136" s="214">
        <f>O136*H136</f>
        <v>0</v>
      </c>
      <c r="Q136" s="214">
        <v>0.001</v>
      </c>
      <c r="R136" s="214">
        <f>Q136*H136</f>
        <v>0.003693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197</v>
      </c>
      <c r="AT136" s="216" t="s">
        <v>286</v>
      </c>
      <c r="AU136" s="216" t="s">
        <v>83</v>
      </c>
      <c r="AY136" s="18" t="s">
        <v>145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81</v>
      </c>
      <c r="BK136" s="217">
        <f>ROUND(I136*H136,2)</f>
        <v>0</v>
      </c>
      <c r="BL136" s="18" t="s">
        <v>157</v>
      </c>
      <c r="BM136" s="216" t="s">
        <v>895</v>
      </c>
    </row>
    <row r="137" spans="1:47" s="2" customFormat="1" ht="12">
      <c r="A137" s="39"/>
      <c r="B137" s="40"/>
      <c r="C137" s="41"/>
      <c r="D137" s="218" t="s">
        <v>154</v>
      </c>
      <c r="E137" s="41"/>
      <c r="F137" s="219" t="s">
        <v>724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154</v>
      </c>
      <c r="AU137" s="18" t="s">
        <v>83</v>
      </c>
    </row>
    <row r="138" spans="1:51" s="13" customFormat="1" ht="12">
      <c r="A138" s="13"/>
      <c r="B138" s="223"/>
      <c r="C138" s="224"/>
      <c r="D138" s="218" t="s">
        <v>155</v>
      </c>
      <c r="E138" s="225" t="s">
        <v>19</v>
      </c>
      <c r="F138" s="226" t="s">
        <v>896</v>
      </c>
      <c r="G138" s="224"/>
      <c r="H138" s="227">
        <v>3.693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155</v>
      </c>
      <c r="AU138" s="233" t="s">
        <v>83</v>
      </c>
      <c r="AV138" s="13" t="s">
        <v>83</v>
      </c>
      <c r="AW138" s="13" t="s">
        <v>35</v>
      </c>
      <c r="AX138" s="13" t="s">
        <v>73</v>
      </c>
      <c r="AY138" s="233" t="s">
        <v>145</v>
      </c>
    </row>
    <row r="139" spans="1:51" s="14" customFormat="1" ht="12">
      <c r="A139" s="14"/>
      <c r="B139" s="234"/>
      <c r="C139" s="235"/>
      <c r="D139" s="218" t="s">
        <v>155</v>
      </c>
      <c r="E139" s="236" t="s">
        <v>19</v>
      </c>
      <c r="F139" s="237" t="s">
        <v>156</v>
      </c>
      <c r="G139" s="235"/>
      <c r="H139" s="238">
        <v>3.693</v>
      </c>
      <c r="I139" s="239"/>
      <c r="J139" s="235"/>
      <c r="K139" s="235"/>
      <c r="L139" s="240"/>
      <c r="M139" s="245"/>
      <c r="N139" s="246"/>
      <c r="O139" s="246"/>
      <c r="P139" s="246"/>
      <c r="Q139" s="246"/>
      <c r="R139" s="246"/>
      <c r="S139" s="246"/>
      <c r="T139" s="24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155</v>
      </c>
      <c r="AU139" s="244" t="s">
        <v>83</v>
      </c>
      <c r="AV139" s="14" t="s">
        <v>157</v>
      </c>
      <c r="AW139" s="14" t="s">
        <v>35</v>
      </c>
      <c r="AX139" s="14" t="s">
        <v>81</v>
      </c>
      <c r="AY139" s="244" t="s">
        <v>145</v>
      </c>
    </row>
    <row r="140" spans="1:65" s="2" customFormat="1" ht="16.5" customHeight="1">
      <c r="A140" s="39"/>
      <c r="B140" s="40"/>
      <c r="C140" s="205" t="s">
        <v>279</v>
      </c>
      <c r="D140" s="205" t="s">
        <v>148</v>
      </c>
      <c r="E140" s="206" t="s">
        <v>459</v>
      </c>
      <c r="F140" s="207" t="s">
        <v>460</v>
      </c>
      <c r="G140" s="208" t="s">
        <v>220</v>
      </c>
      <c r="H140" s="209">
        <v>147.72</v>
      </c>
      <c r="I140" s="210"/>
      <c r="J140" s="211">
        <f>ROUND(I140*H140,2)</f>
        <v>0</v>
      </c>
      <c r="K140" s="207" t="s">
        <v>151</v>
      </c>
      <c r="L140" s="45"/>
      <c r="M140" s="212" t="s">
        <v>19</v>
      </c>
      <c r="N140" s="213" t="s">
        <v>44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157</v>
      </c>
      <c r="AT140" s="216" t="s">
        <v>148</v>
      </c>
      <c r="AU140" s="216" t="s">
        <v>83</v>
      </c>
      <c r="AY140" s="18" t="s">
        <v>145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81</v>
      </c>
      <c r="BK140" s="217">
        <f>ROUND(I140*H140,2)</f>
        <v>0</v>
      </c>
      <c r="BL140" s="18" t="s">
        <v>157</v>
      </c>
      <c r="BM140" s="216" t="s">
        <v>897</v>
      </c>
    </row>
    <row r="141" spans="1:47" s="2" customFormat="1" ht="12">
      <c r="A141" s="39"/>
      <c r="B141" s="40"/>
      <c r="C141" s="41"/>
      <c r="D141" s="218" t="s">
        <v>154</v>
      </c>
      <c r="E141" s="41"/>
      <c r="F141" s="219" t="s">
        <v>462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83</v>
      </c>
    </row>
    <row r="142" spans="1:51" s="13" customFormat="1" ht="12">
      <c r="A142" s="13"/>
      <c r="B142" s="223"/>
      <c r="C142" s="224"/>
      <c r="D142" s="218" t="s">
        <v>155</v>
      </c>
      <c r="E142" s="225" t="s">
        <v>19</v>
      </c>
      <c r="F142" s="226" t="s">
        <v>894</v>
      </c>
      <c r="G142" s="224"/>
      <c r="H142" s="227">
        <v>147.72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155</v>
      </c>
      <c r="AU142" s="233" t="s">
        <v>83</v>
      </c>
      <c r="AV142" s="13" t="s">
        <v>83</v>
      </c>
      <c r="AW142" s="13" t="s">
        <v>35</v>
      </c>
      <c r="AX142" s="13" t="s">
        <v>73</v>
      </c>
      <c r="AY142" s="233" t="s">
        <v>145</v>
      </c>
    </row>
    <row r="143" spans="1:51" s="14" customFormat="1" ht="12">
      <c r="A143" s="14"/>
      <c r="B143" s="234"/>
      <c r="C143" s="235"/>
      <c r="D143" s="218" t="s">
        <v>155</v>
      </c>
      <c r="E143" s="236" t="s">
        <v>19</v>
      </c>
      <c r="F143" s="237" t="s">
        <v>156</v>
      </c>
      <c r="G143" s="235"/>
      <c r="H143" s="238">
        <v>147.72</v>
      </c>
      <c r="I143" s="239"/>
      <c r="J143" s="235"/>
      <c r="K143" s="235"/>
      <c r="L143" s="240"/>
      <c r="M143" s="245"/>
      <c r="N143" s="246"/>
      <c r="O143" s="246"/>
      <c r="P143" s="246"/>
      <c r="Q143" s="246"/>
      <c r="R143" s="246"/>
      <c r="S143" s="246"/>
      <c r="T143" s="24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155</v>
      </c>
      <c r="AU143" s="244" t="s">
        <v>83</v>
      </c>
      <c r="AV143" s="14" t="s">
        <v>157</v>
      </c>
      <c r="AW143" s="14" t="s">
        <v>35</v>
      </c>
      <c r="AX143" s="14" t="s">
        <v>81</v>
      </c>
      <c r="AY143" s="244" t="s">
        <v>145</v>
      </c>
    </row>
    <row r="144" spans="1:65" s="2" customFormat="1" ht="16.5" customHeight="1">
      <c r="A144" s="39"/>
      <c r="B144" s="40"/>
      <c r="C144" s="205" t="s">
        <v>285</v>
      </c>
      <c r="D144" s="205" t="s">
        <v>148</v>
      </c>
      <c r="E144" s="206" t="s">
        <v>463</v>
      </c>
      <c r="F144" s="207" t="s">
        <v>464</v>
      </c>
      <c r="G144" s="208" t="s">
        <v>220</v>
      </c>
      <c r="H144" s="209">
        <v>147.72</v>
      </c>
      <c r="I144" s="210"/>
      <c r="J144" s="211">
        <f>ROUND(I144*H144,2)</f>
        <v>0</v>
      </c>
      <c r="K144" s="207" t="s">
        <v>151</v>
      </c>
      <c r="L144" s="45"/>
      <c r="M144" s="212" t="s">
        <v>19</v>
      </c>
      <c r="N144" s="213" t="s">
        <v>44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157</v>
      </c>
      <c r="AT144" s="216" t="s">
        <v>148</v>
      </c>
      <c r="AU144" s="216" t="s">
        <v>83</v>
      </c>
      <c r="AY144" s="18" t="s">
        <v>145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81</v>
      </c>
      <c r="BK144" s="217">
        <f>ROUND(I144*H144,2)</f>
        <v>0</v>
      </c>
      <c r="BL144" s="18" t="s">
        <v>157</v>
      </c>
      <c r="BM144" s="216" t="s">
        <v>898</v>
      </c>
    </row>
    <row r="145" spans="1:47" s="2" customFormat="1" ht="12">
      <c r="A145" s="39"/>
      <c r="B145" s="40"/>
      <c r="C145" s="41"/>
      <c r="D145" s="218" t="s">
        <v>154</v>
      </c>
      <c r="E145" s="41"/>
      <c r="F145" s="219" t="s">
        <v>466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154</v>
      </c>
      <c r="AU145" s="18" t="s">
        <v>83</v>
      </c>
    </row>
    <row r="146" spans="1:51" s="13" customFormat="1" ht="12">
      <c r="A146" s="13"/>
      <c r="B146" s="223"/>
      <c r="C146" s="224"/>
      <c r="D146" s="218" t="s">
        <v>155</v>
      </c>
      <c r="E146" s="225" t="s">
        <v>19</v>
      </c>
      <c r="F146" s="226" t="s">
        <v>894</v>
      </c>
      <c r="G146" s="224"/>
      <c r="H146" s="227">
        <v>147.72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155</v>
      </c>
      <c r="AU146" s="233" t="s">
        <v>83</v>
      </c>
      <c r="AV146" s="13" t="s">
        <v>83</v>
      </c>
      <c r="AW146" s="13" t="s">
        <v>35</v>
      </c>
      <c r="AX146" s="13" t="s">
        <v>73</v>
      </c>
      <c r="AY146" s="233" t="s">
        <v>145</v>
      </c>
    </row>
    <row r="147" spans="1:51" s="14" customFormat="1" ht="12">
      <c r="A147" s="14"/>
      <c r="B147" s="234"/>
      <c r="C147" s="235"/>
      <c r="D147" s="218" t="s">
        <v>155</v>
      </c>
      <c r="E147" s="236" t="s">
        <v>19</v>
      </c>
      <c r="F147" s="237" t="s">
        <v>156</v>
      </c>
      <c r="G147" s="235"/>
      <c r="H147" s="238">
        <v>147.72</v>
      </c>
      <c r="I147" s="239"/>
      <c r="J147" s="235"/>
      <c r="K147" s="235"/>
      <c r="L147" s="240"/>
      <c r="M147" s="245"/>
      <c r="N147" s="246"/>
      <c r="O147" s="246"/>
      <c r="P147" s="246"/>
      <c r="Q147" s="246"/>
      <c r="R147" s="246"/>
      <c r="S147" s="246"/>
      <c r="T147" s="24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155</v>
      </c>
      <c r="AU147" s="244" t="s">
        <v>83</v>
      </c>
      <c r="AV147" s="14" t="s">
        <v>157</v>
      </c>
      <c r="AW147" s="14" t="s">
        <v>35</v>
      </c>
      <c r="AX147" s="14" t="s">
        <v>81</v>
      </c>
      <c r="AY147" s="244" t="s">
        <v>145</v>
      </c>
    </row>
    <row r="148" spans="1:65" s="2" customFormat="1" ht="16.5" customHeight="1">
      <c r="A148" s="39"/>
      <c r="B148" s="40"/>
      <c r="C148" s="205" t="s">
        <v>291</v>
      </c>
      <c r="D148" s="205" t="s">
        <v>148</v>
      </c>
      <c r="E148" s="206" t="s">
        <v>468</v>
      </c>
      <c r="F148" s="207" t="s">
        <v>469</v>
      </c>
      <c r="G148" s="208" t="s">
        <v>249</v>
      </c>
      <c r="H148" s="209">
        <v>2.216</v>
      </c>
      <c r="I148" s="210"/>
      <c r="J148" s="211">
        <f>ROUND(I148*H148,2)</f>
        <v>0</v>
      </c>
      <c r="K148" s="207" t="s">
        <v>151</v>
      </c>
      <c r="L148" s="45"/>
      <c r="M148" s="212" t="s">
        <v>19</v>
      </c>
      <c r="N148" s="213" t="s">
        <v>44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157</v>
      </c>
      <c r="AT148" s="216" t="s">
        <v>148</v>
      </c>
      <c r="AU148" s="216" t="s">
        <v>83</v>
      </c>
      <c r="AY148" s="18" t="s">
        <v>145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81</v>
      </c>
      <c r="BK148" s="217">
        <f>ROUND(I148*H148,2)</f>
        <v>0</v>
      </c>
      <c r="BL148" s="18" t="s">
        <v>157</v>
      </c>
      <c r="BM148" s="216" t="s">
        <v>899</v>
      </c>
    </row>
    <row r="149" spans="1:47" s="2" customFormat="1" ht="12">
      <c r="A149" s="39"/>
      <c r="B149" s="40"/>
      <c r="C149" s="41"/>
      <c r="D149" s="218" t="s">
        <v>154</v>
      </c>
      <c r="E149" s="41"/>
      <c r="F149" s="219" t="s">
        <v>471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154</v>
      </c>
      <c r="AU149" s="18" t="s">
        <v>83</v>
      </c>
    </row>
    <row r="150" spans="1:51" s="13" customFormat="1" ht="12">
      <c r="A150" s="13"/>
      <c r="B150" s="223"/>
      <c r="C150" s="224"/>
      <c r="D150" s="218" t="s">
        <v>155</v>
      </c>
      <c r="E150" s="225" t="s">
        <v>19</v>
      </c>
      <c r="F150" s="226" t="s">
        <v>900</v>
      </c>
      <c r="G150" s="224"/>
      <c r="H150" s="227">
        <v>2.216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155</v>
      </c>
      <c r="AU150" s="233" t="s">
        <v>83</v>
      </c>
      <c r="AV150" s="13" t="s">
        <v>83</v>
      </c>
      <c r="AW150" s="13" t="s">
        <v>35</v>
      </c>
      <c r="AX150" s="13" t="s">
        <v>73</v>
      </c>
      <c r="AY150" s="233" t="s">
        <v>145</v>
      </c>
    </row>
    <row r="151" spans="1:51" s="14" customFormat="1" ht="12">
      <c r="A151" s="14"/>
      <c r="B151" s="234"/>
      <c r="C151" s="235"/>
      <c r="D151" s="218" t="s">
        <v>155</v>
      </c>
      <c r="E151" s="236" t="s">
        <v>19</v>
      </c>
      <c r="F151" s="237" t="s">
        <v>156</v>
      </c>
      <c r="G151" s="235"/>
      <c r="H151" s="238">
        <v>2.216</v>
      </c>
      <c r="I151" s="239"/>
      <c r="J151" s="235"/>
      <c r="K151" s="235"/>
      <c r="L151" s="240"/>
      <c r="M151" s="245"/>
      <c r="N151" s="246"/>
      <c r="O151" s="246"/>
      <c r="P151" s="246"/>
      <c r="Q151" s="246"/>
      <c r="R151" s="246"/>
      <c r="S151" s="246"/>
      <c r="T151" s="24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155</v>
      </c>
      <c r="AU151" s="244" t="s">
        <v>83</v>
      </c>
      <c r="AV151" s="14" t="s">
        <v>157</v>
      </c>
      <c r="AW151" s="14" t="s">
        <v>35</v>
      </c>
      <c r="AX151" s="14" t="s">
        <v>81</v>
      </c>
      <c r="AY151" s="244" t="s">
        <v>145</v>
      </c>
    </row>
    <row r="152" spans="1:65" s="2" customFormat="1" ht="16.5" customHeight="1">
      <c r="A152" s="39"/>
      <c r="B152" s="40"/>
      <c r="C152" s="205" t="s">
        <v>298</v>
      </c>
      <c r="D152" s="205" t="s">
        <v>148</v>
      </c>
      <c r="E152" s="206" t="s">
        <v>474</v>
      </c>
      <c r="F152" s="207" t="s">
        <v>475</v>
      </c>
      <c r="G152" s="208" t="s">
        <v>249</v>
      </c>
      <c r="H152" s="209">
        <v>22.16</v>
      </c>
      <c r="I152" s="210"/>
      <c r="J152" s="211">
        <f>ROUND(I152*H152,2)</f>
        <v>0</v>
      </c>
      <c r="K152" s="207" t="s">
        <v>151</v>
      </c>
      <c r="L152" s="45"/>
      <c r="M152" s="212" t="s">
        <v>19</v>
      </c>
      <c r="N152" s="213" t="s">
        <v>44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157</v>
      </c>
      <c r="AT152" s="216" t="s">
        <v>148</v>
      </c>
      <c r="AU152" s="216" t="s">
        <v>83</v>
      </c>
      <c r="AY152" s="18" t="s">
        <v>145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81</v>
      </c>
      <c r="BK152" s="217">
        <f>ROUND(I152*H152,2)</f>
        <v>0</v>
      </c>
      <c r="BL152" s="18" t="s">
        <v>157</v>
      </c>
      <c r="BM152" s="216" t="s">
        <v>901</v>
      </c>
    </row>
    <row r="153" spans="1:47" s="2" customFormat="1" ht="12">
      <c r="A153" s="39"/>
      <c r="B153" s="40"/>
      <c r="C153" s="41"/>
      <c r="D153" s="218" t="s">
        <v>154</v>
      </c>
      <c r="E153" s="41"/>
      <c r="F153" s="219" t="s">
        <v>477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154</v>
      </c>
      <c r="AU153" s="18" t="s">
        <v>83</v>
      </c>
    </row>
    <row r="154" spans="1:51" s="13" customFormat="1" ht="12">
      <c r="A154" s="13"/>
      <c r="B154" s="223"/>
      <c r="C154" s="224"/>
      <c r="D154" s="218" t="s">
        <v>155</v>
      </c>
      <c r="E154" s="225" t="s">
        <v>19</v>
      </c>
      <c r="F154" s="226" t="s">
        <v>902</v>
      </c>
      <c r="G154" s="224"/>
      <c r="H154" s="227">
        <v>22.16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155</v>
      </c>
      <c r="AU154" s="233" t="s">
        <v>83</v>
      </c>
      <c r="AV154" s="13" t="s">
        <v>83</v>
      </c>
      <c r="AW154" s="13" t="s">
        <v>35</v>
      </c>
      <c r="AX154" s="13" t="s">
        <v>73</v>
      </c>
      <c r="AY154" s="233" t="s">
        <v>145</v>
      </c>
    </row>
    <row r="155" spans="1:51" s="14" customFormat="1" ht="12">
      <c r="A155" s="14"/>
      <c r="B155" s="234"/>
      <c r="C155" s="235"/>
      <c r="D155" s="218" t="s">
        <v>155</v>
      </c>
      <c r="E155" s="236" t="s">
        <v>19</v>
      </c>
      <c r="F155" s="237" t="s">
        <v>156</v>
      </c>
      <c r="G155" s="235"/>
      <c r="H155" s="238">
        <v>22.16</v>
      </c>
      <c r="I155" s="239"/>
      <c r="J155" s="235"/>
      <c r="K155" s="235"/>
      <c r="L155" s="240"/>
      <c r="M155" s="245"/>
      <c r="N155" s="246"/>
      <c r="O155" s="246"/>
      <c r="P155" s="246"/>
      <c r="Q155" s="246"/>
      <c r="R155" s="246"/>
      <c r="S155" s="246"/>
      <c r="T155" s="24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155</v>
      </c>
      <c r="AU155" s="244" t="s">
        <v>83</v>
      </c>
      <c r="AV155" s="14" t="s">
        <v>157</v>
      </c>
      <c r="AW155" s="14" t="s">
        <v>35</v>
      </c>
      <c r="AX155" s="14" t="s">
        <v>81</v>
      </c>
      <c r="AY155" s="244" t="s">
        <v>145</v>
      </c>
    </row>
    <row r="156" spans="1:63" s="12" customFormat="1" ht="22.8" customHeight="1">
      <c r="A156" s="12"/>
      <c r="B156" s="189"/>
      <c r="C156" s="190"/>
      <c r="D156" s="191" t="s">
        <v>72</v>
      </c>
      <c r="E156" s="203" t="s">
        <v>144</v>
      </c>
      <c r="F156" s="203" t="s">
        <v>487</v>
      </c>
      <c r="G156" s="190"/>
      <c r="H156" s="190"/>
      <c r="I156" s="193"/>
      <c r="J156" s="204">
        <f>BK156</f>
        <v>0</v>
      </c>
      <c r="K156" s="190"/>
      <c r="L156" s="195"/>
      <c r="M156" s="196"/>
      <c r="N156" s="197"/>
      <c r="O156" s="197"/>
      <c r="P156" s="198">
        <f>SUM(P157:P212)</f>
        <v>0</v>
      </c>
      <c r="Q156" s="197"/>
      <c r="R156" s="198">
        <f>SUM(R157:R212)</f>
        <v>95.84609608</v>
      </c>
      <c r="S156" s="197"/>
      <c r="T156" s="199">
        <f>SUM(T157:T212)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0" t="s">
        <v>81</v>
      </c>
      <c r="AT156" s="201" t="s">
        <v>72</v>
      </c>
      <c r="AU156" s="201" t="s">
        <v>81</v>
      </c>
      <c r="AY156" s="200" t="s">
        <v>145</v>
      </c>
      <c r="BK156" s="202">
        <f>SUM(BK157:BK212)</f>
        <v>0</v>
      </c>
    </row>
    <row r="157" spans="1:65" s="2" customFormat="1" ht="16.5" customHeight="1">
      <c r="A157" s="39"/>
      <c r="B157" s="40"/>
      <c r="C157" s="205" t="s">
        <v>8</v>
      </c>
      <c r="D157" s="205" t="s">
        <v>148</v>
      </c>
      <c r="E157" s="206" t="s">
        <v>489</v>
      </c>
      <c r="F157" s="207" t="s">
        <v>490</v>
      </c>
      <c r="G157" s="208" t="s">
        <v>249</v>
      </c>
      <c r="H157" s="209">
        <v>0.115</v>
      </c>
      <c r="I157" s="210"/>
      <c r="J157" s="211">
        <f>ROUND(I157*H157,2)</f>
        <v>0</v>
      </c>
      <c r="K157" s="207" t="s">
        <v>151</v>
      </c>
      <c r="L157" s="45"/>
      <c r="M157" s="212" t="s">
        <v>19</v>
      </c>
      <c r="N157" s="213" t="s">
        <v>44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157</v>
      </c>
      <c r="AT157" s="216" t="s">
        <v>148</v>
      </c>
      <c r="AU157" s="216" t="s">
        <v>83</v>
      </c>
      <c r="AY157" s="18" t="s">
        <v>145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81</v>
      </c>
      <c r="BK157" s="217">
        <f>ROUND(I157*H157,2)</f>
        <v>0</v>
      </c>
      <c r="BL157" s="18" t="s">
        <v>157</v>
      </c>
      <c r="BM157" s="216" t="s">
        <v>903</v>
      </c>
    </row>
    <row r="158" spans="1:47" s="2" customFormat="1" ht="12">
      <c r="A158" s="39"/>
      <c r="B158" s="40"/>
      <c r="C158" s="41"/>
      <c r="D158" s="218" t="s">
        <v>154</v>
      </c>
      <c r="E158" s="41"/>
      <c r="F158" s="219" t="s">
        <v>492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154</v>
      </c>
      <c r="AU158" s="18" t="s">
        <v>83</v>
      </c>
    </row>
    <row r="159" spans="1:47" s="2" customFormat="1" ht="12">
      <c r="A159" s="39"/>
      <c r="B159" s="40"/>
      <c r="C159" s="41"/>
      <c r="D159" s="218" t="s">
        <v>177</v>
      </c>
      <c r="E159" s="41"/>
      <c r="F159" s="248" t="s">
        <v>493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177</v>
      </c>
      <c r="AU159" s="18" t="s">
        <v>83</v>
      </c>
    </row>
    <row r="160" spans="1:51" s="15" customFormat="1" ht="12">
      <c r="A160" s="15"/>
      <c r="B160" s="249"/>
      <c r="C160" s="250"/>
      <c r="D160" s="218" t="s">
        <v>155</v>
      </c>
      <c r="E160" s="251" t="s">
        <v>19</v>
      </c>
      <c r="F160" s="252" t="s">
        <v>904</v>
      </c>
      <c r="G160" s="250"/>
      <c r="H160" s="251" t="s">
        <v>19</v>
      </c>
      <c r="I160" s="253"/>
      <c r="J160" s="250"/>
      <c r="K160" s="250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155</v>
      </c>
      <c r="AU160" s="258" t="s">
        <v>83</v>
      </c>
      <c r="AV160" s="15" t="s">
        <v>81</v>
      </c>
      <c r="AW160" s="15" t="s">
        <v>35</v>
      </c>
      <c r="AX160" s="15" t="s">
        <v>73</v>
      </c>
      <c r="AY160" s="258" t="s">
        <v>145</v>
      </c>
    </row>
    <row r="161" spans="1:51" s="13" customFormat="1" ht="12">
      <c r="A161" s="13"/>
      <c r="B161" s="223"/>
      <c r="C161" s="224"/>
      <c r="D161" s="218" t="s">
        <v>155</v>
      </c>
      <c r="E161" s="225" t="s">
        <v>19</v>
      </c>
      <c r="F161" s="226" t="s">
        <v>905</v>
      </c>
      <c r="G161" s="224"/>
      <c r="H161" s="227">
        <v>0.115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155</v>
      </c>
      <c r="AU161" s="233" t="s">
        <v>83</v>
      </c>
      <c r="AV161" s="13" t="s">
        <v>83</v>
      </c>
      <c r="AW161" s="13" t="s">
        <v>35</v>
      </c>
      <c r="AX161" s="13" t="s">
        <v>73</v>
      </c>
      <c r="AY161" s="233" t="s">
        <v>145</v>
      </c>
    </row>
    <row r="162" spans="1:51" s="14" customFormat="1" ht="12">
      <c r="A162" s="14"/>
      <c r="B162" s="234"/>
      <c r="C162" s="235"/>
      <c r="D162" s="218" t="s">
        <v>155</v>
      </c>
      <c r="E162" s="236" t="s">
        <v>19</v>
      </c>
      <c r="F162" s="237" t="s">
        <v>156</v>
      </c>
      <c r="G162" s="235"/>
      <c r="H162" s="238">
        <v>0.115</v>
      </c>
      <c r="I162" s="239"/>
      <c r="J162" s="235"/>
      <c r="K162" s="235"/>
      <c r="L162" s="240"/>
      <c r="M162" s="245"/>
      <c r="N162" s="246"/>
      <c r="O162" s="246"/>
      <c r="P162" s="246"/>
      <c r="Q162" s="246"/>
      <c r="R162" s="246"/>
      <c r="S162" s="246"/>
      <c r="T162" s="24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155</v>
      </c>
      <c r="AU162" s="244" t="s">
        <v>83</v>
      </c>
      <c r="AV162" s="14" t="s">
        <v>157</v>
      </c>
      <c r="AW162" s="14" t="s">
        <v>35</v>
      </c>
      <c r="AX162" s="14" t="s">
        <v>81</v>
      </c>
      <c r="AY162" s="244" t="s">
        <v>145</v>
      </c>
    </row>
    <row r="163" spans="1:65" s="2" customFormat="1" ht="16.5" customHeight="1">
      <c r="A163" s="39"/>
      <c r="B163" s="40"/>
      <c r="C163" s="205" t="s">
        <v>312</v>
      </c>
      <c r="D163" s="205" t="s">
        <v>148</v>
      </c>
      <c r="E163" s="206" t="s">
        <v>509</v>
      </c>
      <c r="F163" s="207" t="s">
        <v>510</v>
      </c>
      <c r="G163" s="208" t="s">
        <v>220</v>
      </c>
      <c r="H163" s="209">
        <v>105.479</v>
      </c>
      <c r="I163" s="210"/>
      <c r="J163" s="211">
        <f>ROUND(I163*H163,2)</f>
        <v>0</v>
      </c>
      <c r="K163" s="207" t="s">
        <v>151</v>
      </c>
      <c r="L163" s="45"/>
      <c r="M163" s="212" t="s">
        <v>19</v>
      </c>
      <c r="N163" s="213" t="s">
        <v>44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157</v>
      </c>
      <c r="AT163" s="216" t="s">
        <v>148</v>
      </c>
      <c r="AU163" s="216" t="s">
        <v>83</v>
      </c>
      <c r="AY163" s="18" t="s">
        <v>145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81</v>
      </c>
      <c r="BK163" s="217">
        <f>ROUND(I163*H163,2)</f>
        <v>0</v>
      </c>
      <c r="BL163" s="18" t="s">
        <v>157</v>
      </c>
      <c r="BM163" s="216" t="s">
        <v>906</v>
      </c>
    </row>
    <row r="164" spans="1:47" s="2" customFormat="1" ht="12">
      <c r="A164" s="39"/>
      <c r="B164" s="40"/>
      <c r="C164" s="41"/>
      <c r="D164" s="218" t="s">
        <v>154</v>
      </c>
      <c r="E164" s="41"/>
      <c r="F164" s="219" t="s">
        <v>512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154</v>
      </c>
      <c r="AU164" s="18" t="s">
        <v>83</v>
      </c>
    </row>
    <row r="165" spans="1:51" s="15" customFormat="1" ht="12">
      <c r="A165" s="15"/>
      <c r="B165" s="249"/>
      <c r="C165" s="250"/>
      <c r="D165" s="218" t="s">
        <v>155</v>
      </c>
      <c r="E165" s="251" t="s">
        <v>19</v>
      </c>
      <c r="F165" s="252" t="s">
        <v>624</v>
      </c>
      <c r="G165" s="250"/>
      <c r="H165" s="251" t="s">
        <v>19</v>
      </c>
      <c r="I165" s="253"/>
      <c r="J165" s="250"/>
      <c r="K165" s="250"/>
      <c r="L165" s="254"/>
      <c r="M165" s="255"/>
      <c r="N165" s="256"/>
      <c r="O165" s="256"/>
      <c r="P165" s="256"/>
      <c r="Q165" s="256"/>
      <c r="R165" s="256"/>
      <c r="S165" s="256"/>
      <c r="T165" s="25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8" t="s">
        <v>155</v>
      </c>
      <c r="AU165" s="258" t="s">
        <v>83</v>
      </c>
      <c r="AV165" s="15" t="s">
        <v>81</v>
      </c>
      <c r="AW165" s="15" t="s">
        <v>35</v>
      </c>
      <c r="AX165" s="15" t="s">
        <v>73</v>
      </c>
      <c r="AY165" s="258" t="s">
        <v>145</v>
      </c>
    </row>
    <row r="166" spans="1:51" s="13" customFormat="1" ht="12">
      <c r="A166" s="13"/>
      <c r="B166" s="223"/>
      <c r="C166" s="224"/>
      <c r="D166" s="218" t="s">
        <v>155</v>
      </c>
      <c r="E166" s="225" t="s">
        <v>19</v>
      </c>
      <c r="F166" s="226" t="s">
        <v>907</v>
      </c>
      <c r="G166" s="224"/>
      <c r="H166" s="227">
        <v>105.479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155</v>
      </c>
      <c r="AU166" s="233" t="s">
        <v>83</v>
      </c>
      <c r="AV166" s="13" t="s">
        <v>83</v>
      </c>
      <c r="AW166" s="13" t="s">
        <v>35</v>
      </c>
      <c r="AX166" s="13" t="s">
        <v>73</v>
      </c>
      <c r="AY166" s="233" t="s">
        <v>145</v>
      </c>
    </row>
    <row r="167" spans="1:51" s="14" customFormat="1" ht="12">
      <c r="A167" s="14"/>
      <c r="B167" s="234"/>
      <c r="C167" s="235"/>
      <c r="D167" s="218" t="s">
        <v>155</v>
      </c>
      <c r="E167" s="236" t="s">
        <v>19</v>
      </c>
      <c r="F167" s="237" t="s">
        <v>156</v>
      </c>
      <c r="G167" s="235"/>
      <c r="H167" s="238">
        <v>105.479</v>
      </c>
      <c r="I167" s="239"/>
      <c r="J167" s="235"/>
      <c r="K167" s="235"/>
      <c r="L167" s="240"/>
      <c r="M167" s="245"/>
      <c r="N167" s="246"/>
      <c r="O167" s="246"/>
      <c r="P167" s="246"/>
      <c r="Q167" s="246"/>
      <c r="R167" s="246"/>
      <c r="S167" s="246"/>
      <c r="T167" s="24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155</v>
      </c>
      <c r="AU167" s="244" t="s">
        <v>83</v>
      </c>
      <c r="AV167" s="14" t="s">
        <v>157</v>
      </c>
      <c r="AW167" s="14" t="s">
        <v>35</v>
      </c>
      <c r="AX167" s="14" t="s">
        <v>81</v>
      </c>
      <c r="AY167" s="244" t="s">
        <v>145</v>
      </c>
    </row>
    <row r="168" spans="1:65" s="2" customFormat="1" ht="16.5" customHeight="1">
      <c r="A168" s="39"/>
      <c r="B168" s="40"/>
      <c r="C168" s="205" t="s">
        <v>319</v>
      </c>
      <c r="D168" s="205" t="s">
        <v>148</v>
      </c>
      <c r="E168" s="206" t="s">
        <v>736</v>
      </c>
      <c r="F168" s="207" t="s">
        <v>510</v>
      </c>
      <c r="G168" s="208" t="s">
        <v>220</v>
      </c>
      <c r="H168" s="209">
        <v>15.21</v>
      </c>
      <c r="I168" s="210"/>
      <c r="J168" s="211">
        <f>ROUND(I168*H168,2)</f>
        <v>0</v>
      </c>
      <c r="K168" s="207" t="s">
        <v>19</v>
      </c>
      <c r="L168" s="45"/>
      <c r="M168" s="212" t="s">
        <v>19</v>
      </c>
      <c r="N168" s="213" t="s">
        <v>44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157</v>
      </c>
      <c r="AT168" s="216" t="s">
        <v>148</v>
      </c>
      <c r="AU168" s="216" t="s">
        <v>83</v>
      </c>
      <c r="AY168" s="18" t="s">
        <v>145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81</v>
      </c>
      <c r="BK168" s="217">
        <f>ROUND(I168*H168,2)</f>
        <v>0</v>
      </c>
      <c r="BL168" s="18" t="s">
        <v>157</v>
      </c>
      <c r="BM168" s="216" t="s">
        <v>908</v>
      </c>
    </row>
    <row r="169" spans="1:47" s="2" customFormat="1" ht="12">
      <c r="A169" s="39"/>
      <c r="B169" s="40"/>
      <c r="C169" s="41"/>
      <c r="D169" s="218" t="s">
        <v>154</v>
      </c>
      <c r="E169" s="41"/>
      <c r="F169" s="219" t="s">
        <v>512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154</v>
      </c>
      <c r="AU169" s="18" t="s">
        <v>83</v>
      </c>
    </row>
    <row r="170" spans="1:51" s="15" customFormat="1" ht="12">
      <c r="A170" s="15"/>
      <c r="B170" s="249"/>
      <c r="C170" s="250"/>
      <c r="D170" s="218" t="s">
        <v>155</v>
      </c>
      <c r="E170" s="251" t="s">
        <v>19</v>
      </c>
      <c r="F170" s="252" t="s">
        <v>628</v>
      </c>
      <c r="G170" s="250"/>
      <c r="H170" s="251" t="s">
        <v>19</v>
      </c>
      <c r="I170" s="253"/>
      <c r="J170" s="250"/>
      <c r="K170" s="250"/>
      <c r="L170" s="254"/>
      <c r="M170" s="255"/>
      <c r="N170" s="256"/>
      <c r="O170" s="256"/>
      <c r="P170" s="256"/>
      <c r="Q170" s="256"/>
      <c r="R170" s="256"/>
      <c r="S170" s="256"/>
      <c r="T170" s="25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8" t="s">
        <v>155</v>
      </c>
      <c r="AU170" s="258" t="s">
        <v>83</v>
      </c>
      <c r="AV170" s="15" t="s">
        <v>81</v>
      </c>
      <c r="AW170" s="15" t="s">
        <v>35</v>
      </c>
      <c r="AX170" s="15" t="s">
        <v>73</v>
      </c>
      <c r="AY170" s="258" t="s">
        <v>145</v>
      </c>
    </row>
    <row r="171" spans="1:51" s="13" customFormat="1" ht="12">
      <c r="A171" s="13"/>
      <c r="B171" s="223"/>
      <c r="C171" s="224"/>
      <c r="D171" s="218" t="s">
        <v>155</v>
      </c>
      <c r="E171" s="225" t="s">
        <v>19</v>
      </c>
      <c r="F171" s="226" t="s">
        <v>909</v>
      </c>
      <c r="G171" s="224"/>
      <c r="H171" s="227">
        <v>15.21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155</v>
      </c>
      <c r="AU171" s="233" t="s">
        <v>83</v>
      </c>
      <c r="AV171" s="13" t="s">
        <v>83</v>
      </c>
      <c r="AW171" s="13" t="s">
        <v>35</v>
      </c>
      <c r="AX171" s="13" t="s">
        <v>73</v>
      </c>
      <c r="AY171" s="233" t="s">
        <v>145</v>
      </c>
    </row>
    <row r="172" spans="1:51" s="14" customFormat="1" ht="12">
      <c r="A172" s="14"/>
      <c r="B172" s="234"/>
      <c r="C172" s="235"/>
      <c r="D172" s="218" t="s">
        <v>155</v>
      </c>
      <c r="E172" s="236" t="s">
        <v>19</v>
      </c>
      <c r="F172" s="237" t="s">
        <v>156</v>
      </c>
      <c r="G172" s="235"/>
      <c r="H172" s="238">
        <v>15.21</v>
      </c>
      <c r="I172" s="239"/>
      <c r="J172" s="235"/>
      <c r="K172" s="235"/>
      <c r="L172" s="240"/>
      <c r="M172" s="245"/>
      <c r="N172" s="246"/>
      <c r="O172" s="246"/>
      <c r="P172" s="246"/>
      <c r="Q172" s="246"/>
      <c r="R172" s="246"/>
      <c r="S172" s="246"/>
      <c r="T172" s="24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155</v>
      </c>
      <c r="AU172" s="244" t="s">
        <v>83</v>
      </c>
      <c r="AV172" s="14" t="s">
        <v>157</v>
      </c>
      <c r="AW172" s="14" t="s">
        <v>35</v>
      </c>
      <c r="AX172" s="14" t="s">
        <v>81</v>
      </c>
      <c r="AY172" s="244" t="s">
        <v>145</v>
      </c>
    </row>
    <row r="173" spans="1:65" s="2" customFormat="1" ht="16.5" customHeight="1">
      <c r="A173" s="39"/>
      <c r="B173" s="40"/>
      <c r="C173" s="205" t="s">
        <v>326</v>
      </c>
      <c r="D173" s="205" t="s">
        <v>148</v>
      </c>
      <c r="E173" s="206" t="s">
        <v>747</v>
      </c>
      <c r="F173" s="207" t="s">
        <v>748</v>
      </c>
      <c r="G173" s="208" t="s">
        <v>220</v>
      </c>
      <c r="H173" s="209">
        <v>84.352</v>
      </c>
      <c r="I173" s="210"/>
      <c r="J173" s="211">
        <f>ROUND(I173*H173,2)</f>
        <v>0</v>
      </c>
      <c r="K173" s="207" t="s">
        <v>151</v>
      </c>
      <c r="L173" s="45"/>
      <c r="M173" s="212" t="s">
        <v>19</v>
      </c>
      <c r="N173" s="213" t="s">
        <v>44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157</v>
      </c>
      <c r="AT173" s="216" t="s">
        <v>148</v>
      </c>
      <c r="AU173" s="216" t="s">
        <v>83</v>
      </c>
      <c r="AY173" s="18" t="s">
        <v>145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81</v>
      </c>
      <c r="BK173" s="217">
        <f>ROUND(I173*H173,2)</f>
        <v>0</v>
      </c>
      <c r="BL173" s="18" t="s">
        <v>157</v>
      </c>
      <c r="BM173" s="216" t="s">
        <v>910</v>
      </c>
    </row>
    <row r="174" spans="1:47" s="2" customFormat="1" ht="12">
      <c r="A174" s="39"/>
      <c r="B174" s="40"/>
      <c r="C174" s="41"/>
      <c r="D174" s="218" t="s">
        <v>154</v>
      </c>
      <c r="E174" s="41"/>
      <c r="F174" s="219" t="s">
        <v>750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154</v>
      </c>
      <c r="AU174" s="18" t="s">
        <v>83</v>
      </c>
    </row>
    <row r="175" spans="1:51" s="15" customFormat="1" ht="12">
      <c r="A175" s="15"/>
      <c r="B175" s="249"/>
      <c r="C175" s="250"/>
      <c r="D175" s="218" t="s">
        <v>155</v>
      </c>
      <c r="E175" s="251" t="s">
        <v>19</v>
      </c>
      <c r="F175" s="252" t="s">
        <v>751</v>
      </c>
      <c r="G175" s="250"/>
      <c r="H175" s="251" t="s">
        <v>19</v>
      </c>
      <c r="I175" s="253"/>
      <c r="J175" s="250"/>
      <c r="K175" s="250"/>
      <c r="L175" s="254"/>
      <c r="M175" s="255"/>
      <c r="N175" s="256"/>
      <c r="O175" s="256"/>
      <c r="P175" s="256"/>
      <c r="Q175" s="256"/>
      <c r="R175" s="256"/>
      <c r="S175" s="256"/>
      <c r="T175" s="257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8" t="s">
        <v>155</v>
      </c>
      <c r="AU175" s="258" t="s">
        <v>83</v>
      </c>
      <c r="AV175" s="15" t="s">
        <v>81</v>
      </c>
      <c r="AW175" s="15" t="s">
        <v>35</v>
      </c>
      <c r="AX175" s="15" t="s">
        <v>73</v>
      </c>
      <c r="AY175" s="258" t="s">
        <v>145</v>
      </c>
    </row>
    <row r="176" spans="1:51" s="13" customFormat="1" ht="12">
      <c r="A176" s="13"/>
      <c r="B176" s="223"/>
      <c r="C176" s="224"/>
      <c r="D176" s="218" t="s">
        <v>155</v>
      </c>
      <c r="E176" s="225" t="s">
        <v>19</v>
      </c>
      <c r="F176" s="226" t="s">
        <v>911</v>
      </c>
      <c r="G176" s="224"/>
      <c r="H176" s="227">
        <v>84.352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155</v>
      </c>
      <c r="AU176" s="233" t="s">
        <v>83</v>
      </c>
      <c r="AV176" s="13" t="s">
        <v>83</v>
      </c>
      <c r="AW176" s="13" t="s">
        <v>35</v>
      </c>
      <c r="AX176" s="13" t="s">
        <v>73</v>
      </c>
      <c r="AY176" s="233" t="s">
        <v>145</v>
      </c>
    </row>
    <row r="177" spans="1:51" s="14" customFormat="1" ht="12">
      <c r="A177" s="14"/>
      <c r="B177" s="234"/>
      <c r="C177" s="235"/>
      <c r="D177" s="218" t="s">
        <v>155</v>
      </c>
      <c r="E177" s="236" t="s">
        <v>19</v>
      </c>
      <c r="F177" s="237" t="s">
        <v>156</v>
      </c>
      <c r="G177" s="235"/>
      <c r="H177" s="238">
        <v>84.352</v>
      </c>
      <c r="I177" s="239"/>
      <c r="J177" s="235"/>
      <c r="K177" s="235"/>
      <c r="L177" s="240"/>
      <c r="M177" s="245"/>
      <c r="N177" s="246"/>
      <c r="O177" s="246"/>
      <c r="P177" s="246"/>
      <c r="Q177" s="246"/>
      <c r="R177" s="246"/>
      <c r="S177" s="246"/>
      <c r="T177" s="24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155</v>
      </c>
      <c r="AU177" s="244" t="s">
        <v>83</v>
      </c>
      <c r="AV177" s="14" t="s">
        <v>157</v>
      </c>
      <c r="AW177" s="14" t="s">
        <v>35</v>
      </c>
      <c r="AX177" s="14" t="s">
        <v>81</v>
      </c>
      <c r="AY177" s="244" t="s">
        <v>145</v>
      </c>
    </row>
    <row r="178" spans="1:65" s="2" customFormat="1" ht="16.5" customHeight="1">
      <c r="A178" s="39"/>
      <c r="B178" s="40"/>
      <c r="C178" s="205" t="s">
        <v>334</v>
      </c>
      <c r="D178" s="205" t="s">
        <v>148</v>
      </c>
      <c r="E178" s="206" t="s">
        <v>632</v>
      </c>
      <c r="F178" s="207" t="s">
        <v>633</v>
      </c>
      <c r="G178" s="208" t="s">
        <v>220</v>
      </c>
      <c r="H178" s="209">
        <v>80.335</v>
      </c>
      <c r="I178" s="210"/>
      <c r="J178" s="211">
        <f>ROUND(I178*H178,2)</f>
        <v>0</v>
      </c>
      <c r="K178" s="207" t="s">
        <v>151</v>
      </c>
      <c r="L178" s="45"/>
      <c r="M178" s="212" t="s">
        <v>19</v>
      </c>
      <c r="N178" s="213" t="s">
        <v>44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157</v>
      </c>
      <c r="AT178" s="216" t="s">
        <v>148</v>
      </c>
      <c r="AU178" s="216" t="s">
        <v>83</v>
      </c>
      <c r="AY178" s="18" t="s">
        <v>145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81</v>
      </c>
      <c r="BK178" s="217">
        <f>ROUND(I178*H178,2)</f>
        <v>0</v>
      </c>
      <c r="BL178" s="18" t="s">
        <v>157</v>
      </c>
      <c r="BM178" s="216" t="s">
        <v>912</v>
      </c>
    </row>
    <row r="179" spans="1:47" s="2" customFormat="1" ht="12">
      <c r="A179" s="39"/>
      <c r="B179" s="40"/>
      <c r="C179" s="41"/>
      <c r="D179" s="218" t="s">
        <v>154</v>
      </c>
      <c r="E179" s="41"/>
      <c r="F179" s="219" t="s">
        <v>635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154</v>
      </c>
      <c r="AU179" s="18" t="s">
        <v>83</v>
      </c>
    </row>
    <row r="180" spans="1:51" s="15" customFormat="1" ht="12">
      <c r="A180" s="15"/>
      <c r="B180" s="249"/>
      <c r="C180" s="250"/>
      <c r="D180" s="218" t="s">
        <v>155</v>
      </c>
      <c r="E180" s="251" t="s">
        <v>19</v>
      </c>
      <c r="F180" s="252" t="s">
        <v>636</v>
      </c>
      <c r="G180" s="250"/>
      <c r="H180" s="251" t="s">
        <v>19</v>
      </c>
      <c r="I180" s="253"/>
      <c r="J180" s="250"/>
      <c r="K180" s="250"/>
      <c r="L180" s="254"/>
      <c r="M180" s="255"/>
      <c r="N180" s="256"/>
      <c r="O180" s="256"/>
      <c r="P180" s="256"/>
      <c r="Q180" s="256"/>
      <c r="R180" s="256"/>
      <c r="S180" s="256"/>
      <c r="T180" s="257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8" t="s">
        <v>155</v>
      </c>
      <c r="AU180" s="258" t="s">
        <v>83</v>
      </c>
      <c r="AV180" s="15" t="s">
        <v>81</v>
      </c>
      <c r="AW180" s="15" t="s">
        <v>35</v>
      </c>
      <c r="AX180" s="15" t="s">
        <v>73</v>
      </c>
      <c r="AY180" s="258" t="s">
        <v>145</v>
      </c>
    </row>
    <row r="181" spans="1:51" s="13" customFormat="1" ht="12">
      <c r="A181" s="13"/>
      <c r="B181" s="223"/>
      <c r="C181" s="224"/>
      <c r="D181" s="218" t="s">
        <v>155</v>
      </c>
      <c r="E181" s="225" t="s">
        <v>19</v>
      </c>
      <c r="F181" s="226" t="s">
        <v>913</v>
      </c>
      <c r="G181" s="224"/>
      <c r="H181" s="227">
        <v>80.335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155</v>
      </c>
      <c r="AU181" s="233" t="s">
        <v>83</v>
      </c>
      <c r="AV181" s="13" t="s">
        <v>83</v>
      </c>
      <c r="AW181" s="13" t="s">
        <v>35</v>
      </c>
      <c r="AX181" s="13" t="s">
        <v>73</v>
      </c>
      <c r="AY181" s="233" t="s">
        <v>145</v>
      </c>
    </row>
    <row r="182" spans="1:51" s="14" customFormat="1" ht="12">
      <c r="A182" s="14"/>
      <c r="B182" s="234"/>
      <c r="C182" s="235"/>
      <c r="D182" s="218" t="s">
        <v>155</v>
      </c>
      <c r="E182" s="236" t="s">
        <v>19</v>
      </c>
      <c r="F182" s="237" t="s">
        <v>156</v>
      </c>
      <c r="G182" s="235"/>
      <c r="H182" s="238">
        <v>80.335</v>
      </c>
      <c r="I182" s="239"/>
      <c r="J182" s="235"/>
      <c r="K182" s="235"/>
      <c r="L182" s="240"/>
      <c r="M182" s="245"/>
      <c r="N182" s="246"/>
      <c r="O182" s="246"/>
      <c r="P182" s="246"/>
      <c r="Q182" s="246"/>
      <c r="R182" s="246"/>
      <c r="S182" s="246"/>
      <c r="T182" s="24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155</v>
      </c>
      <c r="AU182" s="244" t="s">
        <v>83</v>
      </c>
      <c r="AV182" s="14" t="s">
        <v>157</v>
      </c>
      <c r="AW182" s="14" t="s">
        <v>35</v>
      </c>
      <c r="AX182" s="14" t="s">
        <v>81</v>
      </c>
      <c r="AY182" s="244" t="s">
        <v>145</v>
      </c>
    </row>
    <row r="183" spans="1:65" s="2" customFormat="1" ht="16.5" customHeight="1">
      <c r="A183" s="39"/>
      <c r="B183" s="40"/>
      <c r="C183" s="205" t="s">
        <v>343</v>
      </c>
      <c r="D183" s="205" t="s">
        <v>148</v>
      </c>
      <c r="E183" s="206" t="s">
        <v>639</v>
      </c>
      <c r="F183" s="207" t="s">
        <v>640</v>
      </c>
      <c r="G183" s="208" t="s">
        <v>220</v>
      </c>
      <c r="H183" s="209">
        <v>14.483</v>
      </c>
      <c r="I183" s="210"/>
      <c r="J183" s="211">
        <f>ROUND(I183*H183,2)</f>
        <v>0</v>
      </c>
      <c r="K183" s="207" t="s">
        <v>151</v>
      </c>
      <c r="L183" s="45"/>
      <c r="M183" s="212" t="s">
        <v>19</v>
      </c>
      <c r="N183" s="213" t="s">
        <v>44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157</v>
      </c>
      <c r="AT183" s="216" t="s">
        <v>148</v>
      </c>
      <c r="AU183" s="216" t="s">
        <v>83</v>
      </c>
      <c r="AY183" s="18" t="s">
        <v>145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81</v>
      </c>
      <c r="BK183" s="217">
        <f>ROUND(I183*H183,2)</f>
        <v>0</v>
      </c>
      <c r="BL183" s="18" t="s">
        <v>157</v>
      </c>
      <c r="BM183" s="216" t="s">
        <v>914</v>
      </c>
    </row>
    <row r="184" spans="1:47" s="2" customFormat="1" ht="12">
      <c r="A184" s="39"/>
      <c r="B184" s="40"/>
      <c r="C184" s="41"/>
      <c r="D184" s="218" t="s">
        <v>154</v>
      </c>
      <c r="E184" s="41"/>
      <c r="F184" s="219" t="s">
        <v>642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154</v>
      </c>
      <c r="AU184" s="18" t="s">
        <v>83</v>
      </c>
    </row>
    <row r="185" spans="1:51" s="13" customFormat="1" ht="12">
      <c r="A185" s="13"/>
      <c r="B185" s="223"/>
      <c r="C185" s="224"/>
      <c r="D185" s="218" t="s">
        <v>155</v>
      </c>
      <c r="E185" s="225" t="s">
        <v>19</v>
      </c>
      <c r="F185" s="226" t="s">
        <v>915</v>
      </c>
      <c r="G185" s="224"/>
      <c r="H185" s="227">
        <v>14.483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155</v>
      </c>
      <c r="AU185" s="233" t="s">
        <v>83</v>
      </c>
      <c r="AV185" s="13" t="s">
        <v>83</v>
      </c>
      <c r="AW185" s="13" t="s">
        <v>35</v>
      </c>
      <c r="AX185" s="13" t="s">
        <v>73</v>
      </c>
      <c r="AY185" s="233" t="s">
        <v>145</v>
      </c>
    </row>
    <row r="186" spans="1:51" s="14" customFormat="1" ht="12">
      <c r="A186" s="14"/>
      <c r="B186" s="234"/>
      <c r="C186" s="235"/>
      <c r="D186" s="218" t="s">
        <v>155</v>
      </c>
      <c r="E186" s="236" t="s">
        <v>19</v>
      </c>
      <c r="F186" s="237" t="s">
        <v>156</v>
      </c>
      <c r="G186" s="235"/>
      <c r="H186" s="238">
        <v>14.483</v>
      </c>
      <c r="I186" s="239"/>
      <c r="J186" s="235"/>
      <c r="K186" s="235"/>
      <c r="L186" s="240"/>
      <c r="M186" s="245"/>
      <c r="N186" s="246"/>
      <c r="O186" s="246"/>
      <c r="P186" s="246"/>
      <c r="Q186" s="246"/>
      <c r="R186" s="246"/>
      <c r="S186" s="246"/>
      <c r="T186" s="24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155</v>
      </c>
      <c r="AU186" s="244" t="s">
        <v>83</v>
      </c>
      <c r="AV186" s="14" t="s">
        <v>157</v>
      </c>
      <c r="AW186" s="14" t="s">
        <v>35</v>
      </c>
      <c r="AX186" s="14" t="s">
        <v>81</v>
      </c>
      <c r="AY186" s="244" t="s">
        <v>145</v>
      </c>
    </row>
    <row r="187" spans="1:65" s="2" customFormat="1" ht="16.5" customHeight="1">
      <c r="A187" s="39"/>
      <c r="B187" s="40"/>
      <c r="C187" s="205" t="s">
        <v>7</v>
      </c>
      <c r="D187" s="205" t="s">
        <v>148</v>
      </c>
      <c r="E187" s="206" t="s">
        <v>530</v>
      </c>
      <c r="F187" s="207" t="s">
        <v>531</v>
      </c>
      <c r="G187" s="208" t="s">
        <v>249</v>
      </c>
      <c r="H187" s="209">
        <v>1.608</v>
      </c>
      <c r="I187" s="210"/>
      <c r="J187" s="211">
        <f>ROUND(I187*H187,2)</f>
        <v>0</v>
      </c>
      <c r="K187" s="207" t="s">
        <v>151</v>
      </c>
      <c r="L187" s="45"/>
      <c r="M187" s="212" t="s">
        <v>19</v>
      </c>
      <c r="N187" s="213" t="s">
        <v>44</v>
      </c>
      <c r="O187" s="85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157</v>
      </c>
      <c r="AT187" s="216" t="s">
        <v>148</v>
      </c>
      <c r="AU187" s="216" t="s">
        <v>83</v>
      </c>
      <c r="AY187" s="18" t="s">
        <v>145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81</v>
      </c>
      <c r="BK187" s="217">
        <f>ROUND(I187*H187,2)</f>
        <v>0</v>
      </c>
      <c r="BL187" s="18" t="s">
        <v>157</v>
      </c>
      <c r="BM187" s="216" t="s">
        <v>916</v>
      </c>
    </row>
    <row r="188" spans="1:47" s="2" customFormat="1" ht="12">
      <c r="A188" s="39"/>
      <c r="B188" s="40"/>
      <c r="C188" s="41"/>
      <c r="D188" s="218" t="s">
        <v>154</v>
      </c>
      <c r="E188" s="41"/>
      <c r="F188" s="219" t="s">
        <v>533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154</v>
      </c>
      <c r="AU188" s="18" t="s">
        <v>83</v>
      </c>
    </row>
    <row r="189" spans="1:51" s="15" customFormat="1" ht="12">
      <c r="A189" s="15"/>
      <c r="B189" s="249"/>
      <c r="C189" s="250"/>
      <c r="D189" s="218" t="s">
        <v>155</v>
      </c>
      <c r="E189" s="251" t="s">
        <v>19</v>
      </c>
      <c r="F189" s="252" t="s">
        <v>758</v>
      </c>
      <c r="G189" s="250"/>
      <c r="H189" s="251" t="s">
        <v>19</v>
      </c>
      <c r="I189" s="253"/>
      <c r="J189" s="250"/>
      <c r="K189" s="250"/>
      <c r="L189" s="254"/>
      <c r="M189" s="255"/>
      <c r="N189" s="256"/>
      <c r="O189" s="256"/>
      <c r="P189" s="256"/>
      <c r="Q189" s="256"/>
      <c r="R189" s="256"/>
      <c r="S189" s="256"/>
      <c r="T189" s="257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8" t="s">
        <v>155</v>
      </c>
      <c r="AU189" s="258" t="s">
        <v>83</v>
      </c>
      <c r="AV189" s="15" t="s">
        <v>81</v>
      </c>
      <c r="AW189" s="15" t="s">
        <v>35</v>
      </c>
      <c r="AX189" s="15" t="s">
        <v>73</v>
      </c>
      <c r="AY189" s="258" t="s">
        <v>145</v>
      </c>
    </row>
    <row r="190" spans="1:51" s="13" customFormat="1" ht="12">
      <c r="A190" s="13"/>
      <c r="B190" s="223"/>
      <c r="C190" s="224"/>
      <c r="D190" s="218" t="s">
        <v>155</v>
      </c>
      <c r="E190" s="225" t="s">
        <v>19</v>
      </c>
      <c r="F190" s="226" t="s">
        <v>872</v>
      </c>
      <c r="G190" s="224"/>
      <c r="H190" s="227">
        <v>1.608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155</v>
      </c>
      <c r="AU190" s="233" t="s">
        <v>83</v>
      </c>
      <c r="AV190" s="13" t="s">
        <v>83</v>
      </c>
      <c r="AW190" s="13" t="s">
        <v>35</v>
      </c>
      <c r="AX190" s="13" t="s">
        <v>73</v>
      </c>
      <c r="AY190" s="233" t="s">
        <v>145</v>
      </c>
    </row>
    <row r="191" spans="1:51" s="14" customFormat="1" ht="12">
      <c r="A191" s="14"/>
      <c r="B191" s="234"/>
      <c r="C191" s="235"/>
      <c r="D191" s="218" t="s">
        <v>155</v>
      </c>
      <c r="E191" s="236" t="s">
        <v>19</v>
      </c>
      <c r="F191" s="237" t="s">
        <v>156</v>
      </c>
      <c r="G191" s="235"/>
      <c r="H191" s="238">
        <v>1.608</v>
      </c>
      <c r="I191" s="239"/>
      <c r="J191" s="235"/>
      <c r="K191" s="235"/>
      <c r="L191" s="240"/>
      <c r="M191" s="245"/>
      <c r="N191" s="246"/>
      <c r="O191" s="246"/>
      <c r="P191" s="246"/>
      <c r="Q191" s="246"/>
      <c r="R191" s="246"/>
      <c r="S191" s="246"/>
      <c r="T191" s="24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155</v>
      </c>
      <c r="AU191" s="244" t="s">
        <v>83</v>
      </c>
      <c r="AV191" s="14" t="s">
        <v>157</v>
      </c>
      <c r="AW191" s="14" t="s">
        <v>35</v>
      </c>
      <c r="AX191" s="14" t="s">
        <v>81</v>
      </c>
      <c r="AY191" s="244" t="s">
        <v>145</v>
      </c>
    </row>
    <row r="192" spans="1:65" s="2" customFormat="1" ht="16.5" customHeight="1">
      <c r="A192" s="39"/>
      <c r="B192" s="40"/>
      <c r="C192" s="205" t="s">
        <v>467</v>
      </c>
      <c r="D192" s="205" t="s">
        <v>148</v>
      </c>
      <c r="E192" s="206" t="s">
        <v>539</v>
      </c>
      <c r="F192" s="207" t="s">
        <v>540</v>
      </c>
      <c r="G192" s="208" t="s">
        <v>220</v>
      </c>
      <c r="H192" s="209">
        <v>29.708</v>
      </c>
      <c r="I192" s="210"/>
      <c r="J192" s="211">
        <f>ROUND(I192*H192,2)</f>
        <v>0</v>
      </c>
      <c r="K192" s="207" t="s">
        <v>151</v>
      </c>
      <c r="L192" s="45"/>
      <c r="M192" s="212" t="s">
        <v>19</v>
      </c>
      <c r="N192" s="213" t="s">
        <v>44</v>
      </c>
      <c r="O192" s="85"/>
      <c r="P192" s="214">
        <f>O192*H192</f>
        <v>0</v>
      </c>
      <c r="Q192" s="214">
        <v>0.324</v>
      </c>
      <c r="R192" s="214">
        <f>Q192*H192</f>
        <v>9.625392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157</v>
      </c>
      <c r="AT192" s="216" t="s">
        <v>148</v>
      </c>
      <c r="AU192" s="216" t="s">
        <v>83</v>
      </c>
      <c r="AY192" s="18" t="s">
        <v>145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81</v>
      </c>
      <c r="BK192" s="217">
        <f>ROUND(I192*H192,2)</f>
        <v>0</v>
      </c>
      <c r="BL192" s="18" t="s">
        <v>157</v>
      </c>
      <c r="BM192" s="216" t="s">
        <v>917</v>
      </c>
    </row>
    <row r="193" spans="1:47" s="2" customFormat="1" ht="12">
      <c r="A193" s="39"/>
      <c r="B193" s="40"/>
      <c r="C193" s="41"/>
      <c r="D193" s="218" t="s">
        <v>154</v>
      </c>
      <c r="E193" s="41"/>
      <c r="F193" s="219" t="s">
        <v>542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154</v>
      </c>
      <c r="AU193" s="18" t="s">
        <v>83</v>
      </c>
    </row>
    <row r="194" spans="1:51" s="15" customFormat="1" ht="12">
      <c r="A194" s="15"/>
      <c r="B194" s="249"/>
      <c r="C194" s="250"/>
      <c r="D194" s="218" t="s">
        <v>155</v>
      </c>
      <c r="E194" s="251" t="s">
        <v>19</v>
      </c>
      <c r="F194" s="252" t="s">
        <v>636</v>
      </c>
      <c r="G194" s="250"/>
      <c r="H194" s="251" t="s">
        <v>19</v>
      </c>
      <c r="I194" s="253"/>
      <c r="J194" s="250"/>
      <c r="K194" s="250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155</v>
      </c>
      <c r="AU194" s="258" t="s">
        <v>83</v>
      </c>
      <c r="AV194" s="15" t="s">
        <v>81</v>
      </c>
      <c r="AW194" s="15" t="s">
        <v>35</v>
      </c>
      <c r="AX194" s="15" t="s">
        <v>73</v>
      </c>
      <c r="AY194" s="258" t="s">
        <v>145</v>
      </c>
    </row>
    <row r="195" spans="1:51" s="13" customFormat="1" ht="12">
      <c r="A195" s="13"/>
      <c r="B195" s="223"/>
      <c r="C195" s="224"/>
      <c r="D195" s="218" t="s">
        <v>155</v>
      </c>
      <c r="E195" s="225" t="s">
        <v>19</v>
      </c>
      <c r="F195" s="226" t="s">
        <v>918</v>
      </c>
      <c r="G195" s="224"/>
      <c r="H195" s="227">
        <v>29.708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155</v>
      </c>
      <c r="AU195" s="233" t="s">
        <v>83</v>
      </c>
      <c r="AV195" s="13" t="s">
        <v>83</v>
      </c>
      <c r="AW195" s="13" t="s">
        <v>35</v>
      </c>
      <c r="AX195" s="13" t="s">
        <v>73</v>
      </c>
      <c r="AY195" s="233" t="s">
        <v>145</v>
      </c>
    </row>
    <row r="196" spans="1:51" s="14" customFormat="1" ht="12">
      <c r="A196" s="14"/>
      <c r="B196" s="234"/>
      <c r="C196" s="235"/>
      <c r="D196" s="218" t="s">
        <v>155</v>
      </c>
      <c r="E196" s="236" t="s">
        <v>19</v>
      </c>
      <c r="F196" s="237" t="s">
        <v>156</v>
      </c>
      <c r="G196" s="235"/>
      <c r="H196" s="238">
        <v>29.708</v>
      </c>
      <c r="I196" s="239"/>
      <c r="J196" s="235"/>
      <c r="K196" s="235"/>
      <c r="L196" s="240"/>
      <c r="M196" s="245"/>
      <c r="N196" s="246"/>
      <c r="O196" s="246"/>
      <c r="P196" s="246"/>
      <c r="Q196" s="246"/>
      <c r="R196" s="246"/>
      <c r="S196" s="246"/>
      <c r="T196" s="24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155</v>
      </c>
      <c r="AU196" s="244" t="s">
        <v>83</v>
      </c>
      <c r="AV196" s="14" t="s">
        <v>157</v>
      </c>
      <c r="AW196" s="14" t="s">
        <v>35</v>
      </c>
      <c r="AX196" s="14" t="s">
        <v>81</v>
      </c>
      <c r="AY196" s="244" t="s">
        <v>145</v>
      </c>
    </row>
    <row r="197" spans="1:65" s="2" customFormat="1" ht="16.5" customHeight="1">
      <c r="A197" s="39"/>
      <c r="B197" s="40"/>
      <c r="C197" s="205" t="s">
        <v>473</v>
      </c>
      <c r="D197" s="205" t="s">
        <v>148</v>
      </c>
      <c r="E197" s="206" t="s">
        <v>646</v>
      </c>
      <c r="F197" s="207" t="s">
        <v>647</v>
      </c>
      <c r="G197" s="208" t="s">
        <v>220</v>
      </c>
      <c r="H197" s="209">
        <v>13.137</v>
      </c>
      <c r="I197" s="210"/>
      <c r="J197" s="211">
        <f>ROUND(I197*H197,2)</f>
        <v>0</v>
      </c>
      <c r="K197" s="207" t="s">
        <v>151</v>
      </c>
      <c r="L197" s="45"/>
      <c r="M197" s="212" t="s">
        <v>19</v>
      </c>
      <c r="N197" s="213" t="s">
        <v>44</v>
      </c>
      <c r="O197" s="85"/>
      <c r="P197" s="214">
        <f>O197*H197</f>
        <v>0</v>
      </c>
      <c r="Q197" s="214">
        <v>0.19536</v>
      </c>
      <c r="R197" s="214">
        <f>Q197*H197</f>
        <v>2.56644432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157</v>
      </c>
      <c r="AT197" s="216" t="s">
        <v>148</v>
      </c>
      <c r="AU197" s="216" t="s">
        <v>83</v>
      </c>
      <c r="AY197" s="18" t="s">
        <v>145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81</v>
      </c>
      <c r="BK197" s="217">
        <f>ROUND(I197*H197,2)</f>
        <v>0</v>
      </c>
      <c r="BL197" s="18" t="s">
        <v>157</v>
      </c>
      <c r="BM197" s="216" t="s">
        <v>919</v>
      </c>
    </row>
    <row r="198" spans="1:47" s="2" customFormat="1" ht="12">
      <c r="A198" s="39"/>
      <c r="B198" s="40"/>
      <c r="C198" s="41"/>
      <c r="D198" s="218" t="s">
        <v>154</v>
      </c>
      <c r="E198" s="41"/>
      <c r="F198" s="219" t="s">
        <v>649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154</v>
      </c>
      <c r="AU198" s="18" t="s">
        <v>83</v>
      </c>
    </row>
    <row r="199" spans="1:51" s="15" customFormat="1" ht="12">
      <c r="A199" s="15"/>
      <c r="B199" s="249"/>
      <c r="C199" s="250"/>
      <c r="D199" s="218" t="s">
        <v>155</v>
      </c>
      <c r="E199" s="251" t="s">
        <v>19</v>
      </c>
      <c r="F199" s="252" t="s">
        <v>650</v>
      </c>
      <c r="G199" s="250"/>
      <c r="H199" s="251" t="s">
        <v>19</v>
      </c>
      <c r="I199" s="253"/>
      <c r="J199" s="250"/>
      <c r="K199" s="250"/>
      <c r="L199" s="254"/>
      <c r="M199" s="255"/>
      <c r="N199" s="256"/>
      <c r="O199" s="256"/>
      <c r="P199" s="256"/>
      <c r="Q199" s="256"/>
      <c r="R199" s="256"/>
      <c r="S199" s="256"/>
      <c r="T199" s="257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8" t="s">
        <v>155</v>
      </c>
      <c r="AU199" s="258" t="s">
        <v>83</v>
      </c>
      <c r="AV199" s="15" t="s">
        <v>81</v>
      </c>
      <c r="AW199" s="15" t="s">
        <v>35</v>
      </c>
      <c r="AX199" s="15" t="s">
        <v>73</v>
      </c>
      <c r="AY199" s="258" t="s">
        <v>145</v>
      </c>
    </row>
    <row r="200" spans="1:51" s="13" customFormat="1" ht="12">
      <c r="A200" s="13"/>
      <c r="B200" s="223"/>
      <c r="C200" s="224"/>
      <c r="D200" s="218" t="s">
        <v>155</v>
      </c>
      <c r="E200" s="225" t="s">
        <v>19</v>
      </c>
      <c r="F200" s="226" t="s">
        <v>920</v>
      </c>
      <c r="G200" s="224"/>
      <c r="H200" s="227">
        <v>13.137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155</v>
      </c>
      <c r="AU200" s="233" t="s">
        <v>83</v>
      </c>
      <c r="AV200" s="13" t="s">
        <v>83</v>
      </c>
      <c r="AW200" s="13" t="s">
        <v>35</v>
      </c>
      <c r="AX200" s="13" t="s">
        <v>73</v>
      </c>
      <c r="AY200" s="233" t="s">
        <v>145</v>
      </c>
    </row>
    <row r="201" spans="1:51" s="14" customFormat="1" ht="12">
      <c r="A201" s="14"/>
      <c r="B201" s="234"/>
      <c r="C201" s="235"/>
      <c r="D201" s="218" t="s">
        <v>155</v>
      </c>
      <c r="E201" s="236" t="s">
        <v>19</v>
      </c>
      <c r="F201" s="237" t="s">
        <v>156</v>
      </c>
      <c r="G201" s="235"/>
      <c r="H201" s="238">
        <v>13.137</v>
      </c>
      <c r="I201" s="239"/>
      <c r="J201" s="235"/>
      <c r="K201" s="235"/>
      <c r="L201" s="240"/>
      <c r="M201" s="245"/>
      <c r="N201" s="246"/>
      <c r="O201" s="246"/>
      <c r="P201" s="246"/>
      <c r="Q201" s="246"/>
      <c r="R201" s="246"/>
      <c r="S201" s="246"/>
      <c r="T201" s="24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4" t="s">
        <v>155</v>
      </c>
      <c r="AU201" s="244" t="s">
        <v>83</v>
      </c>
      <c r="AV201" s="14" t="s">
        <v>157</v>
      </c>
      <c r="AW201" s="14" t="s">
        <v>35</v>
      </c>
      <c r="AX201" s="14" t="s">
        <v>81</v>
      </c>
      <c r="AY201" s="244" t="s">
        <v>145</v>
      </c>
    </row>
    <row r="202" spans="1:65" s="2" customFormat="1" ht="16.5" customHeight="1">
      <c r="A202" s="39"/>
      <c r="B202" s="40"/>
      <c r="C202" s="259" t="s">
        <v>480</v>
      </c>
      <c r="D202" s="259" t="s">
        <v>286</v>
      </c>
      <c r="E202" s="260" t="s">
        <v>654</v>
      </c>
      <c r="F202" s="261" t="s">
        <v>655</v>
      </c>
      <c r="G202" s="262" t="s">
        <v>220</v>
      </c>
      <c r="H202" s="263">
        <v>13.137</v>
      </c>
      <c r="I202" s="264"/>
      <c r="J202" s="265">
        <f>ROUND(I202*H202,2)</f>
        <v>0</v>
      </c>
      <c r="K202" s="261" t="s">
        <v>151</v>
      </c>
      <c r="L202" s="266"/>
      <c r="M202" s="267" t="s">
        <v>19</v>
      </c>
      <c r="N202" s="268" t="s">
        <v>44</v>
      </c>
      <c r="O202" s="85"/>
      <c r="P202" s="214">
        <f>O202*H202</f>
        <v>0</v>
      </c>
      <c r="Q202" s="214">
        <v>0.222</v>
      </c>
      <c r="R202" s="214">
        <f>Q202*H202</f>
        <v>2.916414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197</v>
      </c>
      <c r="AT202" s="216" t="s">
        <v>286</v>
      </c>
      <c r="AU202" s="216" t="s">
        <v>83</v>
      </c>
      <c r="AY202" s="18" t="s">
        <v>145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81</v>
      </c>
      <c r="BK202" s="217">
        <f>ROUND(I202*H202,2)</f>
        <v>0</v>
      </c>
      <c r="BL202" s="18" t="s">
        <v>157</v>
      </c>
      <c r="BM202" s="216" t="s">
        <v>921</v>
      </c>
    </row>
    <row r="203" spans="1:47" s="2" customFormat="1" ht="12">
      <c r="A203" s="39"/>
      <c r="B203" s="40"/>
      <c r="C203" s="41"/>
      <c r="D203" s="218" t="s">
        <v>154</v>
      </c>
      <c r="E203" s="41"/>
      <c r="F203" s="219" t="s">
        <v>655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154</v>
      </c>
      <c r="AU203" s="18" t="s">
        <v>83</v>
      </c>
    </row>
    <row r="204" spans="1:65" s="2" customFormat="1" ht="16.5" customHeight="1">
      <c r="A204" s="39"/>
      <c r="B204" s="40"/>
      <c r="C204" s="205" t="s">
        <v>488</v>
      </c>
      <c r="D204" s="205" t="s">
        <v>148</v>
      </c>
      <c r="E204" s="206" t="s">
        <v>578</v>
      </c>
      <c r="F204" s="207" t="s">
        <v>579</v>
      </c>
      <c r="G204" s="208" t="s">
        <v>220</v>
      </c>
      <c r="H204" s="209">
        <v>105.479</v>
      </c>
      <c r="I204" s="210"/>
      <c r="J204" s="211">
        <f>ROUND(I204*H204,2)</f>
        <v>0</v>
      </c>
      <c r="K204" s="207" t="s">
        <v>151</v>
      </c>
      <c r="L204" s="45"/>
      <c r="M204" s="212" t="s">
        <v>19</v>
      </c>
      <c r="N204" s="213" t="s">
        <v>44</v>
      </c>
      <c r="O204" s="85"/>
      <c r="P204" s="214">
        <f>O204*H204</f>
        <v>0</v>
      </c>
      <c r="Q204" s="214">
        <v>0.61404</v>
      </c>
      <c r="R204" s="214">
        <f>Q204*H204</f>
        <v>64.76832516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157</v>
      </c>
      <c r="AT204" s="216" t="s">
        <v>148</v>
      </c>
      <c r="AU204" s="216" t="s">
        <v>83</v>
      </c>
      <c r="AY204" s="18" t="s">
        <v>145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81</v>
      </c>
      <c r="BK204" s="217">
        <f>ROUND(I204*H204,2)</f>
        <v>0</v>
      </c>
      <c r="BL204" s="18" t="s">
        <v>157</v>
      </c>
      <c r="BM204" s="216" t="s">
        <v>922</v>
      </c>
    </row>
    <row r="205" spans="1:47" s="2" customFormat="1" ht="12">
      <c r="A205" s="39"/>
      <c r="B205" s="40"/>
      <c r="C205" s="41"/>
      <c r="D205" s="218" t="s">
        <v>154</v>
      </c>
      <c r="E205" s="41"/>
      <c r="F205" s="219" t="s">
        <v>581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154</v>
      </c>
      <c r="AU205" s="18" t="s">
        <v>83</v>
      </c>
    </row>
    <row r="206" spans="1:51" s="13" customFormat="1" ht="12">
      <c r="A206" s="13"/>
      <c r="B206" s="223"/>
      <c r="C206" s="224"/>
      <c r="D206" s="218" t="s">
        <v>155</v>
      </c>
      <c r="E206" s="225" t="s">
        <v>19</v>
      </c>
      <c r="F206" s="226" t="s">
        <v>923</v>
      </c>
      <c r="G206" s="224"/>
      <c r="H206" s="227">
        <v>105.479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155</v>
      </c>
      <c r="AU206" s="233" t="s">
        <v>83</v>
      </c>
      <c r="AV206" s="13" t="s">
        <v>83</v>
      </c>
      <c r="AW206" s="13" t="s">
        <v>35</v>
      </c>
      <c r="AX206" s="13" t="s">
        <v>73</v>
      </c>
      <c r="AY206" s="233" t="s">
        <v>145</v>
      </c>
    </row>
    <row r="207" spans="1:51" s="14" customFormat="1" ht="12">
      <c r="A207" s="14"/>
      <c r="B207" s="234"/>
      <c r="C207" s="235"/>
      <c r="D207" s="218" t="s">
        <v>155</v>
      </c>
      <c r="E207" s="236" t="s">
        <v>19</v>
      </c>
      <c r="F207" s="237" t="s">
        <v>156</v>
      </c>
      <c r="G207" s="235"/>
      <c r="H207" s="238">
        <v>105.479</v>
      </c>
      <c r="I207" s="239"/>
      <c r="J207" s="235"/>
      <c r="K207" s="235"/>
      <c r="L207" s="240"/>
      <c r="M207" s="245"/>
      <c r="N207" s="246"/>
      <c r="O207" s="246"/>
      <c r="P207" s="246"/>
      <c r="Q207" s="246"/>
      <c r="R207" s="246"/>
      <c r="S207" s="246"/>
      <c r="T207" s="24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155</v>
      </c>
      <c r="AU207" s="244" t="s">
        <v>83</v>
      </c>
      <c r="AV207" s="14" t="s">
        <v>157</v>
      </c>
      <c r="AW207" s="14" t="s">
        <v>35</v>
      </c>
      <c r="AX207" s="14" t="s">
        <v>81</v>
      </c>
      <c r="AY207" s="244" t="s">
        <v>145</v>
      </c>
    </row>
    <row r="208" spans="1:65" s="2" customFormat="1" ht="16.5" customHeight="1">
      <c r="A208" s="39"/>
      <c r="B208" s="40"/>
      <c r="C208" s="205" t="s">
        <v>496</v>
      </c>
      <c r="D208" s="205" t="s">
        <v>148</v>
      </c>
      <c r="E208" s="206" t="s">
        <v>584</v>
      </c>
      <c r="F208" s="207" t="s">
        <v>585</v>
      </c>
      <c r="G208" s="208" t="s">
        <v>220</v>
      </c>
      <c r="H208" s="209">
        <v>105.479</v>
      </c>
      <c r="I208" s="210"/>
      <c r="J208" s="211">
        <f>ROUND(I208*H208,2)</f>
        <v>0</v>
      </c>
      <c r="K208" s="207" t="s">
        <v>151</v>
      </c>
      <c r="L208" s="45"/>
      <c r="M208" s="212" t="s">
        <v>19</v>
      </c>
      <c r="N208" s="213" t="s">
        <v>44</v>
      </c>
      <c r="O208" s="85"/>
      <c r="P208" s="214">
        <f>O208*H208</f>
        <v>0</v>
      </c>
      <c r="Q208" s="214">
        <v>0.1514</v>
      </c>
      <c r="R208" s="214">
        <f>Q208*H208</f>
        <v>15.969520600000001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157</v>
      </c>
      <c r="AT208" s="216" t="s">
        <v>148</v>
      </c>
      <c r="AU208" s="216" t="s">
        <v>83</v>
      </c>
      <c r="AY208" s="18" t="s">
        <v>145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81</v>
      </c>
      <c r="BK208" s="217">
        <f>ROUND(I208*H208,2)</f>
        <v>0</v>
      </c>
      <c r="BL208" s="18" t="s">
        <v>157</v>
      </c>
      <c r="BM208" s="216" t="s">
        <v>924</v>
      </c>
    </row>
    <row r="209" spans="1:47" s="2" customFormat="1" ht="12">
      <c r="A209" s="39"/>
      <c r="B209" s="40"/>
      <c r="C209" s="41"/>
      <c r="D209" s="218" t="s">
        <v>154</v>
      </c>
      <c r="E209" s="41"/>
      <c r="F209" s="219" t="s">
        <v>587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154</v>
      </c>
      <c r="AU209" s="18" t="s">
        <v>83</v>
      </c>
    </row>
    <row r="210" spans="1:51" s="15" customFormat="1" ht="12">
      <c r="A210" s="15"/>
      <c r="B210" s="249"/>
      <c r="C210" s="250"/>
      <c r="D210" s="218" t="s">
        <v>155</v>
      </c>
      <c r="E210" s="251" t="s">
        <v>19</v>
      </c>
      <c r="F210" s="252" t="s">
        <v>662</v>
      </c>
      <c r="G210" s="250"/>
      <c r="H210" s="251" t="s">
        <v>19</v>
      </c>
      <c r="I210" s="253"/>
      <c r="J210" s="250"/>
      <c r="K210" s="250"/>
      <c r="L210" s="254"/>
      <c r="M210" s="255"/>
      <c r="N210" s="256"/>
      <c r="O210" s="256"/>
      <c r="P210" s="256"/>
      <c r="Q210" s="256"/>
      <c r="R210" s="256"/>
      <c r="S210" s="256"/>
      <c r="T210" s="25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8" t="s">
        <v>155</v>
      </c>
      <c r="AU210" s="258" t="s">
        <v>83</v>
      </c>
      <c r="AV210" s="15" t="s">
        <v>81</v>
      </c>
      <c r="AW210" s="15" t="s">
        <v>35</v>
      </c>
      <c r="AX210" s="15" t="s">
        <v>73</v>
      </c>
      <c r="AY210" s="258" t="s">
        <v>145</v>
      </c>
    </row>
    <row r="211" spans="1:51" s="13" customFormat="1" ht="12">
      <c r="A211" s="13"/>
      <c r="B211" s="223"/>
      <c r="C211" s="224"/>
      <c r="D211" s="218" t="s">
        <v>155</v>
      </c>
      <c r="E211" s="225" t="s">
        <v>19</v>
      </c>
      <c r="F211" s="226" t="s">
        <v>925</v>
      </c>
      <c r="G211" s="224"/>
      <c r="H211" s="227">
        <v>105.479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155</v>
      </c>
      <c r="AU211" s="233" t="s">
        <v>83</v>
      </c>
      <c r="AV211" s="13" t="s">
        <v>83</v>
      </c>
      <c r="AW211" s="13" t="s">
        <v>35</v>
      </c>
      <c r="AX211" s="13" t="s">
        <v>73</v>
      </c>
      <c r="AY211" s="233" t="s">
        <v>145</v>
      </c>
    </row>
    <row r="212" spans="1:51" s="14" customFormat="1" ht="12">
      <c r="A212" s="14"/>
      <c r="B212" s="234"/>
      <c r="C212" s="235"/>
      <c r="D212" s="218" t="s">
        <v>155</v>
      </c>
      <c r="E212" s="236" t="s">
        <v>19</v>
      </c>
      <c r="F212" s="237" t="s">
        <v>156</v>
      </c>
      <c r="G212" s="235"/>
      <c r="H212" s="238">
        <v>105.479</v>
      </c>
      <c r="I212" s="239"/>
      <c r="J212" s="235"/>
      <c r="K212" s="235"/>
      <c r="L212" s="240"/>
      <c r="M212" s="245"/>
      <c r="N212" s="246"/>
      <c r="O212" s="246"/>
      <c r="P212" s="246"/>
      <c r="Q212" s="246"/>
      <c r="R212" s="246"/>
      <c r="S212" s="246"/>
      <c r="T212" s="24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155</v>
      </c>
      <c r="AU212" s="244" t="s">
        <v>83</v>
      </c>
      <c r="AV212" s="14" t="s">
        <v>157</v>
      </c>
      <c r="AW212" s="14" t="s">
        <v>35</v>
      </c>
      <c r="AX212" s="14" t="s">
        <v>81</v>
      </c>
      <c r="AY212" s="244" t="s">
        <v>145</v>
      </c>
    </row>
    <row r="213" spans="1:63" s="12" customFormat="1" ht="22.8" customHeight="1">
      <c r="A213" s="12"/>
      <c r="B213" s="189"/>
      <c r="C213" s="190"/>
      <c r="D213" s="191" t="s">
        <v>72</v>
      </c>
      <c r="E213" s="203" t="s">
        <v>264</v>
      </c>
      <c r="F213" s="203" t="s">
        <v>290</v>
      </c>
      <c r="G213" s="190"/>
      <c r="H213" s="190"/>
      <c r="I213" s="193"/>
      <c r="J213" s="204">
        <f>BK213</f>
        <v>0</v>
      </c>
      <c r="K213" s="190"/>
      <c r="L213" s="195"/>
      <c r="M213" s="196"/>
      <c r="N213" s="197"/>
      <c r="O213" s="197"/>
      <c r="P213" s="198">
        <f>SUM(P214:P227)</f>
        <v>0</v>
      </c>
      <c r="Q213" s="197"/>
      <c r="R213" s="198">
        <f>SUM(R214:R227)</f>
        <v>41.197505240000005</v>
      </c>
      <c r="S213" s="197"/>
      <c r="T213" s="199">
        <f>SUM(T214:T227)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0" t="s">
        <v>81</v>
      </c>
      <c r="AT213" s="201" t="s">
        <v>72</v>
      </c>
      <c r="AU213" s="201" t="s">
        <v>81</v>
      </c>
      <c r="AY213" s="200" t="s">
        <v>145</v>
      </c>
      <c r="BK213" s="202">
        <f>SUM(BK214:BK227)</f>
        <v>0</v>
      </c>
    </row>
    <row r="214" spans="1:65" s="2" customFormat="1" ht="16.5" customHeight="1">
      <c r="A214" s="39"/>
      <c r="B214" s="40"/>
      <c r="C214" s="205" t="s">
        <v>503</v>
      </c>
      <c r="D214" s="205" t="s">
        <v>148</v>
      </c>
      <c r="E214" s="206" t="s">
        <v>591</v>
      </c>
      <c r="F214" s="207" t="s">
        <v>592</v>
      </c>
      <c r="G214" s="208" t="s">
        <v>593</v>
      </c>
      <c r="H214" s="209">
        <v>10.9</v>
      </c>
      <c r="I214" s="210"/>
      <c r="J214" s="211">
        <f>ROUND(I214*H214,2)</f>
        <v>0</v>
      </c>
      <c r="K214" s="207" t="s">
        <v>151</v>
      </c>
      <c r="L214" s="45"/>
      <c r="M214" s="212" t="s">
        <v>19</v>
      </c>
      <c r="N214" s="213" t="s">
        <v>44</v>
      </c>
      <c r="O214" s="85"/>
      <c r="P214" s="214">
        <f>O214*H214</f>
        <v>0</v>
      </c>
      <c r="Q214" s="214">
        <v>0.88535</v>
      </c>
      <c r="R214" s="214">
        <f>Q214*H214</f>
        <v>9.650315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157</v>
      </c>
      <c r="AT214" s="216" t="s">
        <v>148</v>
      </c>
      <c r="AU214" s="216" t="s">
        <v>83</v>
      </c>
      <c r="AY214" s="18" t="s">
        <v>145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81</v>
      </c>
      <c r="BK214" s="217">
        <f>ROUND(I214*H214,2)</f>
        <v>0</v>
      </c>
      <c r="BL214" s="18" t="s">
        <v>157</v>
      </c>
      <c r="BM214" s="216" t="s">
        <v>926</v>
      </c>
    </row>
    <row r="215" spans="1:47" s="2" customFormat="1" ht="12">
      <c r="A215" s="39"/>
      <c r="B215" s="40"/>
      <c r="C215" s="41"/>
      <c r="D215" s="218" t="s">
        <v>154</v>
      </c>
      <c r="E215" s="41"/>
      <c r="F215" s="219" t="s">
        <v>595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154</v>
      </c>
      <c r="AU215" s="18" t="s">
        <v>83</v>
      </c>
    </row>
    <row r="216" spans="1:51" s="13" customFormat="1" ht="12">
      <c r="A216" s="13"/>
      <c r="B216" s="223"/>
      <c r="C216" s="224"/>
      <c r="D216" s="218" t="s">
        <v>155</v>
      </c>
      <c r="E216" s="225" t="s">
        <v>19</v>
      </c>
      <c r="F216" s="226" t="s">
        <v>927</v>
      </c>
      <c r="G216" s="224"/>
      <c r="H216" s="227">
        <v>10.9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155</v>
      </c>
      <c r="AU216" s="233" t="s">
        <v>83</v>
      </c>
      <c r="AV216" s="13" t="s">
        <v>83</v>
      </c>
      <c r="AW216" s="13" t="s">
        <v>35</v>
      </c>
      <c r="AX216" s="13" t="s">
        <v>73</v>
      </c>
      <c r="AY216" s="233" t="s">
        <v>145</v>
      </c>
    </row>
    <row r="217" spans="1:51" s="14" customFormat="1" ht="12">
      <c r="A217" s="14"/>
      <c r="B217" s="234"/>
      <c r="C217" s="235"/>
      <c r="D217" s="218" t="s">
        <v>155</v>
      </c>
      <c r="E217" s="236" t="s">
        <v>19</v>
      </c>
      <c r="F217" s="237" t="s">
        <v>156</v>
      </c>
      <c r="G217" s="235"/>
      <c r="H217" s="238">
        <v>10.9</v>
      </c>
      <c r="I217" s="239"/>
      <c r="J217" s="235"/>
      <c r="K217" s="235"/>
      <c r="L217" s="240"/>
      <c r="M217" s="245"/>
      <c r="N217" s="246"/>
      <c r="O217" s="246"/>
      <c r="P217" s="246"/>
      <c r="Q217" s="246"/>
      <c r="R217" s="246"/>
      <c r="S217" s="246"/>
      <c r="T217" s="24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155</v>
      </c>
      <c r="AU217" s="244" t="s">
        <v>83</v>
      </c>
      <c r="AV217" s="14" t="s">
        <v>157</v>
      </c>
      <c r="AW217" s="14" t="s">
        <v>35</v>
      </c>
      <c r="AX217" s="14" t="s">
        <v>81</v>
      </c>
      <c r="AY217" s="244" t="s">
        <v>145</v>
      </c>
    </row>
    <row r="218" spans="1:65" s="2" customFormat="1" ht="16.5" customHeight="1">
      <c r="A218" s="39"/>
      <c r="B218" s="40"/>
      <c r="C218" s="259" t="s">
        <v>508</v>
      </c>
      <c r="D218" s="259" t="s">
        <v>286</v>
      </c>
      <c r="E218" s="260" t="s">
        <v>674</v>
      </c>
      <c r="F218" s="261" t="s">
        <v>675</v>
      </c>
      <c r="G218" s="262" t="s">
        <v>593</v>
      </c>
      <c r="H218" s="263">
        <v>10.9</v>
      </c>
      <c r="I218" s="264"/>
      <c r="J218" s="265">
        <f>ROUND(I218*H218,2)</f>
        <v>0</v>
      </c>
      <c r="K218" s="261" t="s">
        <v>151</v>
      </c>
      <c r="L218" s="266"/>
      <c r="M218" s="267" t="s">
        <v>19</v>
      </c>
      <c r="N218" s="268" t="s">
        <v>44</v>
      </c>
      <c r="O218" s="85"/>
      <c r="P218" s="214">
        <f>O218*H218</f>
        <v>0</v>
      </c>
      <c r="Q218" s="214">
        <v>0.5264</v>
      </c>
      <c r="R218" s="214">
        <f>Q218*H218</f>
        <v>5.73776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197</v>
      </c>
      <c r="AT218" s="216" t="s">
        <v>286</v>
      </c>
      <c r="AU218" s="216" t="s">
        <v>83</v>
      </c>
      <c r="AY218" s="18" t="s">
        <v>145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81</v>
      </c>
      <c r="BK218" s="217">
        <f>ROUND(I218*H218,2)</f>
        <v>0</v>
      </c>
      <c r="BL218" s="18" t="s">
        <v>157</v>
      </c>
      <c r="BM218" s="216" t="s">
        <v>928</v>
      </c>
    </row>
    <row r="219" spans="1:47" s="2" customFormat="1" ht="12">
      <c r="A219" s="39"/>
      <c r="B219" s="40"/>
      <c r="C219" s="41"/>
      <c r="D219" s="218" t="s">
        <v>154</v>
      </c>
      <c r="E219" s="41"/>
      <c r="F219" s="219" t="s">
        <v>675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154</v>
      </c>
      <c r="AU219" s="18" t="s">
        <v>83</v>
      </c>
    </row>
    <row r="220" spans="1:65" s="2" customFormat="1" ht="16.5" customHeight="1">
      <c r="A220" s="39"/>
      <c r="B220" s="40"/>
      <c r="C220" s="205" t="s">
        <v>516</v>
      </c>
      <c r="D220" s="205" t="s">
        <v>148</v>
      </c>
      <c r="E220" s="206" t="s">
        <v>602</v>
      </c>
      <c r="F220" s="207" t="s">
        <v>603</v>
      </c>
      <c r="G220" s="208" t="s">
        <v>249</v>
      </c>
      <c r="H220" s="209">
        <v>10.432</v>
      </c>
      <c r="I220" s="210"/>
      <c r="J220" s="211">
        <f>ROUND(I220*H220,2)</f>
        <v>0</v>
      </c>
      <c r="K220" s="207" t="s">
        <v>151</v>
      </c>
      <c r="L220" s="45"/>
      <c r="M220" s="212" t="s">
        <v>19</v>
      </c>
      <c r="N220" s="213" t="s">
        <v>44</v>
      </c>
      <c r="O220" s="85"/>
      <c r="P220" s="214">
        <f>O220*H220</f>
        <v>0</v>
      </c>
      <c r="Q220" s="214">
        <v>2.46367</v>
      </c>
      <c r="R220" s="214">
        <f>Q220*H220</f>
        <v>25.701005440000003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157</v>
      </c>
      <c r="AT220" s="216" t="s">
        <v>148</v>
      </c>
      <c r="AU220" s="216" t="s">
        <v>83</v>
      </c>
      <c r="AY220" s="18" t="s">
        <v>145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81</v>
      </c>
      <c r="BK220" s="217">
        <f>ROUND(I220*H220,2)</f>
        <v>0</v>
      </c>
      <c r="BL220" s="18" t="s">
        <v>157</v>
      </c>
      <c r="BM220" s="216" t="s">
        <v>929</v>
      </c>
    </row>
    <row r="221" spans="1:47" s="2" customFormat="1" ht="12">
      <c r="A221" s="39"/>
      <c r="B221" s="40"/>
      <c r="C221" s="41"/>
      <c r="D221" s="218" t="s">
        <v>154</v>
      </c>
      <c r="E221" s="41"/>
      <c r="F221" s="219" t="s">
        <v>605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154</v>
      </c>
      <c r="AU221" s="18" t="s">
        <v>83</v>
      </c>
    </row>
    <row r="222" spans="1:51" s="13" customFormat="1" ht="12">
      <c r="A222" s="13"/>
      <c r="B222" s="223"/>
      <c r="C222" s="224"/>
      <c r="D222" s="218" t="s">
        <v>155</v>
      </c>
      <c r="E222" s="225" t="s">
        <v>19</v>
      </c>
      <c r="F222" s="226" t="s">
        <v>930</v>
      </c>
      <c r="G222" s="224"/>
      <c r="H222" s="227">
        <v>10.432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155</v>
      </c>
      <c r="AU222" s="233" t="s">
        <v>83</v>
      </c>
      <c r="AV222" s="13" t="s">
        <v>83</v>
      </c>
      <c r="AW222" s="13" t="s">
        <v>35</v>
      </c>
      <c r="AX222" s="13" t="s">
        <v>73</v>
      </c>
      <c r="AY222" s="233" t="s">
        <v>145</v>
      </c>
    </row>
    <row r="223" spans="1:51" s="14" customFormat="1" ht="12">
      <c r="A223" s="14"/>
      <c r="B223" s="234"/>
      <c r="C223" s="235"/>
      <c r="D223" s="218" t="s">
        <v>155</v>
      </c>
      <c r="E223" s="236" t="s">
        <v>19</v>
      </c>
      <c r="F223" s="237" t="s">
        <v>156</v>
      </c>
      <c r="G223" s="235"/>
      <c r="H223" s="238">
        <v>10.432</v>
      </c>
      <c r="I223" s="239"/>
      <c r="J223" s="235"/>
      <c r="K223" s="235"/>
      <c r="L223" s="240"/>
      <c r="M223" s="245"/>
      <c r="N223" s="246"/>
      <c r="O223" s="246"/>
      <c r="P223" s="246"/>
      <c r="Q223" s="246"/>
      <c r="R223" s="246"/>
      <c r="S223" s="246"/>
      <c r="T223" s="24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155</v>
      </c>
      <c r="AU223" s="244" t="s">
        <v>83</v>
      </c>
      <c r="AV223" s="14" t="s">
        <v>157</v>
      </c>
      <c r="AW223" s="14" t="s">
        <v>35</v>
      </c>
      <c r="AX223" s="14" t="s">
        <v>81</v>
      </c>
      <c r="AY223" s="244" t="s">
        <v>145</v>
      </c>
    </row>
    <row r="224" spans="1:65" s="2" customFormat="1" ht="16.5" customHeight="1">
      <c r="A224" s="39"/>
      <c r="B224" s="40"/>
      <c r="C224" s="259" t="s">
        <v>522</v>
      </c>
      <c r="D224" s="259" t="s">
        <v>286</v>
      </c>
      <c r="E224" s="260" t="s">
        <v>608</v>
      </c>
      <c r="F224" s="261" t="s">
        <v>609</v>
      </c>
      <c r="G224" s="262" t="s">
        <v>220</v>
      </c>
      <c r="H224" s="263">
        <v>13.69</v>
      </c>
      <c r="I224" s="264"/>
      <c r="J224" s="265">
        <f>ROUND(I224*H224,2)</f>
        <v>0</v>
      </c>
      <c r="K224" s="261" t="s">
        <v>151</v>
      </c>
      <c r="L224" s="266"/>
      <c r="M224" s="267" t="s">
        <v>19</v>
      </c>
      <c r="N224" s="268" t="s">
        <v>44</v>
      </c>
      <c r="O224" s="85"/>
      <c r="P224" s="214">
        <f>O224*H224</f>
        <v>0</v>
      </c>
      <c r="Q224" s="214">
        <v>0.00792</v>
      </c>
      <c r="R224" s="214">
        <f>Q224*H224</f>
        <v>0.1084248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197</v>
      </c>
      <c r="AT224" s="216" t="s">
        <v>286</v>
      </c>
      <c r="AU224" s="216" t="s">
        <v>83</v>
      </c>
      <c r="AY224" s="18" t="s">
        <v>145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81</v>
      </c>
      <c r="BK224" s="217">
        <f>ROUND(I224*H224,2)</f>
        <v>0</v>
      </c>
      <c r="BL224" s="18" t="s">
        <v>157</v>
      </c>
      <c r="BM224" s="216" t="s">
        <v>931</v>
      </c>
    </row>
    <row r="225" spans="1:47" s="2" customFormat="1" ht="12">
      <c r="A225" s="39"/>
      <c r="B225" s="40"/>
      <c r="C225" s="41"/>
      <c r="D225" s="218" t="s">
        <v>154</v>
      </c>
      <c r="E225" s="41"/>
      <c r="F225" s="219" t="s">
        <v>609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154</v>
      </c>
      <c r="AU225" s="18" t="s">
        <v>83</v>
      </c>
    </row>
    <row r="226" spans="1:51" s="13" customFormat="1" ht="12">
      <c r="A226" s="13"/>
      <c r="B226" s="223"/>
      <c r="C226" s="224"/>
      <c r="D226" s="218" t="s">
        <v>155</v>
      </c>
      <c r="E226" s="225" t="s">
        <v>19</v>
      </c>
      <c r="F226" s="226" t="s">
        <v>932</v>
      </c>
      <c r="G226" s="224"/>
      <c r="H226" s="227">
        <v>13.69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155</v>
      </c>
      <c r="AU226" s="233" t="s">
        <v>83</v>
      </c>
      <c r="AV226" s="13" t="s">
        <v>83</v>
      </c>
      <c r="AW226" s="13" t="s">
        <v>35</v>
      </c>
      <c r="AX226" s="13" t="s">
        <v>73</v>
      </c>
      <c r="AY226" s="233" t="s">
        <v>145</v>
      </c>
    </row>
    <row r="227" spans="1:51" s="14" customFormat="1" ht="12">
      <c r="A227" s="14"/>
      <c r="B227" s="234"/>
      <c r="C227" s="235"/>
      <c r="D227" s="218" t="s">
        <v>155</v>
      </c>
      <c r="E227" s="236" t="s">
        <v>19</v>
      </c>
      <c r="F227" s="237" t="s">
        <v>156</v>
      </c>
      <c r="G227" s="235"/>
      <c r="H227" s="238">
        <v>13.69</v>
      </c>
      <c r="I227" s="239"/>
      <c r="J227" s="235"/>
      <c r="K227" s="235"/>
      <c r="L227" s="240"/>
      <c r="M227" s="245"/>
      <c r="N227" s="246"/>
      <c r="O227" s="246"/>
      <c r="P227" s="246"/>
      <c r="Q227" s="246"/>
      <c r="R227" s="246"/>
      <c r="S227" s="246"/>
      <c r="T227" s="24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155</v>
      </c>
      <c r="AU227" s="244" t="s">
        <v>83</v>
      </c>
      <c r="AV227" s="14" t="s">
        <v>157</v>
      </c>
      <c r="AW227" s="14" t="s">
        <v>35</v>
      </c>
      <c r="AX227" s="14" t="s">
        <v>81</v>
      </c>
      <c r="AY227" s="244" t="s">
        <v>145</v>
      </c>
    </row>
    <row r="228" spans="1:63" s="12" customFormat="1" ht="22.8" customHeight="1">
      <c r="A228" s="12"/>
      <c r="B228" s="189"/>
      <c r="C228" s="190"/>
      <c r="D228" s="191" t="s">
        <v>72</v>
      </c>
      <c r="E228" s="203" t="s">
        <v>324</v>
      </c>
      <c r="F228" s="203" t="s">
        <v>325</v>
      </c>
      <c r="G228" s="190"/>
      <c r="H228" s="190"/>
      <c r="I228" s="193"/>
      <c r="J228" s="204">
        <f>BK228</f>
        <v>0</v>
      </c>
      <c r="K228" s="190"/>
      <c r="L228" s="195"/>
      <c r="M228" s="196"/>
      <c r="N228" s="197"/>
      <c r="O228" s="197"/>
      <c r="P228" s="198">
        <f>SUM(P229:P230)</f>
        <v>0</v>
      </c>
      <c r="Q228" s="197"/>
      <c r="R228" s="198">
        <f>SUM(R229:R230)</f>
        <v>0</v>
      </c>
      <c r="S228" s="197"/>
      <c r="T228" s="199">
        <f>SUM(T229:T230)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0" t="s">
        <v>81</v>
      </c>
      <c r="AT228" s="201" t="s">
        <v>72</v>
      </c>
      <c r="AU228" s="201" t="s">
        <v>81</v>
      </c>
      <c r="AY228" s="200" t="s">
        <v>145</v>
      </c>
      <c r="BK228" s="202">
        <f>SUM(BK229:BK230)</f>
        <v>0</v>
      </c>
    </row>
    <row r="229" spans="1:65" s="2" customFormat="1" ht="16.5" customHeight="1">
      <c r="A229" s="39"/>
      <c r="B229" s="40"/>
      <c r="C229" s="205" t="s">
        <v>529</v>
      </c>
      <c r="D229" s="205" t="s">
        <v>148</v>
      </c>
      <c r="E229" s="206" t="s">
        <v>788</v>
      </c>
      <c r="F229" s="207" t="s">
        <v>789</v>
      </c>
      <c r="G229" s="208" t="s">
        <v>267</v>
      </c>
      <c r="H229" s="209">
        <v>137.235</v>
      </c>
      <c r="I229" s="210"/>
      <c r="J229" s="211">
        <f>ROUND(I229*H229,2)</f>
        <v>0</v>
      </c>
      <c r="K229" s="207" t="s">
        <v>151</v>
      </c>
      <c r="L229" s="45"/>
      <c r="M229" s="212" t="s">
        <v>19</v>
      </c>
      <c r="N229" s="213" t="s">
        <v>44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157</v>
      </c>
      <c r="AT229" s="216" t="s">
        <v>148</v>
      </c>
      <c r="AU229" s="216" t="s">
        <v>83</v>
      </c>
      <c r="AY229" s="18" t="s">
        <v>145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81</v>
      </c>
      <c r="BK229" s="217">
        <f>ROUND(I229*H229,2)</f>
        <v>0</v>
      </c>
      <c r="BL229" s="18" t="s">
        <v>157</v>
      </c>
      <c r="BM229" s="216" t="s">
        <v>933</v>
      </c>
    </row>
    <row r="230" spans="1:47" s="2" customFormat="1" ht="12">
      <c r="A230" s="39"/>
      <c r="B230" s="40"/>
      <c r="C230" s="41"/>
      <c r="D230" s="218" t="s">
        <v>154</v>
      </c>
      <c r="E230" s="41"/>
      <c r="F230" s="219" t="s">
        <v>791</v>
      </c>
      <c r="G230" s="41"/>
      <c r="H230" s="41"/>
      <c r="I230" s="220"/>
      <c r="J230" s="41"/>
      <c r="K230" s="41"/>
      <c r="L230" s="45"/>
      <c r="M230" s="269"/>
      <c r="N230" s="270"/>
      <c r="O230" s="271"/>
      <c r="P230" s="271"/>
      <c r="Q230" s="271"/>
      <c r="R230" s="271"/>
      <c r="S230" s="271"/>
      <c r="T230" s="272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154</v>
      </c>
      <c r="AU230" s="18" t="s">
        <v>83</v>
      </c>
    </row>
    <row r="231" spans="1:31" s="2" customFormat="1" ht="6.95" customHeight="1">
      <c r="A231" s="39"/>
      <c r="B231" s="60"/>
      <c r="C231" s="61"/>
      <c r="D231" s="61"/>
      <c r="E231" s="61"/>
      <c r="F231" s="61"/>
      <c r="G231" s="61"/>
      <c r="H231" s="61"/>
      <c r="I231" s="61"/>
      <c r="J231" s="61"/>
      <c r="K231" s="61"/>
      <c r="L231" s="45"/>
      <c r="M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</row>
  </sheetData>
  <sheetProtection password="CC35" sheet="1" objects="1" scenarios="1" formatColumns="0" formatRows="0" autoFilter="0"/>
  <autoFilter ref="C83:K23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Plíva, Lubomír</dc:creator>
  <cp:keywords/>
  <dc:description/>
  <cp:lastModifiedBy>Plíva, Lubomír</cp:lastModifiedBy>
  <dcterms:created xsi:type="dcterms:W3CDTF">2021-03-10T12:41:05Z</dcterms:created>
  <dcterms:modified xsi:type="dcterms:W3CDTF">2021-03-10T12:42:40Z</dcterms:modified>
  <cp:category/>
  <cp:version/>
  <cp:contentType/>
  <cp:contentStatus/>
</cp:coreProperties>
</file>