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V\_Akce\2021\III 231 10  Babina - Kopidlo\VZ\stavba\"/>
    </mc:Choice>
  </mc:AlternateContent>
  <bookViews>
    <workbookView xWindow="0" yWindow="0" windowWidth="19200" windowHeight="11505"/>
  </bookViews>
  <sheets>
    <sheet name="List1" sheetId="1" r:id="rId1"/>
  </sheets>
  <definedNames>
    <definedName name="_xlnm.Print_Area" localSheetId="0">List1!$A$1:$G$28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16" i="1" s="1"/>
  <c r="F10" i="1"/>
  <c r="C11" i="1" l="1"/>
  <c r="C12" i="1"/>
  <c r="C13" i="1" l="1"/>
  <c r="F12" i="1" l="1"/>
  <c r="F19" i="1"/>
  <c r="F13" i="1" l="1"/>
  <c r="F11" i="1" l="1"/>
  <c r="F18" i="1" l="1"/>
  <c r="F17" i="1"/>
  <c r="C14" i="1" l="1"/>
  <c r="C15" i="1" l="1"/>
  <c r="F14" i="1" l="1"/>
  <c r="F15" i="1"/>
  <c r="F20" i="1" l="1"/>
  <c r="F21" i="1" s="1"/>
  <c r="F22" i="1" s="1"/>
</calcChain>
</file>

<file path=xl/sharedStrings.xml><?xml version="1.0" encoding="utf-8"?>
<sst xmlns="http://schemas.openxmlformats.org/spreadsheetml/2006/main" count="35" uniqueCount="26">
  <si>
    <t>m2</t>
  </si>
  <si>
    <t>t</t>
  </si>
  <si>
    <t>množství</t>
  </si>
  <si>
    <t>jednotková cena Kč bez DPH</t>
  </si>
  <si>
    <t>cena celkem Kč bez DPH</t>
  </si>
  <si>
    <t>kpl</t>
  </si>
  <si>
    <t>Dne:</t>
  </si>
  <si>
    <t>Uchazeč:</t>
  </si>
  <si>
    <t>Soupis prací</t>
  </si>
  <si>
    <t>DPH (21%)</t>
  </si>
  <si>
    <t>Celkem Kč bez DPH</t>
  </si>
  <si>
    <t>Za uchazeče vyplnil:</t>
  </si>
  <si>
    <t>Postřik spojovací PS bez posypu kamenivem ze silniční emulze, v množství 0,50 kg/m2</t>
  </si>
  <si>
    <r>
      <t xml:space="preserve">Čištění vozovky
</t>
    </r>
    <r>
      <rPr>
        <sz val="10"/>
        <color theme="1"/>
        <rFont val="Calibri"/>
        <family val="2"/>
        <charset val="238"/>
        <scheme val="minor"/>
      </rPr>
      <t>Čištění vozovky splachováním vodou povrchu podkladu nebo krytu živičného, betonového nebo dlážděného.</t>
    </r>
  </si>
  <si>
    <t>Plocha celkem</t>
  </si>
  <si>
    <t>III/231 10  Babina – Kopidlo, povrchová oprava</t>
  </si>
  <si>
    <r>
      <t xml:space="preserve">DIO + DIR
</t>
    </r>
    <r>
      <rPr>
        <sz val="10"/>
        <color theme="1"/>
        <rFont val="Calibri"/>
        <family val="2"/>
        <charset val="238"/>
        <scheme val="minor"/>
      </rPr>
      <t xml:space="preserve">úplná uzavírka, návrh, projednání, stanovení, </t>
    </r>
  </si>
  <si>
    <r>
      <t xml:space="preserve">Asfaltový beton vrstva ložní ACL 16S 50/70 (ABH) 
</t>
    </r>
    <r>
      <rPr>
        <sz val="10"/>
        <color theme="1"/>
        <rFont val="Calibri"/>
        <family val="2"/>
        <charset val="238"/>
        <scheme val="minor"/>
      </rPr>
      <t xml:space="preserve">s rozprostřením a zhutněním z nemodifikovaného asfaltu pro vyrovnání příčných a podélných nerovností, zejména propadlých okrajů vozovky, před pokládkou souvislé vrstvy z ACL 16, položka je vč. očištění a spojovacího postřiku, místa </t>
    </r>
    <r>
      <rPr>
        <sz val="10"/>
        <rFont val="Calibri"/>
        <family val="2"/>
        <charset val="238"/>
        <scheme val="minor"/>
      </rPr>
      <t xml:space="preserve">budou upřesněna  zadavatelem při prohlídce stavby
</t>
    </r>
    <r>
      <rPr>
        <i/>
        <sz val="10"/>
        <rFont val="Calibri"/>
        <family val="2"/>
        <charset val="238"/>
        <scheme val="minor"/>
      </rPr>
      <t>předpoklad průměrná tl. 70 mm v rozsahu 40% opravované plochy (odpovídá 2x pruh šíře 1m délky 1000 m)</t>
    </r>
  </si>
  <si>
    <r>
      <rPr>
        <b/>
        <sz val="10"/>
        <rFont val="Calibri"/>
        <family val="2"/>
        <charset val="238"/>
        <scheme val="minor"/>
      </rPr>
      <t xml:space="preserve">Asfaltový beton vrstva ložní ACL 16S 50/70 (ABH) 
</t>
    </r>
    <r>
      <rPr>
        <sz val="10"/>
        <rFont val="Calibri"/>
        <family val="2"/>
        <charset val="238"/>
        <scheme val="minor"/>
      </rPr>
      <t xml:space="preserve">s rozprostřením a zhutněním z nemodifikovaného asfaltu v pruhu šířky přes 3 m, po zhutnění pr. tl. 50 mm
pro celoplošné vyrovnání opravované plochy vozovky
</t>
    </r>
    <r>
      <rPr>
        <i/>
        <sz val="10"/>
        <rFont val="Calibri"/>
        <family val="2"/>
        <charset val="238"/>
        <scheme val="minor"/>
      </rPr>
      <t>předpoklad tl. 40 - 60 mm, odpovídá pr. tl. 50 mm v celém rozsahu opravované plochy</t>
    </r>
  </si>
  <si>
    <r>
      <rPr>
        <b/>
        <sz val="10"/>
        <color theme="1"/>
        <rFont val="Calibri"/>
        <family val="2"/>
        <charset val="238"/>
        <scheme val="minor"/>
      </rPr>
      <t xml:space="preserve">Asfaltový beton vrstva obrusná ACO 11S 50/70 (ABS) 
</t>
    </r>
    <r>
      <rPr>
        <sz val="10"/>
        <color theme="1"/>
        <rFont val="Calibri"/>
        <family val="2"/>
        <charset val="238"/>
        <scheme val="minor"/>
      </rPr>
      <t>s rozprostřením a se zhutněním z nemodifikovaného asfaltu v pruhu šířky přes 3 m tř. I, po zhutnění tl. 40 mm</t>
    </r>
  </si>
  <si>
    <t>Položka</t>
  </si>
  <si>
    <r>
      <t xml:space="preserve">Odstranění živičného krytu
</t>
    </r>
    <r>
      <rPr>
        <sz val="10"/>
        <color theme="1"/>
        <rFont val="Calibri"/>
        <family val="2"/>
        <charset val="238"/>
        <scheme val="minor"/>
      </rPr>
      <t>vybouráním/frézováním tl. 0 - 80 mm s naložením vybouraného materiálu včetně jeho odvozu a řádné likvidace a očištění povrchu po vybourání před pokládkou živičných vrstev (napojení na začátku a konci úseku opravy), předpoklad odvozu a uložení na recyklační centrum (ZAS-T3) 
r</t>
    </r>
    <r>
      <rPr>
        <i/>
        <sz val="10"/>
        <color theme="1"/>
        <rFont val="Calibri"/>
        <family val="2"/>
        <charset val="238"/>
        <scheme val="minor"/>
      </rPr>
      <t>ozsah bude upřesněn na místě se zástupcem objednatele.</t>
    </r>
  </si>
  <si>
    <r>
      <t xml:space="preserve">Geodetické zaměření vrstvy ACO 
</t>
    </r>
    <r>
      <rPr>
        <sz val="10"/>
        <color theme="1"/>
        <rFont val="Calibri"/>
        <family val="2"/>
        <charset val="238"/>
        <scheme val="minor"/>
      </rPr>
      <t>zaměření skutečného stavu nové obrusné vrstvy provedené oprávněným geodetem</t>
    </r>
  </si>
  <si>
    <r>
      <t xml:space="preserve">Zkoušky a měření
</t>
    </r>
    <r>
      <rPr>
        <sz val="10"/>
        <color theme="1"/>
        <rFont val="Calibri"/>
        <family val="2"/>
        <charset val="238"/>
        <scheme val="minor"/>
      </rPr>
      <t xml:space="preserve">zkoušky a měření hotových vrstev formou vývrtů (tloušťka vrstev, mezerovitost, míra zhutnění, spojení vrstev) - bude upřesněno KZP, dále dodání protokolů a certifikátů o vlastnostech použitých výrobků a materiálů apod. </t>
    </r>
  </si>
  <si>
    <r>
      <rPr>
        <b/>
        <sz val="10"/>
        <color theme="1"/>
        <rFont val="Calibri"/>
        <family val="2"/>
        <charset val="238"/>
        <scheme val="minor"/>
      </rPr>
      <t>Zpevnění krajnic, hospodářských sjezdů a rozjezdů s ÚK asfaltovým recyklátem</t>
    </r>
    <r>
      <rPr>
        <sz val="10"/>
        <color theme="1"/>
        <rFont val="Calibri"/>
        <family val="2"/>
        <charset val="238"/>
        <scheme val="minor"/>
      </rPr>
      <t xml:space="preserve">
pr. tl. 160 mm, pr. šíře 0,5m (0,2 - 08 m), použitý recyklát bude dodán zhotovitelem a musí odpovídat zatřídění ZAS-T1 s hodnotou PAU nepřesahující 6mg/kg sušiny </t>
    </r>
  </si>
  <si>
    <t xml:space="preserve">Součástí zakázky a v rámci díla provede zhotovitel ošetření vzniklých spár. Tento náklad si zhotovitel rozprostře do ceny díla. Napojení na začátku a konci úseku  bude provedeno plynule na navazující stav vozovky. Realizace opravy se předpokládá za úplné uzavírky.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</si>
</sst>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164" fontId="3" fillId="4" borderId="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Protection="1"/>
    <xf numFmtId="3" fontId="3" fillId="3" borderId="0" xfId="0" applyNumberFormat="1" applyFont="1" applyFill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164" fontId="3" fillId="0" borderId="3" xfId="0" applyNumberFormat="1" applyFont="1" applyBorder="1" applyAlignment="1" applyProtection="1">
      <alignment vertical="center" wrapText="1"/>
    </xf>
    <xf numFmtId="3" fontId="3" fillId="0" borderId="2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5" fillId="4" borderId="1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</xf>
    <xf numFmtId="4" fontId="3" fillId="0" borderId="0" xfId="0" applyNumberFormat="1" applyFont="1" applyAlignment="1" applyProtection="1">
      <alignment wrapText="1"/>
    </xf>
    <xf numFmtId="4" fontId="3" fillId="0" borderId="0" xfId="0" applyNumberFormat="1" applyFont="1" applyProtection="1"/>
    <xf numFmtId="0" fontId="3" fillId="0" borderId="0" xfId="0" applyFont="1" applyAlignment="1" applyProtection="1">
      <alignment horizontal="right" wrapText="1"/>
    </xf>
    <xf numFmtId="164" fontId="3" fillId="0" borderId="0" xfId="0" applyNumberFormat="1" applyFont="1" applyProtection="1"/>
    <xf numFmtId="0" fontId="3" fillId="0" borderId="0" xfId="0" applyNumberFormat="1" applyFont="1" applyProtection="1"/>
    <xf numFmtId="4" fontId="0" fillId="0" borderId="0" xfId="0" applyNumberForma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3" fontId="3" fillId="0" borderId="23" xfId="0" applyNumberFormat="1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164" fontId="3" fillId="4" borderId="23" xfId="0" applyNumberFormat="1" applyFont="1" applyFill="1" applyBorder="1" applyAlignment="1" applyProtection="1">
      <alignment vertical="center" wrapText="1"/>
      <protection locked="0"/>
    </xf>
    <xf numFmtId="164" fontId="3" fillId="0" borderId="24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</xf>
    <xf numFmtId="3" fontId="3" fillId="0" borderId="26" xfId="0" applyNumberFormat="1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164" fontId="3" fillId="4" borderId="26" xfId="0" applyNumberFormat="1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wrapText="1"/>
    </xf>
    <xf numFmtId="0" fontId="3" fillId="5" borderId="21" xfId="0" applyFont="1" applyFill="1" applyBorder="1" applyProtection="1"/>
    <xf numFmtId="164" fontId="4" fillId="5" borderId="20" xfId="0" applyNumberFormat="1" applyFont="1" applyFill="1" applyBorder="1" applyProtection="1"/>
    <xf numFmtId="0" fontId="9" fillId="5" borderId="14" xfId="0" applyFont="1" applyFill="1" applyBorder="1" applyAlignment="1" applyProtection="1">
      <alignment wrapText="1"/>
    </xf>
    <xf numFmtId="0" fontId="9" fillId="5" borderId="19" xfId="0" applyFont="1" applyFill="1" applyBorder="1" applyProtection="1"/>
    <xf numFmtId="0" fontId="9" fillId="5" borderId="15" xfId="0" applyFont="1" applyFill="1" applyBorder="1" applyProtection="1"/>
    <xf numFmtId="164" fontId="9" fillId="5" borderId="16" xfId="0" applyNumberFormat="1" applyFont="1" applyFill="1" applyBorder="1" applyProtection="1"/>
    <xf numFmtId="0" fontId="1" fillId="5" borderId="4" xfId="0" applyFont="1" applyFill="1" applyBorder="1" applyAlignment="1" applyProtection="1">
      <alignment wrapText="1"/>
    </xf>
    <xf numFmtId="0" fontId="0" fillId="5" borderId="17" xfId="0" applyFont="1" applyFill="1" applyBorder="1" applyProtection="1"/>
    <xf numFmtId="164" fontId="1" fillId="5" borderId="18" xfId="0" applyNumberFormat="1" applyFont="1" applyFill="1" applyBorder="1" applyProtection="1"/>
    <xf numFmtId="0" fontId="4" fillId="0" borderId="13" xfId="0" applyFont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vertical="center" wrapText="1"/>
    </xf>
    <xf numFmtId="3" fontId="3" fillId="0" borderId="28" xfId="0" applyNumberFormat="1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 wrapText="1"/>
    </xf>
    <xf numFmtId="164" fontId="3" fillId="4" borderId="28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 wrapText="1"/>
    </xf>
    <xf numFmtId="0" fontId="1" fillId="4" borderId="12" xfId="0" applyFont="1" applyFill="1" applyBorder="1" applyAlignment="1" applyProtection="1">
      <alignment horizontal="justify" vertical="center"/>
      <protection locked="0"/>
    </xf>
    <xf numFmtId="0" fontId="1" fillId="4" borderId="6" xfId="0" applyFont="1" applyFill="1" applyBorder="1" applyAlignment="1" applyProtection="1">
      <alignment horizontal="justify" vertical="center"/>
      <protection locked="0"/>
    </xf>
    <xf numFmtId="0" fontId="1" fillId="4" borderId="7" xfId="0" applyFont="1" applyFill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center"/>
    </xf>
    <xf numFmtId="14" fontId="5" fillId="4" borderId="12" xfId="0" applyNumberFormat="1" applyFont="1" applyFill="1" applyBorder="1" applyAlignment="1" applyProtection="1">
      <alignment horizontal="center" vertical="center"/>
      <protection locked="0"/>
    </xf>
    <xf numFmtId="14" fontId="5" fillId="4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B5" sqref="B5:F5"/>
    </sheetView>
  </sheetViews>
  <sheetFormatPr defaultRowHeight="15" x14ac:dyDescent="0.25"/>
  <cols>
    <col min="1" max="1" width="2" style="1" customWidth="1"/>
    <col min="2" max="2" width="71.28515625" style="1" customWidth="1"/>
    <col min="3" max="3" width="9.140625" style="1"/>
    <col min="4" max="4" width="4.140625" style="1" customWidth="1"/>
    <col min="5" max="5" width="12.28515625" style="1" customWidth="1"/>
    <col min="6" max="6" width="14.85546875" style="1" customWidth="1"/>
    <col min="7" max="7" width="3.140625" style="13" customWidth="1"/>
    <col min="8" max="8" width="9.140625" style="1"/>
    <col min="9" max="9" width="18.42578125" style="1" customWidth="1"/>
    <col min="10" max="10" width="21" style="1" customWidth="1"/>
    <col min="11" max="11" width="5.42578125" style="1" customWidth="1"/>
    <col min="12" max="12" width="23.5703125" style="1" customWidth="1"/>
    <col min="13" max="15" width="21.28515625" style="1" customWidth="1"/>
    <col min="16" max="16384" width="9.140625" style="1"/>
  </cols>
  <sheetData>
    <row r="1" spans="1:7" x14ac:dyDescent="0.25">
      <c r="B1" s="67" t="s">
        <v>8</v>
      </c>
      <c r="C1" s="67"/>
      <c r="D1" s="67"/>
      <c r="E1" s="67"/>
      <c r="F1" s="67"/>
    </row>
    <row r="2" spans="1:7" s="4" customFormat="1" ht="41.25" customHeight="1" x14ac:dyDescent="0.25">
      <c r="A2" s="3"/>
      <c r="B2" s="61" t="s">
        <v>15</v>
      </c>
      <c r="C2" s="62"/>
      <c r="D2" s="62"/>
      <c r="E2" s="62"/>
      <c r="F2" s="62"/>
    </row>
    <row r="3" spans="1:7" x14ac:dyDescent="0.25">
      <c r="B3" s="70"/>
      <c r="C3" s="70"/>
      <c r="D3" s="70"/>
      <c r="E3" s="70"/>
      <c r="F3" s="70"/>
    </row>
    <row r="4" spans="1:7" ht="15.75" thickBot="1" x14ac:dyDescent="0.3">
      <c r="B4" s="5" t="s">
        <v>7</v>
      </c>
    </row>
    <row r="5" spans="1:7" ht="22.5" customHeight="1" thickBot="1" x14ac:dyDescent="0.3">
      <c r="B5" s="64"/>
      <c r="C5" s="65"/>
      <c r="D5" s="65"/>
      <c r="E5" s="65"/>
      <c r="F5" s="66"/>
    </row>
    <row r="6" spans="1:7" x14ac:dyDescent="0.25">
      <c r="B6" s="34"/>
    </row>
    <row r="7" spans="1:7" s="6" customFormat="1" ht="12.75" x14ac:dyDescent="0.2">
      <c r="B7" s="7" t="s">
        <v>14</v>
      </c>
      <c r="C7" s="8">
        <v>8050</v>
      </c>
      <c r="D7" s="7" t="s">
        <v>0</v>
      </c>
      <c r="E7" s="7"/>
      <c r="F7" s="7"/>
      <c r="G7" s="15"/>
    </row>
    <row r="8" spans="1:7" s="6" customFormat="1" ht="13.5" thickBot="1" x14ac:dyDescent="0.25">
      <c r="G8" s="15"/>
    </row>
    <row r="9" spans="1:7" s="9" customFormat="1" ht="38.25" customHeight="1" thickBot="1" x14ac:dyDescent="0.3">
      <c r="B9" s="39" t="s">
        <v>20</v>
      </c>
      <c r="C9" s="40" t="s">
        <v>2</v>
      </c>
      <c r="D9" s="40"/>
      <c r="E9" s="40" t="s">
        <v>3</v>
      </c>
      <c r="F9" s="41" t="s">
        <v>4</v>
      </c>
    </row>
    <row r="10" spans="1:7" s="9" customFormat="1" ht="76.5" customHeight="1" x14ac:dyDescent="0.25">
      <c r="B10" s="28" t="s">
        <v>21</v>
      </c>
      <c r="C10" s="60">
        <v>48</v>
      </c>
      <c r="D10" s="53" t="s">
        <v>0</v>
      </c>
      <c r="E10" s="32"/>
      <c r="F10" s="33">
        <f>E10*C10</f>
        <v>0</v>
      </c>
    </row>
    <row r="11" spans="1:7" s="10" customFormat="1" ht="38.25" x14ac:dyDescent="0.2">
      <c r="B11" s="52" t="s">
        <v>13</v>
      </c>
      <c r="C11" s="30">
        <f>C7</f>
        <v>8050</v>
      </c>
      <c r="D11" s="31" t="s">
        <v>0</v>
      </c>
      <c r="E11" s="32"/>
      <c r="F11" s="33">
        <f>E11*C11</f>
        <v>0</v>
      </c>
      <c r="G11" s="16"/>
    </row>
    <row r="12" spans="1:7" s="10" customFormat="1" ht="94.5" customHeight="1" x14ac:dyDescent="0.2">
      <c r="B12" s="14" t="s">
        <v>17</v>
      </c>
      <c r="C12" s="30">
        <f>(C7*0.07)*(0.4)*(2.54)</f>
        <v>572.51600000000008</v>
      </c>
      <c r="D12" s="31" t="s">
        <v>1</v>
      </c>
      <c r="E12" s="32"/>
      <c r="F12" s="33">
        <f>E12*C12</f>
        <v>0</v>
      </c>
      <c r="G12" s="16"/>
    </row>
    <row r="13" spans="1:7" s="10" customFormat="1" ht="63.75" x14ac:dyDescent="0.2">
      <c r="B13" s="18" t="s">
        <v>18</v>
      </c>
      <c r="C13" s="12">
        <f>C7</f>
        <v>8050</v>
      </c>
      <c r="D13" s="25" t="s">
        <v>0</v>
      </c>
      <c r="E13" s="2"/>
      <c r="F13" s="11">
        <f t="shared" ref="F13" si="0">E13*C13</f>
        <v>0</v>
      </c>
      <c r="G13" s="16"/>
    </row>
    <row r="14" spans="1:7" s="10" customFormat="1" ht="12.75" x14ac:dyDescent="0.2">
      <c r="B14" s="14" t="s">
        <v>12</v>
      </c>
      <c r="C14" s="12">
        <f>C7*2</f>
        <v>16100</v>
      </c>
      <c r="D14" s="25" t="s">
        <v>0</v>
      </c>
      <c r="E14" s="2"/>
      <c r="F14" s="11">
        <f t="shared" ref="F14:F16" si="1">E14*C14</f>
        <v>0</v>
      </c>
      <c r="G14" s="16"/>
    </row>
    <row r="15" spans="1:7" s="10" customFormat="1" ht="38.25" x14ac:dyDescent="0.2">
      <c r="B15" s="54" t="s">
        <v>19</v>
      </c>
      <c r="C15" s="55">
        <f>C7</f>
        <v>8050</v>
      </c>
      <c r="D15" s="56" t="s">
        <v>0</v>
      </c>
      <c r="E15" s="57"/>
      <c r="F15" s="58">
        <f t="shared" si="1"/>
        <v>0</v>
      </c>
      <c r="G15" s="16"/>
    </row>
    <row r="16" spans="1:7" s="10" customFormat="1" ht="38.25" x14ac:dyDescent="0.2">
      <c r="B16" s="59" t="s">
        <v>24</v>
      </c>
      <c r="C16" s="12">
        <f>(C7/5)+250</f>
        <v>1860</v>
      </c>
      <c r="D16" s="25" t="s">
        <v>0</v>
      </c>
      <c r="E16" s="2"/>
      <c r="F16" s="11">
        <f t="shared" si="1"/>
        <v>0</v>
      </c>
      <c r="G16" s="16"/>
    </row>
    <row r="17" spans="2:12" s="10" customFormat="1" ht="53.25" customHeight="1" x14ac:dyDescent="0.2">
      <c r="B17" s="35" t="s">
        <v>23</v>
      </c>
      <c r="C17" s="36">
        <v>1</v>
      </c>
      <c r="D17" s="37" t="s">
        <v>5</v>
      </c>
      <c r="E17" s="38"/>
      <c r="F17" s="33">
        <f>E17*C17</f>
        <v>0</v>
      </c>
      <c r="G17" s="16"/>
      <c r="I17" s="21"/>
      <c r="L17" s="21"/>
    </row>
    <row r="18" spans="2:12" s="10" customFormat="1" ht="41.25" customHeight="1" x14ac:dyDescent="0.2">
      <c r="B18" s="29" t="s">
        <v>22</v>
      </c>
      <c r="C18" s="26">
        <v>1</v>
      </c>
      <c r="D18" s="27" t="s">
        <v>5</v>
      </c>
      <c r="E18" s="2"/>
      <c r="F18" s="11">
        <f t="shared" ref="F18" si="2">E18*C18</f>
        <v>0</v>
      </c>
      <c r="G18" s="16"/>
      <c r="I18" s="19"/>
      <c r="J18" s="23"/>
      <c r="K18" s="23"/>
      <c r="L18" s="19"/>
    </row>
    <row r="19" spans="2:12" s="10" customFormat="1" ht="28.5" customHeight="1" x14ac:dyDescent="0.2">
      <c r="B19" s="29" t="s">
        <v>16</v>
      </c>
      <c r="C19" s="26">
        <v>1</v>
      </c>
      <c r="D19" s="27" t="s">
        <v>5</v>
      </c>
      <c r="E19" s="2"/>
      <c r="F19" s="11">
        <f>E19*C19</f>
        <v>0</v>
      </c>
      <c r="G19" s="16"/>
      <c r="I19" s="19"/>
      <c r="J19" s="23"/>
      <c r="K19" s="23"/>
      <c r="L19" s="19"/>
    </row>
    <row r="20" spans="2:12" s="6" customFormat="1" ht="12.75" x14ac:dyDescent="0.2">
      <c r="B20" s="42" t="s">
        <v>10</v>
      </c>
      <c r="C20" s="43"/>
      <c r="D20" s="43"/>
      <c r="E20" s="43"/>
      <c r="F20" s="44">
        <f>SUM(F10:F19)</f>
        <v>0</v>
      </c>
      <c r="G20" s="15"/>
      <c r="I20" s="20"/>
      <c r="J20" s="23"/>
      <c r="K20" s="23"/>
      <c r="L20" s="20"/>
    </row>
    <row r="21" spans="2:12" s="6" customFormat="1" ht="12.75" x14ac:dyDescent="0.2">
      <c r="B21" s="45" t="s">
        <v>9</v>
      </c>
      <c r="C21" s="46"/>
      <c r="D21" s="47"/>
      <c r="E21" s="47"/>
      <c r="F21" s="48">
        <f>F20*1.21-F20</f>
        <v>0</v>
      </c>
      <c r="G21" s="15"/>
      <c r="I21" s="20"/>
      <c r="J21" s="20"/>
      <c r="K21" s="20"/>
      <c r="L21" s="20"/>
    </row>
    <row r="22" spans="2:12" s="6" customFormat="1" ht="15.75" thickBot="1" x14ac:dyDescent="0.3">
      <c r="B22" s="49" t="s">
        <v>10</v>
      </c>
      <c r="C22" s="50"/>
      <c r="D22" s="50"/>
      <c r="E22" s="50"/>
      <c r="F22" s="51">
        <f>F20+F21</f>
        <v>0</v>
      </c>
      <c r="G22" s="15"/>
      <c r="I22" s="20"/>
      <c r="J22" s="22"/>
      <c r="K22" s="22"/>
      <c r="L22" s="20"/>
    </row>
    <row r="23" spans="2:12" x14ac:dyDescent="0.25">
      <c r="L23" s="24"/>
    </row>
    <row r="24" spans="2:12" ht="26.25" customHeight="1" x14ac:dyDescent="0.25">
      <c r="B24" s="63" t="s">
        <v>25</v>
      </c>
      <c r="C24" s="63"/>
      <c r="D24" s="63"/>
      <c r="E24" s="63"/>
      <c r="F24" s="63"/>
    </row>
    <row r="26" spans="2:12" ht="15.75" thickBot="1" x14ac:dyDescent="0.3">
      <c r="B26" s="1" t="s">
        <v>11</v>
      </c>
      <c r="E26" s="1" t="s">
        <v>6</v>
      </c>
    </row>
    <row r="27" spans="2:12" s="13" customFormat="1" ht="21.75" customHeight="1" thickBot="1" x14ac:dyDescent="0.3">
      <c r="B27" s="17"/>
      <c r="E27" s="68"/>
      <c r="F27" s="69"/>
    </row>
  </sheetData>
  <sheetProtection password="C775" sheet="1" selectLockedCells="1"/>
  <mergeCells count="6">
    <mergeCell ref="B2:F2"/>
    <mergeCell ref="B24:F24"/>
    <mergeCell ref="B5:F5"/>
    <mergeCell ref="B1:F1"/>
    <mergeCell ref="E27:F27"/>
    <mergeCell ref="B3:F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Levý Lukáš</dc:creator>
  <cp:lastModifiedBy>Lukáš Václavík</cp:lastModifiedBy>
  <cp:lastPrinted>2021-09-14T12:04:26Z</cp:lastPrinted>
  <dcterms:created xsi:type="dcterms:W3CDTF">2020-09-04T05:28:28Z</dcterms:created>
  <dcterms:modified xsi:type="dcterms:W3CDTF">2021-10-15T05:38:24Z</dcterms:modified>
</cp:coreProperties>
</file>