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1\II203 Vejprnice – chodník do obce Vejprnice - Brůdek\DSP\Rozpočet\Soutěž\"/>
    </mc:Choice>
  </mc:AlternateContent>
  <bookViews>
    <workbookView xWindow="0" yWindow="0" windowWidth="28800" windowHeight="12330"/>
  </bookViews>
  <sheets>
    <sheet name="Rozpočet" sheetId="2" r:id="rId1"/>
  </sheets>
  <definedNames>
    <definedName name="_xlnm.Print_Titles" localSheetId="0">Rozpočet!$1:$16</definedName>
    <definedName name="_xlnm.Print_Area" localSheetId="0">Rozpočet!$A$1:$H$128</definedName>
  </definedNames>
  <calcPr calcId="162913"/>
</workbook>
</file>

<file path=xl/calcChain.xml><?xml version="1.0" encoding="utf-8"?>
<calcChain xmlns="http://schemas.openxmlformats.org/spreadsheetml/2006/main">
  <c r="H124" i="2" l="1"/>
  <c r="H126" i="2"/>
  <c r="H127" i="2"/>
  <c r="H125" i="2"/>
  <c r="H114" i="2"/>
  <c r="H115" i="2"/>
  <c r="H116" i="2"/>
  <c r="H118" i="2"/>
  <c r="H119" i="2"/>
  <c r="H120" i="2"/>
  <c r="H121" i="2"/>
  <c r="H123" i="2"/>
  <c r="H113" i="2"/>
  <c r="H111" i="2"/>
  <c r="H110" i="2"/>
  <c r="H105" i="2"/>
  <c r="H106" i="2"/>
  <c r="H107" i="2"/>
  <c r="H108" i="2"/>
  <c r="H104" i="2"/>
  <c r="H101" i="2"/>
  <c r="H98" i="2"/>
  <c r="H86" i="2"/>
  <c r="H88" i="2"/>
  <c r="H89" i="2"/>
  <c r="H91" i="2"/>
  <c r="H92" i="2"/>
  <c r="H95" i="2"/>
  <c r="H85" i="2"/>
  <c r="H81" i="2"/>
  <c r="H82" i="2"/>
  <c r="H83" i="2"/>
  <c r="H8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40" i="2"/>
  <c r="H30" i="2"/>
  <c r="H31" i="2"/>
  <c r="H33" i="2"/>
  <c r="H34" i="2"/>
  <c r="H35" i="2"/>
  <c r="H36" i="2"/>
  <c r="H28" i="2"/>
  <c r="H27" i="2"/>
  <c r="H25" i="2"/>
  <c r="H24" i="2"/>
  <c r="H20" i="2"/>
  <c r="H21" i="2"/>
  <c r="H22" i="2"/>
  <c r="H19" i="2"/>
  <c r="H84" i="2" l="1"/>
  <c r="H39" i="2"/>
  <c r="H18" i="2"/>
  <c r="H17" i="2" s="1"/>
  <c r="H38" i="2" l="1"/>
  <c r="H128" i="2"/>
  <c r="G11" i="2" s="1"/>
</calcChain>
</file>

<file path=xl/sharedStrings.xml><?xml version="1.0" encoding="utf-8"?>
<sst xmlns="http://schemas.openxmlformats.org/spreadsheetml/2006/main" count="396" uniqueCount="221">
  <si>
    <t>1</t>
  </si>
  <si>
    <t>2</t>
  </si>
  <si>
    <t>3</t>
  </si>
  <si>
    <t>PSV</t>
  </si>
  <si>
    <t>4</t>
  </si>
  <si>
    <t>5</t>
  </si>
  <si>
    <t>6</t>
  </si>
  <si>
    <t>7</t>
  </si>
  <si>
    <t>8</t>
  </si>
  <si>
    <t>HZS</t>
  </si>
  <si>
    <t>Celkem bez DPH</t>
  </si>
  <si>
    <t>ROZPOČET S VÝKAZEM VÝMĚR</t>
  </si>
  <si>
    <t>Stavba:   Vejprnice, chodník do obce Vejprnice - Brůdek</t>
  </si>
  <si>
    <t xml:space="preserve">Objednatel:   </t>
  </si>
  <si>
    <t xml:space="preserve">Zhotovitel:   </t>
  </si>
  <si>
    <t xml:space="preserve">Zpracoval:   </t>
  </si>
  <si>
    <t xml:space="preserve">Místo:   </t>
  </si>
  <si>
    <t>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</si>
  <si>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</si>
  <si>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</si>
  <si>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</si>
  <si>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</si>
  <si>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</si>
  <si>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</si>
  <si>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</si>
  <si>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 xml:space="preserve">Práce a dodávky PSV   </t>
  </si>
  <si>
    <t>741</t>
  </si>
  <si>
    <t xml:space="preserve">Elektroinstalace - silnoproud   </t>
  </si>
  <si>
    <t>741110143</t>
  </si>
  <si>
    <t xml:space="preserve">Montáž trubka pancéřová kovová tuhá závitová D přes 29 do 42 mm uložená pevně   </t>
  </si>
  <si>
    <t>m</t>
  </si>
  <si>
    <t>345</t>
  </si>
  <si>
    <t>34571128</t>
  </si>
  <si>
    <t xml:space="preserve">trubka elektroinstalační ocelová lakovaná závitová D 42 mm   </t>
  </si>
  <si>
    <t>741122211</t>
  </si>
  <si>
    <t xml:space="preserve">Montáž kabel Cu plný kulatý žíla 3x1,5 až 6 mm2 uložený volně (CYKY)   </t>
  </si>
  <si>
    <t>341</t>
  </si>
  <si>
    <t>34111030</t>
  </si>
  <si>
    <t xml:space="preserve">kabel silový s Cu jádrem 1 kV 3x1,5mm2   </t>
  </si>
  <si>
    <t xml:space="preserve">120 * 1,05   </t>
  </si>
  <si>
    <t>34111036</t>
  </si>
  <si>
    <t xml:space="preserve">kabel silový s Cu jádrem 1 kV 3x2,5mm2   </t>
  </si>
  <si>
    <t xml:space="preserve">20 * 1,05   </t>
  </si>
  <si>
    <t>741122222</t>
  </si>
  <si>
    <t xml:space="preserve">Montáž kabel Cu plný kulatý žíla 4x10 mm2 uložený volně (CYKY)   </t>
  </si>
  <si>
    <t>34111076</t>
  </si>
  <si>
    <t xml:space="preserve">kabel silový s Cu jádrem 1 kV 4x10mm2   </t>
  </si>
  <si>
    <t xml:space="preserve">430 * 1,05   </t>
  </si>
  <si>
    <t>741123224</t>
  </si>
  <si>
    <t xml:space="preserve">Montáž kabel Al plný nebo laněný kulatý žíla 4x16 mm2 uložený volně (AYKY)   </t>
  </si>
  <si>
    <t>34112316</t>
  </si>
  <si>
    <t xml:space="preserve">kabel silový s Al jádrem 1 kV 4x16mm2   </t>
  </si>
  <si>
    <t xml:space="preserve">15 * 1,05   </t>
  </si>
  <si>
    <t>741132132</t>
  </si>
  <si>
    <t xml:space="preserve">Ukončení kabelů 4x10 mm2 smršťovací záklopkou nebo páskem bez letování   </t>
  </si>
  <si>
    <t>kus</t>
  </si>
  <si>
    <t>741132133</t>
  </si>
  <si>
    <t xml:space="preserve">Ukončení kabelů 4x16 mm2 smršťovací záklopkou nebo páskem bez letování   </t>
  </si>
  <si>
    <t>741320042</t>
  </si>
  <si>
    <t xml:space="preserve">Montáž pojistka - patrona nožová se zapojením vodičů   </t>
  </si>
  <si>
    <t>358</t>
  </si>
  <si>
    <t>35825254</t>
  </si>
  <si>
    <t xml:space="preserve">pojistka nožová do 100A nízkoztrátová 8.48 W, provedení normální, charakteristika gG   </t>
  </si>
  <si>
    <t xml:space="preserve">32 A   </t>
  </si>
  <si>
    <t>M</t>
  </si>
  <si>
    <t xml:space="preserve">Práce a dodávky M   </t>
  </si>
  <si>
    <t>21-M</t>
  </si>
  <si>
    <t xml:space="preserve">Elektromontáže   </t>
  </si>
  <si>
    <t>921</t>
  </si>
  <si>
    <t>210202013-D</t>
  </si>
  <si>
    <t xml:space="preserve">Demontáž svítidlo výbojkové průmyslové stropní na výložník   </t>
  </si>
  <si>
    <t>210204103-D</t>
  </si>
  <si>
    <t xml:space="preserve">Demontáž výložníků osvětlení jednoramenných sloupových hmotnosti do 35 kg   </t>
  </si>
  <si>
    <t>210204103</t>
  </si>
  <si>
    <t xml:space="preserve">Montáž výložníků osvětlení jednoramenných sloupových hmotnosti do 35 kg   </t>
  </si>
  <si>
    <t>010</t>
  </si>
  <si>
    <t>01060020</t>
  </si>
  <si>
    <t xml:space="preserve">výložník na sloup, TRBC 89/2500, žárově zinkovaný   </t>
  </si>
  <si>
    <t>ks</t>
  </si>
  <si>
    <t>01060007</t>
  </si>
  <si>
    <t xml:space="preserve">výložník obloukový jednoramenný J 1 - 3000, žárově zinkovaný   </t>
  </si>
  <si>
    <t>01060004</t>
  </si>
  <si>
    <t xml:space="preserve">výložník obloukový UZB 1 - 2500, žárově zinkovaný   </t>
  </si>
  <si>
    <t>210204011</t>
  </si>
  <si>
    <t xml:space="preserve">Montáž stožárů osvětlení ocelových samostatně stojících délky do 12 m   </t>
  </si>
  <si>
    <t>01060042</t>
  </si>
  <si>
    <t xml:space="preserve">stožár silniční U 8 - 159/133/114 žárově zinkovaný   </t>
  </si>
  <si>
    <t>01060056</t>
  </si>
  <si>
    <t xml:space="preserve">stožár silniční UZMA 9 - 133/108/89 žárově zinkovaný   </t>
  </si>
  <si>
    <t>01060050</t>
  </si>
  <si>
    <t xml:space="preserve">stožár K 9 - 133/89/60 žárově zinkovaný   </t>
  </si>
  <si>
    <t>01060070</t>
  </si>
  <si>
    <t xml:space="preserve">stožár UZNB 9 - 159/108/89 žárově zinkovaný   </t>
  </si>
  <si>
    <t>01060066</t>
  </si>
  <si>
    <t xml:space="preserve">stožár ocelový K7 - 133/89/60 žárově zinkovaný   </t>
  </si>
  <si>
    <t>01060049</t>
  </si>
  <si>
    <t xml:space="preserve">stožár ocelový K 6 - 133/89/60 žárově zinkovaný   </t>
  </si>
  <si>
    <t>210191514.R</t>
  </si>
  <si>
    <t xml:space="preserve">Montáž plastového pilíře   </t>
  </si>
  <si>
    <t>012</t>
  </si>
  <si>
    <t>01295057</t>
  </si>
  <si>
    <t xml:space="preserve">rozvaděč PRVO 1/6x20A pilíř (Modul)   </t>
  </si>
  <si>
    <t>210202013</t>
  </si>
  <si>
    <t xml:space="preserve">Montáž svítidlo LED průmyslové stropní na výložník   </t>
  </si>
  <si>
    <t>013</t>
  </si>
  <si>
    <t>01360330</t>
  </si>
  <si>
    <t xml:space="preserve">svítidlo VOLTANA 5 /5137 /64 LED / 500 mA /WW/102 W   </t>
  </si>
  <si>
    <t>01360331</t>
  </si>
  <si>
    <t xml:space="preserve">svítidlo VOLTANA 2 / 5136 / 16 LED / 500 mA / WW / 28 W   </t>
  </si>
  <si>
    <t>01360332</t>
  </si>
  <si>
    <t xml:space="preserve">svítidlo pro přechody AMPERA MIDI / 5145 / 32 LED / 700 mA / CW / 71 W   </t>
  </si>
  <si>
    <t>210204105</t>
  </si>
  <si>
    <t xml:space="preserve">Montáž výložníků osvětlení dvouramenných sloupových hmotnosti do 70 kg   </t>
  </si>
  <si>
    <t>01060024</t>
  </si>
  <si>
    <t xml:space="preserve">výložník UZD 2 - 500/180, žárově zinkovaný   </t>
  </si>
  <si>
    <t>210204201</t>
  </si>
  <si>
    <t xml:space="preserve">Montáž elektrovýzbroje stožárů osvětlení 1 okruh   </t>
  </si>
  <si>
    <t>01060767</t>
  </si>
  <si>
    <t xml:space="preserve">stožárová svorkovnice EK 220, 1 pojistka   </t>
  </si>
  <si>
    <t>210204202</t>
  </si>
  <si>
    <t xml:space="preserve">Montáž elektrovýzbroje stožárů osvětlení 2 okruhy   </t>
  </si>
  <si>
    <t>01060768</t>
  </si>
  <si>
    <t xml:space="preserve">stožárová svorkovnice EK 220, 2 pojistky   </t>
  </si>
  <si>
    <t>210204203</t>
  </si>
  <si>
    <t xml:space="preserve">Montáž elektrovýzbroje stožárů osvětlení 3 okruhy   </t>
  </si>
  <si>
    <t>01060769</t>
  </si>
  <si>
    <t xml:space="preserve">stožárová svorkovnice EK 220, 3 pojistky   </t>
  </si>
  <si>
    <t>210220022</t>
  </si>
  <si>
    <t xml:space="preserve">Montáž uzemňovacího vedení vodičů FeZn pomocí svorek v zemi drátem do 10 mm ve městské zástavbě   </t>
  </si>
  <si>
    <t>354</t>
  </si>
  <si>
    <t>35441073</t>
  </si>
  <si>
    <t xml:space="preserve">drát D 10mm FeZn   </t>
  </si>
  <si>
    <t>kg</t>
  </si>
  <si>
    <t xml:space="preserve">0,62 kg/m   </t>
  </si>
  <si>
    <t xml:space="preserve">425*0,62   </t>
  </si>
  <si>
    <t>210220301</t>
  </si>
  <si>
    <t xml:space="preserve">Montáž svorek hromosvodných se 2 šrouby   </t>
  </si>
  <si>
    <t>35441885</t>
  </si>
  <si>
    <t xml:space="preserve">svorka spojovací pro lano D 8-10 mm   </t>
  </si>
  <si>
    <t>35441895</t>
  </si>
  <si>
    <t xml:space="preserve">svorka připojovací k připojení kovových částí   </t>
  </si>
  <si>
    <t>46-M</t>
  </si>
  <si>
    <t xml:space="preserve">Zemní práce při extr.mont.pracích   </t>
  </si>
  <si>
    <t>946</t>
  </si>
  <si>
    <t>460010024</t>
  </si>
  <si>
    <t xml:space="preserve">Vytyčení trasy vedení kabelového podzemního v zastavěném prostoru   </t>
  </si>
  <si>
    <t>km</t>
  </si>
  <si>
    <t>460030001</t>
  </si>
  <si>
    <t xml:space="preserve">Sejmutí ornice ručně v hornině třídy 1, vrstva tloušťky do 15 cm   </t>
  </si>
  <si>
    <t>m3</t>
  </si>
  <si>
    <t xml:space="preserve">43*0,35*0,15   </t>
  </si>
  <si>
    <t>460030023</t>
  </si>
  <si>
    <t xml:space="preserve">Odstranění dřevitého porostu z křovin a stromů tvrdého středně hustého   </t>
  </si>
  <si>
    <t>m2</t>
  </si>
  <si>
    <t>460030039</t>
  </si>
  <si>
    <t xml:space="preserve">Rozebrání dlažeb ručně z dlaždic zámkových do písku spáry nezalité   </t>
  </si>
  <si>
    <t xml:space="preserve">30*0,5+20*0,75   </t>
  </si>
  <si>
    <t>460030092</t>
  </si>
  <si>
    <t xml:space="preserve">Vytrhání obrub ležatých chodníkových s odhozením nebo naložením na dopravní prostředek   </t>
  </si>
  <si>
    <t>460070753</t>
  </si>
  <si>
    <t xml:space="preserve">Hloubení nezapažených jam pro ostatní konstrukce ručně v hornině tř 3   </t>
  </si>
  <si>
    <t xml:space="preserve">Výkop pro základ pilíře RVO   </t>
  </si>
  <si>
    <t xml:space="preserve">0,25*0,6*0,6   </t>
  </si>
  <si>
    <t>460071003</t>
  </si>
  <si>
    <t xml:space="preserve">Hloubení nezapažených jam strojně v hornině tř 3   </t>
  </si>
  <si>
    <t xml:space="preserve">Jámy pro základy stožárů a odkopání svahu pro stožár S1   </t>
  </si>
  <si>
    <t xml:space="preserve">5*(0,7*0,7*1,1)+4*(0,8*0,8*1,3)+1*(0,7*0,7*0,9)+0,8*0,8*0,6   </t>
  </si>
  <si>
    <t>460080012</t>
  </si>
  <si>
    <t xml:space="preserve">Základové konstrukce z monolitického betonu C 8/10 bez bednění   </t>
  </si>
  <si>
    <t xml:space="preserve">Základy stožárů   </t>
  </si>
  <si>
    <t xml:space="preserve">5*(0,7*0,7*1,1-0,15*0,15*3,14*1)+4*(0,8*0,8*1,3-0,15*0,15*3,14*1,2)+(0,7*0,7*0,9-0,1*0,1*3,14*0,8)   </t>
  </si>
  <si>
    <t xml:space="preserve">Obetonování chrániček   </t>
  </si>
  <si>
    <t xml:space="preserve">43*(0,1*0,65+0,2*0,2-0,055*0,055*3,14)   </t>
  </si>
  <si>
    <t>460150163</t>
  </si>
  <si>
    <t xml:space="preserve">Hloubení kabelových zapažených i nezapažených rýh ručně š 35 cm, hl 80 cm, v hornině tř 3   </t>
  </si>
  <si>
    <t>460150683</t>
  </si>
  <si>
    <t xml:space="preserve">Hloubení kabelových zapažených i nezapažených rýh ručně š 65 cm, hl 120 cm, v hornině tř 3   </t>
  </si>
  <si>
    <t>460421282</t>
  </si>
  <si>
    <t xml:space="preserve">Lože kabelů z prohozeného výkopku tl 5 cm nad kabel, kryté plastovou folií, š lože do 50 cm   </t>
  </si>
  <si>
    <t>460510014</t>
  </si>
  <si>
    <t xml:space="preserve">Kabelové prostupy z trub betonových do rýhy s obsypem, průměru do 15 cm   </t>
  </si>
  <si>
    <t>011</t>
  </si>
  <si>
    <t>01160654</t>
  </si>
  <si>
    <t xml:space="preserve">trubková chránička ohebná Kopoflex 50 - KF09050   </t>
  </si>
  <si>
    <t xml:space="preserve">370 * 1,07   </t>
  </si>
  <si>
    <t>460510024</t>
  </si>
  <si>
    <t xml:space="preserve">Kabelové prostupy z trub betonových do rýhy s obetonováním, průměru do 15 cm   </t>
  </si>
  <si>
    <t>01160661</t>
  </si>
  <si>
    <t xml:space="preserve">trubková chránička tuhá Kopodur 110 - KD09110   </t>
  </si>
  <si>
    <t xml:space="preserve">43 * 1,05   </t>
  </si>
  <si>
    <t>460560163</t>
  </si>
  <si>
    <t xml:space="preserve">Zásyp rýh ručně šířky 35 cm, hloubky 80 cm, z horniny třídy 3   </t>
  </si>
  <si>
    <t>460560683</t>
  </si>
  <si>
    <t xml:space="preserve">Zásyp rýh ručně šířky 65 cm, hloubky 120 cm, z horniny třídy 3   </t>
  </si>
  <si>
    <t>460600023</t>
  </si>
  <si>
    <t xml:space="preserve">Vodorovné přemístění horniny jakékoliv třídy do 1000 m   </t>
  </si>
  <si>
    <t>460600031</t>
  </si>
  <si>
    <t xml:space="preserve">Příplatek k vodorovnému přemístění horniny za každých dalších 1000 m   </t>
  </si>
  <si>
    <t xml:space="preserve">6,848 * 9   </t>
  </si>
  <si>
    <t>460620007</t>
  </si>
  <si>
    <t xml:space="preserve">Zatravnění včetně zalití vodou na rovině   </t>
  </si>
  <si>
    <t>460620012</t>
  </si>
  <si>
    <t xml:space="preserve">Provizorní úprava terénu se zhutněním, v hornině tř 2   </t>
  </si>
  <si>
    <t>460620028</t>
  </si>
  <si>
    <t xml:space="preserve">Provizorní kladení obrubníků chodníkových betonových stojatých   </t>
  </si>
  <si>
    <t>460650041</t>
  </si>
  <si>
    <t xml:space="preserve">Zřízení podkladní vrstvy vozovky a chodníku ze štěrkopísku se zhutněním tloušťky do 5 cm   </t>
  </si>
  <si>
    <t>460650162</t>
  </si>
  <si>
    <t xml:space="preserve">Kladení dlažby z dlaždic betonových tvarovaných a zámkových do lože z kameniva těženého   </t>
  </si>
  <si>
    <t xml:space="preserve">Hodinové zúčtovací sazby   </t>
  </si>
  <si>
    <t>HZS2221</t>
  </si>
  <si>
    <t xml:space="preserve">Hodinová zúčtovací sazba elektrikář   </t>
  </si>
  <si>
    <t>hod</t>
  </si>
  <si>
    <t>HZS4212</t>
  </si>
  <si>
    <t xml:space="preserve">Hodinová zúčtovací sazba revizní technik specialista   </t>
  </si>
  <si>
    <t>HZS4221</t>
  </si>
  <si>
    <t xml:space="preserve">Hodinová zúčtovací sazba geodet   </t>
  </si>
  <si>
    <t>Objekt:   SO 430 Veřejné osvětlení</t>
  </si>
  <si>
    <t>Obec Vejprnice</t>
  </si>
  <si>
    <t xml:space="preserve">Datum:   </t>
  </si>
  <si>
    <t>Cena celkem za SO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</si>
</sst>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0;\-#,##0.000"/>
  </numFmts>
  <fonts count="15" x14ac:knownFonts="1">
    <font>
      <sz val="8"/>
      <name val="MS Sans Serif"/>
      <charset val="1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sz val="8"/>
      <color indexed="61"/>
      <name val="Arial CE"/>
      <charset val="238"/>
    </font>
    <font>
      <i/>
      <sz val="7"/>
      <name val="Arial CE"/>
      <charset val="238"/>
    </font>
    <font>
      <sz val="8"/>
      <color indexed="63"/>
      <name val="Arial CE"/>
      <charset val="238"/>
    </font>
    <font>
      <b/>
      <sz val="11"/>
      <name val="Arial CE"/>
      <charset val="238"/>
    </font>
    <font>
      <i/>
      <sz val="8"/>
      <color rgb="FF0000FF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64">
    <xf numFmtId="0" fontId="0" fillId="0" borderId="0" xfId="0">
      <alignment vertical="top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37" fontId="1" fillId="0" borderId="0" xfId="0" applyNumberFormat="1" applyFont="1" applyAlignment="1" applyProtection="1">
      <alignment horizontal="righ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 wrapText="1"/>
    </xf>
    <xf numFmtId="167" fontId="2" fillId="0" borderId="0" xfId="0" applyNumberFormat="1" applyFont="1" applyAlignment="1" applyProtection="1">
      <alignment horizontal="right" vertical="top"/>
    </xf>
    <xf numFmtId="39" fontId="3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7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37" fontId="7" fillId="0" borderId="0" xfId="0" applyNumberFormat="1" applyFont="1" applyAlignment="1" applyProtection="1">
      <alignment horizontal="right"/>
    </xf>
    <xf numFmtId="0" fontId="7" fillId="0" borderId="0" xfId="0" applyFont="1" applyAlignment="1" applyProtection="1">
      <alignment horizontal="left" wrapText="1"/>
    </xf>
    <xf numFmtId="167" fontId="7" fillId="0" borderId="0" xfId="0" applyNumberFormat="1" applyFont="1" applyAlignment="1" applyProtection="1">
      <alignment horizontal="right"/>
    </xf>
    <xf numFmtId="39" fontId="7" fillId="0" borderId="0" xfId="0" applyNumberFormat="1" applyFont="1" applyAlignment="1" applyProtection="1">
      <alignment horizontal="right"/>
    </xf>
    <xf numFmtId="37" fontId="8" fillId="0" borderId="0" xfId="0" applyNumberFormat="1" applyFont="1" applyAlignment="1" applyProtection="1">
      <alignment horizontal="right"/>
    </xf>
    <xf numFmtId="0" fontId="8" fillId="0" borderId="0" xfId="0" applyFont="1" applyAlignment="1" applyProtection="1">
      <alignment horizontal="left" wrapText="1"/>
    </xf>
    <xf numFmtId="167" fontId="8" fillId="0" borderId="0" xfId="0" applyNumberFormat="1" applyFont="1" applyAlignment="1" applyProtection="1">
      <alignment horizontal="right"/>
    </xf>
    <xf numFmtId="39" fontId="8" fillId="0" borderId="0" xfId="0" applyNumberFormat="1" applyFont="1" applyAlignment="1" applyProtection="1">
      <alignment horizontal="right"/>
    </xf>
    <xf numFmtId="37" fontId="2" fillId="0" borderId="5" xfId="0" applyNumberFormat="1" applyFont="1" applyBorder="1" applyAlignment="1" applyProtection="1">
      <alignment horizontal="right"/>
    </xf>
    <xf numFmtId="0" fontId="2" fillId="0" borderId="5" xfId="0" applyFont="1" applyBorder="1" applyAlignment="1" applyProtection="1">
      <alignment horizontal="left" wrapText="1"/>
    </xf>
    <xf numFmtId="167" fontId="2" fillId="0" borderId="5" xfId="0" applyNumberFormat="1" applyFont="1" applyBorder="1" applyAlignment="1" applyProtection="1">
      <alignment horizontal="right"/>
    </xf>
    <xf numFmtId="39" fontId="2" fillId="0" borderId="5" xfId="0" applyNumberFormat="1" applyFont="1" applyBorder="1" applyAlignment="1" applyProtection="1">
      <alignment horizontal="right"/>
    </xf>
    <xf numFmtId="37" fontId="9" fillId="0" borderId="5" xfId="0" applyNumberFormat="1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left" wrapText="1"/>
    </xf>
    <xf numFmtId="167" fontId="9" fillId="0" borderId="5" xfId="0" applyNumberFormat="1" applyFont="1" applyBorder="1" applyAlignment="1" applyProtection="1">
      <alignment horizontal="right"/>
    </xf>
    <xf numFmtId="39" fontId="9" fillId="0" borderId="5" xfId="0" applyNumberFormat="1" applyFont="1" applyBorder="1" applyAlignment="1" applyProtection="1">
      <alignment horizontal="right"/>
    </xf>
    <xf numFmtId="37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7" fontId="10" fillId="0" borderId="0" xfId="0" applyNumberFormat="1" applyFont="1" applyAlignment="1" applyProtection="1">
      <alignment horizontal="right"/>
    </xf>
    <xf numFmtId="39" fontId="10" fillId="0" borderId="0" xfId="0" applyNumberFormat="1" applyFont="1" applyAlignment="1" applyProtection="1">
      <alignment horizontal="right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horizontal="right" vertical="center"/>
    </xf>
    <xf numFmtId="39" fontId="11" fillId="0" borderId="0" xfId="0" applyNumberFormat="1" applyFont="1" applyAlignment="1" applyProtection="1">
      <alignment horizontal="right" vertical="center"/>
    </xf>
    <xf numFmtId="37" fontId="12" fillId="0" borderId="0" xfId="0" applyNumberFormat="1" applyFont="1" applyAlignment="1" applyProtection="1">
      <alignment horizontal="right"/>
    </xf>
    <xf numFmtId="0" fontId="12" fillId="0" borderId="0" xfId="0" applyFont="1" applyAlignment="1" applyProtection="1">
      <alignment horizontal="left" wrapText="1"/>
    </xf>
    <xf numFmtId="167" fontId="12" fillId="0" borderId="0" xfId="0" applyNumberFormat="1" applyFont="1" applyAlignment="1" applyProtection="1">
      <alignment horizontal="right"/>
    </xf>
    <xf numFmtId="39" fontId="12" fillId="0" borderId="0" xfId="0" applyNumberFormat="1" applyFont="1" applyAlignment="1" applyProtection="1">
      <alignment horizontal="right"/>
    </xf>
    <xf numFmtId="37" fontId="13" fillId="0" borderId="0" xfId="0" applyNumberFormat="1" applyFont="1" applyAlignment="1" applyProtection="1">
      <alignment horizontal="right"/>
    </xf>
    <xf numFmtId="0" fontId="13" fillId="0" borderId="0" xfId="0" applyFont="1" applyAlignment="1" applyProtection="1">
      <alignment horizontal="left" wrapText="1"/>
    </xf>
    <xf numFmtId="37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7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39" fontId="2" fillId="0" borderId="5" xfId="0" applyNumberFormat="1" applyFont="1" applyBorder="1" applyAlignment="1" applyProtection="1">
      <alignment horizontal="right"/>
      <protection locked="0"/>
    </xf>
    <xf numFmtId="39" fontId="9" fillId="0" borderId="5" xfId="0" applyNumberFormat="1" applyFont="1" applyBorder="1" applyAlignment="1" applyProtection="1">
      <alignment horizontal="right"/>
      <protection locked="0"/>
    </xf>
    <xf numFmtId="39" fontId="14" fillId="0" borderId="5" xfId="0" applyNumberFormat="1" applyFont="1" applyBorder="1" applyAlignment="1" applyProtection="1">
      <alignment horizontal="right"/>
    </xf>
    <xf numFmtId="39" fontId="2" fillId="0" borderId="1" xfId="0" applyNumberFormat="1" applyFont="1" applyBorder="1" applyAlignment="1" applyProtection="1">
      <alignment horizontal="right"/>
    </xf>
    <xf numFmtId="39" fontId="2" fillId="0" borderId="2" xfId="0" applyNumberFormat="1" applyFont="1" applyBorder="1" applyAlignment="1" applyProtection="1">
      <alignment horizontal="right"/>
    </xf>
    <xf numFmtId="39" fontId="2" fillId="0" borderId="4" xfId="0" applyNumberFormat="1" applyFont="1" applyBorder="1" applyAlignment="1" applyProtection="1">
      <alignment horizontal="right"/>
    </xf>
    <xf numFmtId="0" fontId="4" fillId="3" borderId="0" xfId="0" applyFont="1" applyFill="1" applyAlignment="1" applyProtection="1">
      <alignment horizontal="left" wrapText="1"/>
    </xf>
    <xf numFmtId="167" fontId="4" fillId="3" borderId="0" xfId="0" applyNumberFormat="1" applyFont="1" applyFill="1" applyAlignment="1" applyProtection="1">
      <alignment horizontal="right"/>
    </xf>
    <xf numFmtId="39" fontId="4" fillId="3" borderId="0" xfId="0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left"/>
      <protection locked="0"/>
    </xf>
    <xf numFmtId="39" fontId="6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4" fontId="5" fillId="0" borderId="0" xfId="0" applyNumberFormat="1" applyFont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showGridLines="0" tabSelected="1" workbookViewId="0">
      <pane ySplit="16" topLeftCell="A17" activePane="bottomLeft" state="frozenSplit"/>
      <selection pane="bottomLeft" activeCell="C7" sqref="C7:E7"/>
    </sheetView>
  </sheetViews>
  <sheetFormatPr defaultColWidth="10.5" defaultRowHeight="12" customHeight="1" x14ac:dyDescent="0.15"/>
  <cols>
    <col min="1" max="1" width="7" style="45" customWidth="1"/>
    <col min="2" max="2" width="8.6640625" style="46" customWidth="1"/>
    <col min="3" max="3" width="15.5" style="46" customWidth="1"/>
    <col min="4" max="4" width="46.83203125" style="46" customWidth="1"/>
    <col min="5" max="5" width="5.5" style="46" customWidth="1"/>
    <col min="6" max="6" width="11.1640625" style="47" customWidth="1"/>
    <col min="7" max="7" width="13.33203125" style="48" customWidth="1"/>
    <col min="8" max="8" width="21.1640625" style="48" customWidth="1"/>
    <col min="9" max="16384" width="10.5" style="49"/>
  </cols>
  <sheetData>
    <row r="1" spans="1:8" s="14" customFormat="1" ht="27.75" customHeight="1" x14ac:dyDescent="0.15">
      <c r="A1" s="13" t="s">
        <v>11</v>
      </c>
      <c r="B1" s="13"/>
      <c r="C1" s="13"/>
      <c r="D1" s="13"/>
      <c r="E1" s="13"/>
      <c r="F1" s="13"/>
      <c r="G1" s="13"/>
      <c r="H1" s="13"/>
    </row>
    <row r="2" spans="1:8" s="14" customFormat="1" ht="12.75" customHeight="1" x14ac:dyDescent="0.2">
      <c r="A2" s="1" t="s">
        <v>12</v>
      </c>
      <c r="B2" s="1"/>
      <c r="C2" s="1"/>
      <c r="D2" s="1"/>
      <c r="E2" s="1"/>
      <c r="F2" s="1"/>
      <c r="G2" s="1"/>
      <c r="H2" s="1"/>
    </row>
    <row r="3" spans="1:8" s="14" customFormat="1" ht="12.75" customHeight="1" x14ac:dyDescent="0.2">
      <c r="A3" s="1" t="s">
        <v>217</v>
      </c>
      <c r="B3" s="1"/>
      <c r="C3" s="1"/>
      <c r="D3" s="1"/>
      <c r="E3" s="1"/>
      <c r="F3" s="1"/>
      <c r="G3" s="1"/>
      <c r="H3" s="1"/>
    </row>
    <row r="4" spans="1:8" s="14" customFormat="1" ht="13.5" customHeight="1" x14ac:dyDescent="0.2">
      <c r="A4" s="2"/>
      <c r="B4" s="1"/>
      <c r="C4" s="2"/>
      <c r="D4" s="1"/>
      <c r="E4" s="1"/>
      <c r="F4" s="1"/>
      <c r="G4" s="1"/>
      <c r="H4" s="1"/>
    </row>
    <row r="5" spans="1:8" s="14" customFormat="1" ht="6.75" customHeight="1" x14ac:dyDescent="0.15">
      <c r="A5" s="3"/>
      <c r="B5" s="4"/>
      <c r="C5" s="5"/>
      <c r="D5" s="4"/>
      <c r="E5" s="4"/>
      <c r="F5" s="6"/>
      <c r="G5" s="7"/>
      <c r="H5" s="7"/>
    </row>
    <row r="6" spans="1:8" s="14" customFormat="1" ht="12.75" customHeight="1" x14ac:dyDescent="0.2">
      <c r="A6" s="8" t="s">
        <v>13</v>
      </c>
      <c r="B6" s="8"/>
      <c r="C6" s="61" t="s">
        <v>218</v>
      </c>
      <c r="D6" s="61"/>
      <c r="E6" s="61"/>
      <c r="F6" s="8"/>
      <c r="G6" s="8"/>
      <c r="H6" s="8"/>
    </row>
    <row r="7" spans="1:8" s="14" customFormat="1" ht="13.5" customHeight="1" x14ac:dyDescent="0.2">
      <c r="A7" s="8" t="s">
        <v>14</v>
      </c>
      <c r="B7" s="8"/>
      <c r="C7" s="61"/>
      <c r="D7" s="61"/>
      <c r="E7" s="61"/>
      <c r="F7" s="8"/>
      <c r="G7" s="8" t="s">
        <v>15</v>
      </c>
      <c r="H7" s="59"/>
    </row>
    <row r="8" spans="1:8" s="14" customFormat="1" ht="13.5" customHeight="1" x14ac:dyDescent="0.2">
      <c r="A8" s="8" t="s">
        <v>16</v>
      </c>
      <c r="B8" s="9"/>
      <c r="C8" s="62"/>
      <c r="D8" s="62"/>
      <c r="E8" s="62"/>
      <c r="F8" s="10"/>
      <c r="G8" s="8" t="s">
        <v>219</v>
      </c>
      <c r="H8" s="60"/>
    </row>
    <row r="9" spans="1:8" s="14" customFormat="1" ht="6" customHeight="1" x14ac:dyDescent="0.2">
      <c r="A9" s="11"/>
      <c r="B9" s="11"/>
      <c r="C9" s="11"/>
      <c r="D9" s="11"/>
      <c r="E9" s="11"/>
      <c r="F9" s="11"/>
      <c r="G9" s="11"/>
      <c r="H9" s="11"/>
    </row>
    <row r="10" spans="1:8" s="14" customFormat="1" ht="6" customHeight="1" x14ac:dyDescent="0.2">
      <c r="A10" s="11"/>
      <c r="B10" s="11"/>
      <c r="C10" s="11"/>
      <c r="D10" s="11"/>
      <c r="E10" s="11"/>
      <c r="F10" s="11"/>
      <c r="G10" s="11"/>
      <c r="H10" s="11"/>
    </row>
    <row r="11" spans="1:8" s="14" customFormat="1" ht="16.5" customHeight="1" x14ac:dyDescent="0.2">
      <c r="A11" s="8" t="s">
        <v>220</v>
      </c>
      <c r="B11" s="11"/>
      <c r="C11" s="11"/>
      <c r="D11" s="11"/>
      <c r="E11" s="11"/>
      <c r="F11" s="11"/>
      <c r="G11" s="63">
        <f>H128</f>
        <v>0</v>
      </c>
      <c r="H11" s="63"/>
    </row>
    <row r="12" spans="1:8" s="14" customFormat="1" ht="6" customHeight="1" x14ac:dyDescent="0.2">
      <c r="A12" s="11"/>
      <c r="B12" s="11"/>
      <c r="C12" s="11"/>
      <c r="D12" s="11"/>
      <c r="E12" s="11"/>
      <c r="F12" s="11"/>
      <c r="G12" s="11"/>
      <c r="H12" s="11"/>
    </row>
    <row r="13" spans="1:8" s="14" customFormat="1" ht="6" customHeight="1" thickBot="1" x14ac:dyDescent="0.25">
      <c r="A13" s="11"/>
      <c r="B13" s="11"/>
      <c r="C13" s="11"/>
      <c r="D13" s="11"/>
      <c r="E13" s="11"/>
      <c r="F13" s="11"/>
      <c r="G13" s="11"/>
      <c r="H13" s="11"/>
    </row>
    <row r="14" spans="1:8" s="14" customFormat="1" ht="25.5" customHeight="1" thickBot="1" x14ac:dyDescent="0.2">
      <c r="A14" s="12" t="s">
        <v>17</v>
      </c>
      <c r="B14" s="12" t="s">
        <v>18</v>
      </c>
      <c r="C14" s="12" t="s">
        <v>19</v>
      </c>
      <c r="D14" s="12" t="s">
        <v>20</v>
      </c>
      <c r="E14" s="12" t="s">
        <v>21</v>
      </c>
      <c r="F14" s="12" t="s">
        <v>22</v>
      </c>
      <c r="G14" s="12" t="s">
        <v>23</v>
      </c>
      <c r="H14" s="12" t="s">
        <v>24</v>
      </c>
    </row>
    <row r="15" spans="1:8" s="14" customFormat="1" ht="12.75" hidden="1" customHeight="1" x14ac:dyDescent="0.15">
      <c r="A15" s="12" t="s">
        <v>0</v>
      </c>
      <c r="B15" s="12" t="s">
        <v>1</v>
      </c>
      <c r="C15" s="12" t="s">
        <v>2</v>
      </c>
      <c r="D15" s="12" t="s">
        <v>4</v>
      </c>
      <c r="E15" s="12" t="s">
        <v>5</v>
      </c>
      <c r="F15" s="12" t="s">
        <v>6</v>
      </c>
      <c r="G15" s="12" t="s">
        <v>7</v>
      </c>
      <c r="H15" s="12" t="s">
        <v>8</v>
      </c>
    </row>
    <row r="16" spans="1:8" s="14" customFormat="1" ht="4.5" customHeight="1" x14ac:dyDescent="0.2">
      <c r="A16" s="11"/>
      <c r="B16" s="11"/>
      <c r="C16" s="11"/>
      <c r="D16" s="11"/>
      <c r="E16" s="11"/>
      <c r="F16" s="11"/>
      <c r="G16" s="11"/>
      <c r="H16" s="11"/>
    </row>
    <row r="17" spans="1:8" s="14" customFormat="1" ht="30.75" customHeight="1" x14ac:dyDescent="0.25">
      <c r="A17" s="15"/>
      <c r="B17" s="16"/>
      <c r="C17" s="16" t="s">
        <v>3</v>
      </c>
      <c r="D17" s="16" t="s">
        <v>25</v>
      </c>
      <c r="E17" s="16"/>
      <c r="F17" s="17"/>
      <c r="G17" s="18"/>
      <c r="H17" s="18">
        <f>H18</f>
        <v>0</v>
      </c>
    </row>
    <row r="18" spans="1:8" s="14" customFormat="1" ht="28.5" customHeight="1" x14ac:dyDescent="0.2">
      <c r="A18" s="19"/>
      <c r="B18" s="20"/>
      <c r="C18" s="20" t="s">
        <v>26</v>
      </c>
      <c r="D18" s="20" t="s">
        <v>27</v>
      </c>
      <c r="E18" s="20"/>
      <c r="F18" s="21"/>
      <c r="G18" s="22"/>
      <c r="H18" s="22">
        <f>SUM(H19:H22,H24:H25,H27:H28,H30:H31,H33:H36)</f>
        <v>0</v>
      </c>
    </row>
    <row r="19" spans="1:8" s="14" customFormat="1" ht="24" customHeight="1" x14ac:dyDescent="0.2">
      <c r="A19" s="23">
        <v>1</v>
      </c>
      <c r="B19" s="24" t="s">
        <v>26</v>
      </c>
      <c r="C19" s="24" t="s">
        <v>28</v>
      </c>
      <c r="D19" s="24" t="s">
        <v>29</v>
      </c>
      <c r="E19" s="24" t="s">
        <v>30</v>
      </c>
      <c r="F19" s="25">
        <v>3</v>
      </c>
      <c r="G19" s="50"/>
      <c r="H19" s="26">
        <f>F19*G19</f>
        <v>0</v>
      </c>
    </row>
    <row r="20" spans="1:8" s="14" customFormat="1" ht="24" customHeight="1" x14ac:dyDescent="0.2">
      <c r="A20" s="27">
        <v>2</v>
      </c>
      <c r="B20" s="28" t="s">
        <v>31</v>
      </c>
      <c r="C20" s="28" t="s">
        <v>32</v>
      </c>
      <c r="D20" s="28" t="s">
        <v>33</v>
      </c>
      <c r="E20" s="28" t="s">
        <v>30</v>
      </c>
      <c r="F20" s="29">
        <v>3</v>
      </c>
      <c r="G20" s="51"/>
      <c r="H20" s="52">
        <f t="shared" ref="H20:H22" si="0">F20*G20</f>
        <v>0</v>
      </c>
    </row>
    <row r="21" spans="1:8" s="14" customFormat="1" ht="24" customHeight="1" x14ac:dyDescent="0.2">
      <c r="A21" s="23">
        <v>3</v>
      </c>
      <c r="B21" s="24" t="s">
        <v>26</v>
      </c>
      <c r="C21" s="24" t="s">
        <v>34</v>
      </c>
      <c r="D21" s="24" t="s">
        <v>35</v>
      </c>
      <c r="E21" s="24" t="s">
        <v>30</v>
      </c>
      <c r="F21" s="25">
        <v>120</v>
      </c>
      <c r="G21" s="50"/>
      <c r="H21" s="26">
        <f t="shared" si="0"/>
        <v>0</v>
      </c>
    </row>
    <row r="22" spans="1:8" s="14" customFormat="1" ht="13.5" customHeight="1" x14ac:dyDescent="0.2">
      <c r="A22" s="27">
        <v>4</v>
      </c>
      <c r="B22" s="28" t="s">
        <v>36</v>
      </c>
      <c r="C22" s="28" t="s">
        <v>37</v>
      </c>
      <c r="D22" s="28" t="s">
        <v>38</v>
      </c>
      <c r="E22" s="28" t="s">
        <v>30</v>
      </c>
      <c r="F22" s="29">
        <v>126</v>
      </c>
      <c r="G22" s="51"/>
      <c r="H22" s="52">
        <f t="shared" si="0"/>
        <v>0</v>
      </c>
    </row>
    <row r="23" spans="1:8" s="14" customFormat="1" ht="13.5" customHeight="1" x14ac:dyDescent="0.2">
      <c r="A23" s="31"/>
      <c r="B23" s="32"/>
      <c r="C23" s="32"/>
      <c r="D23" s="32" t="s">
        <v>39</v>
      </c>
      <c r="E23" s="32"/>
      <c r="F23" s="33">
        <v>126</v>
      </c>
      <c r="G23" s="34"/>
      <c r="H23" s="34"/>
    </row>
    <row r="24" spans="1:8" s="14" customFormat="1" ht="24" customHeight="1" x14ac:dyDescent="0.2">
      <c r="A24" s="23">
        <v>5</v>
      </c>
      <c r="B24" s="24" t="s">
        <v>26</v>
      </c>
      <c r="C24" s="24" t="s">
        <v>34</v>
      </c>
      <c r="D24" s="24" t="s">
        <v>35</v>
      </c>
      <c r="E24" s="24" t="s">
        <v>30</v>
      </c>
      <c r="F24" s="25">
        <v>20</v>
      </c>
      <c r="G24" s="50"/>
      <c r="H24" s="26">
        <f>F24*G24</f>
        <v>0</v>
      </c>
    </row>
    <row r="25" spans="1:8" s="14" customFormat="1" ht="13.5" customHeight="1" x14ac:dyDescent="0.2">
      <c r="A25" s="27">
        <v>6</v>
      </c>
      <c r="B25" s="28" t="s">
        <v>36</v>
      </c>
      <c r="C25" s="28" t="s">
        <v>40</v>
      </c>
      <c r="D25" s="28" t="s">
        <v>41</v>
      </c>
      <c r="E25" s="28" t="s">
        <v>30</v>
      </c>
      <c r="F25" s="29">
        <v>21</v>
      </c>
      <c r="G25" s="51"/>
      <c r="H25" s="30">
        <f>F25*G25</f>
        <v>0</v>
      </c>
    </row>
    <row r="26" spans="1:8" s="14" customFormat="1" ht="13.5" customHeight="1" x14ac:dyDescent="0.2">
      <c r="A26" s="31"/>
      <c r="B26" s="32"/>
      <c r="C26" s="32"/>
      <c r="D26" s="32" t="s">
        <v>42</v>
      </c>
      <c r="E26" s="32"/>
      <c r="F26" s="33">
        <v>21</v>
      </c>
      <c r="G26" s="34"/>
      <c r="H26" s="34"/>
    </row>
    <row r="27" spans="1:8" s="14" customFormat="1" ht="24" customHeight="1" x14ac:dyDescent="0.2">
      <c r="A27" s="23">
        <v>7</v>
      </c>
      <c r="B27" s="24" t="s">
        <v>26</v>
      </c>
      <c r="C27" s="24" t="s">
        <v>43</v>
      </c>
      <c r="D27" s="24" t="s">
        <v>44</v>
      </c>
      <c r="E27" s="24" t="s">
        <v>30</v>
      </c>
      <c r="F27" s="25">
        <v>430</v>
      </c>
      <c r="G27" s="50"/>
      <c r="H27" s="26">
        <f>F27*G27</f>
        <v>0</v>
      </c>
    </row>
    <row r="28" spans="1:8" s="14" customFormat="1" ht="13.5" customHeight="1" x14ac:dyDescent="0.2">
      <c r="A28" s="27">
        <v>8</v>
      </c>
      <c r="B28" s="28" t="s">
        <v>36</v>
      </c>
      <c r="C28" s="28" t="s">
        <v>45</v>
      </c>
      <c r="D28" s="28" t="s">
        <v>46</v>
      </c>
      <c r="E28" s="28" t="s">
        <v>30</v>
      </c>
      <c r="F28" s="29">
        <v>451.5</v>
      </c>
      <c r="G28" s="51"/>
      <c r="H28" s="30">
        <f>F28*G28</f>
        <v>0</v>
      </c>
    </row>
    <row r="29" spans="1:8" s="14" customFormat="1" ht="13.5" customHeight="1" x14ac:dyDescent="0.2">
      <c r="A29" s="31"/>
      <c r="B29" s="32"/>
      <c r="C29" s="32"/>
      <c r="D29" s="32" t="s">
        <v>47</v>
      </c>
      <c r="E29" s="32"/>
      <c r="F29" s="33">
        <v>451.5</v>
      </c>
      <c r="G29" s="34"/>
      <c r="H29" s="30"/>
    </row>
    <row r="30" spans="1:8" s="14" customFormat="1" ht="24" customHeight="1" x14ac:dyDescent="0.2">
      <c r="A30" s="23">
        <v>9</v>
      </c>
      <c r="B30" s="24" t="s">
        <v>26</v>
      </c>
      <c r="C30" s="24" t="s">
        <v>48</v>
      </c>
      <c r="D30" s="24" t="s">
        <v>49</v>
      </c>
      <c r="E30" s="24" t="s">
        <v>30</v>
      </c>
      <c r="F30" s="25">
        <v>15</v>
      </c>
      <c r="G30" s="50"/>
      <c r="H30" s="26">
        <f t="shared" ref="H29:H36" si="1">F30*G30</f>
        <v>0</v>
      </c>
    </row>
    <row r="31" spans="1:8" s="14" customFormat="1" ht="13.5" customHeight="1" x14ac:dyDescent="0.2">
      <c r="A31" s="27">
        <v>10</v>
      </c>
      <c r="B31" s="28" t="s">
        <v>36</v>
      </c>
      <c r="C31" s="28" t="s">
        <v>50</v>
      </c>
      <c r="D31" s="28" t="s">
        <v>51</v>
      </c>
      <c r="E31" s="28" t="s">
        <v>30</v>
      </c>
      <c r="F31" s="29">
        <v>15.75</v>
      </c>
      <c r="G31" s="51"/>
      <c r="H31" s="30">
        <f t="shared" si="1"/>
        <v>0</v>
      </c>
    </row>
    <row r="32" spans="1:8" s="14" customFormat="1" ht="13.5" customHeight="1" x14ac:dyDescent="0.2">
      <c r="A32" s="31"/>
      <c r="B32" s="32"/>
      <c r="C32" s="32"/>
      <c r="D32" s="32" t="s">
        <v>52</v>
      </c>
      <c r="E32" s="32"/>
      <c r="F32" s="33">
        <v>15.75</v>
      </c>
      <c r="G32" s="34"/>
      <c r="H32" s="30"/>
    </row>
    <row r="33" spans="1:8" s="14" customFormat="1" ht="24" customHeight="1" x14ac:dyDescent="0.2">
      <c r="A33" s="23">
        <v>11</v>
      </c>
      <c r="B33" s="24" t="s">
        <v>26</v>
      </c>
      <c r="C33" s="24" t="s">
        <v>53</v>
      </c>
      <c r="D33" s="24" t="s">
        <v>54</v>
      </c>
      <c r="E33" s="24" t="s">
        <v>55</v>
      </c>
      <c r="F33" s="25">
        <v>18</v>
      </c>
      <c r="G33" s="50"/>
      <c r="H33" s="26">
        <f t="shared" si="1"/>
        <v>0</v>
      </c>
    </row>
    <row r="34" spans="1:8" s="14" customFormat="1" ht="24" customHeight="1" x14ac:dyDescent="0.2">
      <c r="A34" s="23">
        <v>12</v>
      </c>
      <c r="B34" s="24" t="s">
        <v>26</v>
      </c>
      <c r="C34" s="24" t="s">
        <v>56</v>
      </c>
      <c r="D34" s="24" t="s">
        <v>57</v>
      </c>
      <c r="E34" s="24" t="s">
        <v>55</v>
      </c>
      <c r="F34" s="25">
        <v>2</v>
      </c>
      <c r="G34" s="50"/>
      <c r="H34" s="26">
        <f t="shared" si="1"/>
        <v>0</v>
      </c>
    </row>
    <row r="35" spans="1:8" s="14" customFormat="1" ht="13.5" customHeight="1" x14ac:dyDescent="0.2">
      <c r="A35" s="23">
        <v>13</v>
      </c>
      <c r="B35" s="24" t="s">
        <v>26</v>
      </c>
      <c r="C35" s="24" t="s">
        <v>58</v>
      </c>
      <c r="D35" s="24" t="s">
        <v>59</v>
      </c>
      <c r="E35" s="24" t="s">
        <v>55</v>
      </c>
      <c r="F35" s="25">
        <v>3</v>
      </c>
      <c r="G35" s="50"/>
      <c r="H35" s="26">
        <f t="shared" si="1"/>
        <v>0</v>
      </c>
    </row>
    <row r="36" spans="1:8" s="14" customFormat="1" ht="24" customHeight="1" x14ac:dyDescent="0.2">
      <c r="A36" s="27">
        <v>14</v>
      </c>
      <c r="B36" s="28" t="s">
        <v>60</v>
      </c>
      <c r="C36" s="28" t="s">
        <v>61</v>
      </c>
      <c r="D36" s="28" t="s">
        <v>62</v>
      </c>
      <c r="E36" s="28" t="s">
        <v>55</v>
      </c>
      <c r="F36" s="29">
        <v>3</v>
      </c>
      <c r="G36" s="51"/>
      <c r="H36" s="30">
        <f t="shared" si="1"/>
        <v>0</v>
      </c>
    </row>
    <row r="37" spans="1:8" s="14" customFormat="1" ht="12" customHeight="1" x14ac:dyDescent="0.15">
      <c r="A37" s="35"/>
      <c r="B37" s="36"/>
      <c r="C37" s="36"/>
      <c r="D37" s="36" t="s">
        <v>63</v>
      </c>
      <c r="E37" s="36"/>
      <c r="F37" s="37"/>
      <c r="G37" s="38"/>
      <c r="H37" s="38"/>
    </row>
    <row r="38" spans="1:8" s="14" customFormat="1" ht="30.75" customHeight="1" x14ac:dyDescent="0.25">
      <c r="A38" s="15"/>
      <c r="B38" s="16"/>
      <c r="C38" s="16" t="s">
        <v>64</v>
      </c>
      <c r="D38" s="16" t="s">
        <v>65</v>
      </c>
      <c r="E38" s="16"/>
      <c r="F38" s="17"/>
      <c r="G38" s="18"/>
      <c r="H38" s="18">
        <f>H39+H84</f>
        <v>0</v>
      </c>
    </row>
    <row r="39" spans="1:8" s="14" customFormat="1" ht="28.5" customHeight="1" x14ac:dyDescent="0.2">
      <c r="A39" s="19"/>
      <c r="B39" s="20"/>
      <c r="C39" s="20" t="s">
        <v>66</v>
      </c>
      <c r="D39" s="20" t="s">
        <v>67</v>
      </c>
      <c r="E39" s="20"/>
      <c r="F39" s="21"/>
      <c r="G39" s="22"/>
      <c r="H39" s="22">
        <f>SUM(H40:H77)</f>
        <v>0</v>
      </c>
    </row>
    <row r="40" spans="1:8" s="14" customFormat="1" ht="24" customHeight="1" x14ac:dyDescent="0.2">
      <c r="A40" s="23">
        <v>29</v>
      </c>
      <c r="B40" s="24" t="s">
        <v>68</v>
      </c>
      <c r="C40" s="24" t="s">
        <v>69</v>
      </c>
      <c r="D40" s="24" t="s">
        <v>70</v>
      </c>
      <c r="E40" s="24" t="s">
        <v>55</v>
      </c>
      <c r="F40" s="25">
        <v>2</v>
      </c>
      <c r="G40" s="50"/>
      <c r="H40" s="26">
        <f>F40*G40</f>
        <v>0</v>
      </c>
    </row>
    <row r="41" spans="1:8" s="14" customFormat="1" ht="24" customHeight="1" x14ac:dyDescent="0.2">
      <c r="A41" s="23">
        <v>30</v>
      </c>
      <c r="B41" s="24" t="s">
        <v>68</v>
      </c>
      <c r="C41" s="24" t="s">
        <v>71</v>
      </c>
      <c r="D41" s="24" t="s">
        <v>72</v>
      </c>
      <c r="E41" s="24" t="s">
        <v>55</v>
      </c>
      <c r="F41" s="25">
        <v>2</v>
      </c>
      <c r="G41" s="50"/>
      <c r="H41" s="26">
        <f t="shared" ref="H41:H77" si="2">F41*G41</f>
        <v>0</v>
      </c>
    </row>
    <row r="42" spans="1:8" s="14" customFormat="1" ht="24" customHeight="1" x14ac:dyDescent="0.2">
      <c r="A42" s="23">
        <v>49</v>
      </c>
      <c r="B42" s="24" t="s">
        <v>68</v>
      </c>
      <c r="C42" s="24" t="s">
        <v>73</v>
      </c>
      <c r="D42" s="24" t="s">
        <v>74</v>
      </c>
      <c r="E42" s="24" t="s">
        <v>55</v>
      </c>
      <c r="F42" s="25">
        <v>1</v>
      </c>
      <c r="G42" s="50"/>
      <c r="H42" s="26">
        <f t="shared" si="2"/>
        <v>0</v>
      </c>
    </row>
    <row r="43" spans="1:8" s="14" customFormat="1" ht="13.5" customHeight="1" x14ac:dyDescent="0.2">
      <c r="A43" s="27">
        <v>50</v>
      </c>
      <c r="B43" s="28" t="s">
        <v>75</v>
      </c>
      <c r="C43" s="28" t="s">
        <v>76</v>
      </c>
      <c r="D43" s="28" t="s">
        <v>77</v>
      </c>
      <c r="E43" s="28" t="s">
        <v>78</v>
      </c>
      <c r="F43" s="29">
        <v>1</v>
      </c>
      <c r="G43" s="51"/>
      <c r="H43" s="52">
        <f t="shared" si="2"/>
        <v>0</v>
      </c>
    </row>
    <row r="44" spans="1:8" s="14" customFormat="1" ht="24" customHeight="1" x14ac:dyDescent="0.2">
      <c r="A44" s="23">
        <v>43</v>
      </c>
      <c r="B44" s="24" t="s">
        <v>68</v>
      </c>
      <c r="C44" s="24" t="s">
        <v>73</v>
      </c>
      <c r="D44" s="24" t="s">
        <v>74</v>
      </c>
      <c r="E44" s="24" t="s">
        <v>55</v>
      </c>
      <c r="F44" s="25">
        <v>1</v>
      </c>
      <c r="G44" s="50"/>
      <c r="H44" s="26">
        <f t="shared" si="2"/>
        <v>0</v>
      </c>
    </row>
    <row r="45" spans="1:8" s="14" customFormat="1" ht="24" customHeight="1" x14ac:dyDescent="0.2">
      <c r="A45" s="27">
        <v>44</v>
      </c>
      <c r="B45" s="28" t="s">
        <v>75</v>
      </c>
      <c r="C45" s="28" t="s">
        <v>79</v>
      </c>
      <c r="D45" s="28" t="s">
        <v>80</v>
      </c>
      <c r="E45" s="28" t="s">
        <v>78</v>
      </c>
      <c r="F45" s="29">
        <v>1</v>
      </c>
      <c r="G45" s="51"/>
      <c r="H45" s="52">
        <f t="shared" si="2"/>
        <v>0</v>
      </c>
    </row>
    <row r="46" spans="1:8" s="14" customFormat="1" ht="24" customHeight="1" x14ac:dyDescent="0.2">
      <c r="A46" s="23">
        <v>45</v>
      </c>
      <c r="B46" s="24" t="s">
        <v>68</v>
      </c>
      <c r="C46" s="24" t="s">
        <v>73</v>
      </c>
      <c r="D46" s="24" t="s">
        <v>74</v>
      </c>
      <c r="E46" s="24" t="s">
        <v>55</v>
      </c>
      <c r="F46" s="25">
        <v>2</v>
      </c>
      <c r="G46" s="50"/>
      <c r="H46" s="26">
        <f t="shared" si="2"/>
        <v>0</v>
      </c>
    </row>
    <row r="47" spans="1:8" s="14" customFormat="1" ht="13.5" customHeight="1" x14ac:dyDescent="0.2">
      <c r="A47" s="27">
        <v>46</v>
      </c>
      <c r="B47" s="28" t="s">
        <v>75</v>
      </c>
      <c r="C47" s="28" t="s">
        <v>81</v>
      </c>
      <c r="D47" s="28" t="s">
        <v>82</v>
      </c>
      <c r="E47" s="28" t="s">
        <v>78</v>
      </c>
      <c r="F47" s="29">
        <v>2</v>
      </c>
      <c r="G47" s="51"/>
      <c r="H47" s="52">
        <f t="shared" si="2"/>
        <v>0</v>
      </c>
    </row>
    <row r="48" spans="1:8" s="14" customFormat="1" ht="24" customHeight="1" x14ac:dyDescent="0.2">
      <c r="A48" s="23">
        <v>31</v>
      </c>
      <c r="B48" s="24" t="s">
        <v>68</v>
      </c>
      <c r="C48" s="24" t="s">
        <v>83</v>
      </c>
      <c r="D48" s="24" t="s">
        <v>84</v>
      </c>
      <c r="E48" s="24" t="s">
        <v>55</v>
      </c>
      <c r="F48" s="25">
        <v>1</v>
      </c>
      <c r="G48" s="50"/>
      <c r="H48" s="26">
        <f t="shared" si="2"/>
        <v>0</v>
      </c>
    </row>
    <row r="49" spans="1:8" s="14" customFormat="1" ht="13.5" customHeight="1" x14ac:dyDescent="0.2">
      <c r="A49" s="27">
        <v>32</v>
      </c>
      <c r="B49" s="28" t="s">
        <v>75</v>
      </c>
      <c r="C49" s="28" t="s">
        <v>85</v>
      </c>
      <c r="D49" s="28" t="s">
        <v>86</v>
      </c>
      <c r="E49" s="28" t="s">
        <v>78</v>
      </c>
      <c r="F49" s="29">
        <v>1</v>
      </c>
      <c r="G49" s="51"/>
      <c r="H49" s="52">
        <f t="shared" si="2"/>
        <v>0</v>
      </c>
    </row>
    <row r="50" spans="1:8" s="14" customFormat="1" ht="24" customHeight="1" x14ac:dyDescent="0.2">
      <c r="A50" s="23">
        <v>33</v>
      </c>
      <c r="B50" s="24" t="s">
        <v>68</v>
      </c>
      <c r="C50" s="24" t="s">
        <v>83</v>
      </c>
      <c r="D50" s="24" t="s">
        <v>84</v>
      </c>
      <c r="E50" s="24" t="s">
        <v>55</v>
      </c>
      <c r="F50" s="25">
        <v>2</v>
      </c>
      <c r="G50" s="50"/>
      <c r="H50" s="26">
        <f t="shared" si="2"/>
        <v>0</v>
      </c>
    </row>
    <row r="51" spans="1:8" s="14" customFormat="1" ht="13.5" customHeight="1" x14ac:dyDescent="0.2">
      <c r="A51" s="27">
        <v>34</v>
      </c>
      <c r="B51" s="28" t="s">
        <v>75</v>
      </c>
      <c r="C51" s="28" t="s">
        <v>87</v>
      </c>
      <c r="D51" s="28" t="s">
        <v>88</v>
      </c>
      <c r="E51" s="28" t="s">
        <v>78</v>
      </c>
      <c r="F51" s="29">
        <v>2</v>
      </c>
      <c r="G51" s="51"/>
      <c r="H51" s="52">
        <f t="shared" si="2"/>
        <v>0</v>
      </c>
    </row>
    <row r="52" spans="1:8" s="14" customFormat="1" ht="24" customHeight="1" x14ac:dyDescent="0.2">
      <c r="A52" s="23">
        <v>35</v>
      </c>
      <c r="B52" s="24" t="s">
        <v>68</v>
      </c>
      <c r="C52" s="24" t="s">
        <v>83</v>
      </c>
      <c r="D52" s="24" t="s">
        <v>84</v>
      </c>
      <c r="E52" s="24" t="s">
        <v>55</v>
      </c>
      <c r="F52" s="25">
        <v>1</v>
      </c>
      <c r="G52" s="50"/>
      <c r="H52" s="26">
        <f t="shared" si="2"/>
        <v>0</v>
      </c>
    </row>
    <row r="53" spans="1:8" s="14" customFormat="1" ht="13.5" customHeight="1" x14ac:dyDescent="0.2">
      <c r="A53" s="27">
        <v>36</v>
      </c>
      <c r="B53" s="28" t="s">
        <v>75</v>
      </c>
      <c r="C53" s="28" t="s">
        <v>89</v>
      </c>
      <c r="D53" s="28" t="s">
        <v>90</v>
      </c>
      <c r="E53" s="28" t="s">
        <v>78</v>
      </c>
      <c r="F53" s="29">
        <v>1</v>
      </c>
      <c r="G53" s="51"/>
      <c r="H53" s="52">
        <f t="shared" si="2"/>
        <v>0</v>
      </c>
    </row>
    <row r="54" spans="1:8" s="14" customFormat="1" ht="24" customHeight="1" x14ac:dyDescent="0.2">
      <c r="A54" s="23">
        <v>37</v>
      </c>
      <c r="B54" s="24" t="s">
        <v>68</v>
      </c>
      <c r="C54" s="24" t="s">
        <v>83</v>
      </c>
      <c r="D54" s="24" t="s">
        <v>84</v>
      </c>
      <c r="E54" s="24" t="s">
        <v>55</v>
      </c>
      <c r="F54" s="25">
        <v>1</v>
      </c>
      <c r="G54" s="50"/>
      <c r="H54" s="26">
        <f t="shared" si="2"/>
        <v>0</v>
      </c>
    </row>
    <row r="55" spans="1:8" s="14" customFormat="1" ht="13.5" customHeight="1" x14ac:dyDescent="0.2">
      <c r="A55" s="27">
        <v>38</v>
      </c>
      <c r="B55" s="28" t="s">
        <v>75</v>
      </c>
      <c r="C55" s="28" t="s">
        <v>91</v>
      </c>
      <c r="D55" s="28" t="s">
        <v>92</v>
      </c>
      <c r="E55" s="28" t="s">
        <v>78</v>
      </c>
      <c r="F55" s="29">
        <v>1</v>
      </c>
      <c r="G55" s="51"/>
      <c r="H55" s="52">
        <f t="shared" si="2"/>
        <v>0</v>
      </c>
    </row>
    <row r="56" spans="1:8" s="14" customFormat="1" ht="24" customHeight="1" x14ac:dyDescent="0.2">
      <c r="A56" s="23">
        <v>39</v>
      </c>
      <c r="B56" s="24" t="s">
        <v>68</v>
      </c>
      <c r="C56" s="24" t="s">
        <v>83</v>
      </c>
      <c r="D56" s="24" t="s">
        <v>84</v>
      </c>
      <c r="E56" s="24" t="s">
        <v>55</v>
      </c>
      <c r="F56" s="25">
        <v>4</v>
      </c>
      <c r="G56" s="50"/>
      <c r="H56" s="26">
        <f t="shared" si="2"/>
        <v>0</v>
      </c>
    </row>
    <row r="57" spans="1:8" s="14" customFormat="1" ht="13.5" customHeight="1" x14ac:dyDescent="0.2">
      <c r="A57" s="27">
        <v>40</v>
      </c>
      <c r="B57" s="28" t="s">
        <v>75</v>
      </c>
      <c r="C57" s="28" t="s">
        <v>93</v>
      </c>
      <c r="D57" s="28" t="s">
        <v>94</v>
      </c>
      <c r="E57" s="28" t="s">
        <v>78</v>
      </c>
      <c r="F57" s="29">
        <v>4</v>
      </c>
      <c r="G57" s="51"/>
      <c r="H57" s="52">
        <f t="shared" si="2"/>
        <v>0</v>
      </c>
    </row>
    <row r="58" spans="1:8" s="14" customFormat="1" ht="24" customHeight="1" x14ac:dyDescent="0.2">
      <c r="A58" s="23">
        <v>41</v>
      </c>
      <c r="B58" s="24" t="s">
        <v>68</v>
      </c>
      <c r="C58" s="24" t="s">
        <v>83</v>
      </c>
      <c r="D58" s="24" t="s">
        <v>84</v>
      </c>
      <c r="E58" s="24" t="s">
        <v>55</v>
      </c>
      <c r="F58" s="25">
        <v>1</v>
      </c>
      <c r="G58" s="50"/>
      <c r="H58" s="26">
        <f t="shared" si="2"/>
        <v>0</v>
      </c>
    </row>
    <row r="59" spans="1:8" s="14" customFormat="1" ht="13.5" customHeight="1" x14ac:dyDescent="0.2">
      <c r="A59" s="27">
        <v>42</v>
      </c>
      <c r="B59" s="28" t="s">
        <v>75</v>
      </c>
      <c r="C59" s="28" t="s">
        <v>95</v>
      </c>
      <c r="D59" s="28" t="s">
        <v>96</v>
      </c>
      <c r="E59" s="28" t="s">
        <v>78</v>
      </c>
      <c r="F59" s="29">
        <v>1</v>
      </c>
      <c r="G59" s="51"/>
      <c r="H59" s="52">
        <f t="shared" si="2"/>
        <v>0</v>
      </c>
    </row>
    <row r="60" spans="1:8" s="14" customFormat="1" ht="13.5" customHeight="1" x14ac:dyDescent="0.2">
      <c r="A60" s="23">
        <v>15</v>
      </c>
      <c r="B60" s="24" t="s">
        <v>68</v>
      </c>
      <c r="C60" s="24" t="s">
        <v>97</v>
      </c>
      <c r="D60" s="24" t="s">
        <v>98</v>
      </c>
      <c r="E60" s="24" t="s">
        <v>55</v>
      </c>
      <c r="F60" s="25">
        <v>1</v>
      </c>
      <c r="G60" s="50"/>
      <c r="H60" s="26">
        <f t="shared" si="2"/>
        <v>0</v>
      </c>
    </row>
    <row r="61" spans="1:8" s="14" customFormat="1" ht="13.5" customHeight="1" x14ac:dyDescent="0.2">
      <c r="A61" s="27">
        <v>16</v>
      </c>
      <c r="B61" s="28" t="s">
        <v>99</v>
      </c>
      <c r="C61" s="28" t="s">
        <v>100</v>
      </c>
      <c r="D61" s="28" t="s">
        <v>101</v>
      </c>
      <c r="E61" s="28" t="s">
        <v>78</v>
      </c>
      <c r="F61" s="29">
        <v>1</v>
      </c>
      <c r="G61" s="51"/>
      <c r="H61" s="52">
        <f t="shared" si="2"/>
        <v>0</v>
      </c>
    </row>
    <row r="62" spans="1:8" s="14" customFormat="1" ht="13.5" customHeight="1" x14ac:dyDescent="0.2">
      <c r="A62" s="23">
        <v>23</v>
      </c>
      <c r="B62" s="24" t="s">
        <v>68</v>
      </c>
      <c r="C62" s="24" t="s">
        <v>102</v>
      </c>
      <c r="D62" s="24" t="s">
        <v>103</v>
      </c>
      <c r="E62" s="24" t="s">
        <v>55</v>
      </c>
      <c r="F62" s="25">
        <v>5</v>
      </c>
      <c r="G62" s="50"/>
      <c r="H62" s="26">
        <f t="shared" si="2"/>
        <v>0</v>
      </c>
    </row>
    <row r="63" spans="1:8" s="14" customFormat="1" ht="24" customHeight="1" x14ac:dyDescent="0.2">
      <c r="A63" s="27">
        <v>24</v>
      </c>
      <c r="B63" s="28" t="s">
        <v>104</v>
      </c>
      <c r="C63" s="28" t="s">
        <v>105</v>
      </c>
      <c r="D63" s="28" t="s">
        <v>106</v>
      </c>
      <c r="E63" s="28" t="s">
        <v>78</v>
      </c>
      <c r="F63" s="29">
        <v>5</v>
      </c>
      <c r="G63" s="51"/>
      <c r="H63" s="52">
        <f t="shared" si="2"/>
        <v>0</v>
      </c>
    </row>
    <row r="64" spans="1:8" s="14" customFormat="1" ht="13.5" customHeight="1" x14ac:dyDescent="0.2">
      <c r="A64" s="23">
        <v>25</v>
      </c>
      <c r="B64" s="24" t="s">
        <v>68</v>
      </c>
      <c r="C64" s="24" t="s">
        <v>102</v>
      </c>
      <c r="D64" s="24" t="s">
        <v>103</v>
      </c>
      <c r="E64" s="24" t="s">
        <v>55</v>
      </c>
      <c r="F64" s="25">
        <v>5</v>
      </c>
      <c r="G64" s="50"/>
      <c r="H64" s="26">
        <f t="shared" si="2"/>
        <v>0</v>
      </c>
    </row>
    <row r="65" spans="1:8" s="14" customFormat="1" ht="24" customHeight="1" x14ac:dyDescent="0.2">
      <c r="A65" s="27">
        <v>26</v>
      </c>
      <c r="B65" s="28" t="s">
        <v>104</v>
      </c>
      <c r="C65" s="28" t="s">
        <v>107</v>
      </c>
      <c r="D65" s="28" t="s">
        <v>108</v>
      </c>
      <c r="E65" s="28" t="s">
        <v>78</v>
      </c>
      <c r="F65" s="29">
        <v>5</v>
      </c>
      <c r="G65" s="51"/>
      <c r="H65" s="52">
        <f t="shared" si="2"/>
        <v>0</v>
      </c>
    </row>
    <row r="66" spans="1:8" s="14" customFormat="1" ht="13.5" customHeight="1" x14ac:dyDescent="0.2">
      <c r="A66" s="23">
        <v>27</v>
      </c>
      <c r="B66" s="24" t="s">
        <v>68</v>
      </c>
      <c r="C66" s="24" t="s">
        <v>102</v>
      </c>
      <c r="D66" s="24" t="s">
        <v>103</v>
      </c>
      <c r="E66" s="24" t="s">
        <v>55</v>
      </c>
      <c r="F66" s="25">
        <v>2</v>
      </c>
      <c r="G66" s="50"/>
      <c r="H66" s="26">
        <f t="shared" si="2"/>
        <v>0</v>
      </c>
    </row>
    <row r="67" spans="1:8" s="14" customFormat="1" ht="24" customHeight="1" x14ac:dyDescent="0.2">
      <c r="A67" s="27">
        <v>28</v>
      </c>
      <c r="B67" s="28" t="s">
        <v>104</v>
      </c>
      <c r="C67" s="28" t="s">
        <v>109</v>
      </c>
      <c r="D67" s="28" t="s">
        <v>110</v>
      </c>
      <c r="E67" s="28" t="s">
        <v>78</v>
      </c>
      <c r="F67" s="29">
        <v>2</v>
      </c>
      <c r="G67" s="51"/>
      <c r="H67" s="52">
        <f t="shared" si="2"/>
        <v>0</v>
      </c>
    </row>
    <row r="68" spans="1:8" s="14" customFormat="1" ht="24" customHeight="1" x14ac:dyDescent="0.2">
      <c r="A68" s="23">
        <v>47</v>
      </c>
      <c r="B68" s="24" t="s">
        <v>68</v>
      </c>
      <c r="C68" s="24" t="s">
        <v>111</v>
      </c>
      <c r="D68" s="24" t="s">
        <v>112</v>
      </c>
      <c r="E68" s="24" t="s">
        <v>55</v>
      </c>
      <c r="F68" s="25">
        <v>1</v>
      </c>
      <c r="G68" s="50"/>
      <c r="H68" s="26">
        <f t="shared" si="2"/>
        <v>0</v>
      </c>
    </row>
    <row r="69" spans="1:8" s="14" customFormat="1" ht="13.5" customHeight="1" x14ac:dyDescent="0.2">
      <c r="A69" s="27">
        <v>48</v>
      </c>
      <c r="B69" s="28" t="s">
        <v>75</v>
      </c>
      <c r="C69" s="28" t="s">
        <v>113</v>
      </c>
      <c r="D69" s="28" t="s">
        <v>114</v>
      </c>
      <c r="E69" s="28" t="s">
        <v>78</v>
      </c>
      <c r="F69" s="29">
        <v>1</v>
      </c>
      <c r="G69" s="51"/>
      <c r="H69" s="52">
        <f t="shared" si="2"/>
        <v>0</v>
      </c>
    </row>
    <row r="70" spans="1:8" s="14" customFormat="1" ht="13.5" customHeight="1" x14ac:dyDescent="0.2">
      <c r="A70" s="23">
        <v>51</v>
      </c>
      <c r="B70" s="24" t="s">
        <v>68</v>
      </c>
      <c r="C70" s="24" t="s">
        <v>115</v>
      </c>
      <c r="D70" s="24" t="s">
        <v>116</v>
      </c>
      <c r="E70" s="24" t="s">
        <v>55</v>
      </c>
      <c r="F70" s="25">
        <v>8</v>
      </c>
      <c r="G70" s="50"/>
      <c r="H70" s="26">
        <f t="shared" si="2"/>
        <v>0</v>
      </c>
    </row>
    <row r="71" spans="1:8" s="14" customFormat="1" ht="13.5" customHeight="1" x14ac:dyDescent="0.2">
      <c r="A71" s="27">
        <v>52</v>
      </c>
      <c r="B71" s="28" t="s">
        <v>75</v>
      </c>
      <c r="C71" s="28" t="s">
        <v>117</v>
      </c>
      <c r="D71" s="28" t="s">
        <v>118</v>
      </c>
      <c r="E71" s="28" t="s">
        <v>78</v>
      </c>
      <c r="F71" s="29">
        <v>8</v>
      </c>
      <c r="G71" s="51"/>
      <c r="H71" s="52">
        <f t="shared" si="2"/>
        <v>0</v>
      </c>
    </row>
    <row r="72" spans="1:8" s="14" customFormat="1" ht="13.5" customHeight="1" x14ac:dyDescent="0.2">
      <c r="A72" s="23">
        <v>53</v>
      </c>
      <c r="B72" s="24" t="s">
        <v>68</v>
      </c>
      <c r="C72" s="24" t="s">
        <v>119</v>
      </c>
      <c r="D72" s="24" t="s">
        <v>120</v>
      </c>
      <c r="E72" s="24" t="s">
        <v>55</v>
      </c>
      <c r="F72" s="25">
        <v>1</v>
      </c>
      <c r="G72" s="50"/>
      <c r="H72" s="26">
        <f t="shared" si="2"/>
        <v>0</v>
      </c>
    </row>
    <row r="73" spans="1:8" s="14" customFormat="1" ht="13.5" customHeight="1" x14ac:dyDescent="0.2">
      <c r="A73" s="27">
        <v>54</v>
      </c>
      <c r="B73" s="28" t="s">
        <v>75</v>
      </c>
      <c r="C73" s="28" t="s">
        <v>121</v>
      </c>
      <c r="D73" s="28" t="s">
        <v>122</v>
      </c>
      <c r="E73" s="28" t="s">
        <v>78</v>
      </c>
      <c r="F73" s="29">
        <v>1</v>
      </c>
      <c r="G73" s="51"/>
      <c r="H73" s="52">
        <f t="shared" si="2"/>
        <v>0</v>
      </c>
    </row>
    <row r="74" spans="1:8" s="14" customFormat="1" ht="13.5" customHeight="1" x14ac:dyDescent="0.2">
      <c r="A74" s="23">
        <v>55</v>
      </c>
      <c r="B74" s="24" t="s">
        <v>68</v>
      </c>
      <c r="C74" s="24" t="s">
        <v>123</v>
      </c>
      <c r="D74" s="24" t="s">
        <v>124</v>
      </c>
      <c r="E74" s="24" t="s">
        <v>55</v>
      </c>
      <c r="F74" s="25">
        <v>1</v>
      </c>
      <c r="G74" s="50"/>
      <c r="H74" s="26">
        <f t="shared" si="2"/>
        <v>0</v>
      </c>
    </row>
    <row r="75" spans="1:8" s="14" customFormat="1" ht="13.5" customHeight="1" x14ac:dyDescent="0.2">
      <c r="A75" s="27">
        <v>56</v>
      </c>
      <c r="B75" s="28" t="s">
        <v>75</v>
      </c>
      <c r="C75" s="28" t="s">
        <v>125</v>
      </c>
      <c r="D75" s="28" t="s">
        <v>126</v>
      </c>
      <c r="E75" s="28" t="s">
        <v>78</v>
      </c>
      <c r="F75" s="29">
        <v>1</v>
      </c>
      <c r="G75" s="51"/>
      <c r="H75" s="52">
        <f t="shared" si="2"/>
        <v>0</v>
      </c>
    </row>
    <row r="76" spans="1:8" s="14" customFormat="1" ht="24" customHeight="1" x14ac:dyDescent="0.2">
      <c r="A76" s="23">
        <v>17</v>
      </c>
      <c r="B76" s="24" t="s">
        <v>68</v>
      </c>
      <c r="C76" s="24" t="s">
        <v>127</v>
      </c>
      <c r="D76" s="24" t="s">
        <v>128</v>
      </c>
      <c r="E76" s="24" t="s">
        <v>30</v>
      </c>
      <c r="F76" s="25">
        <v>425</v>
      </c>
      <c r="G76" s="50"/>
      <c r="H76" s="26">
        <f t="shared" si="2"/>
        <v>0</v>
      </c>
    </row>
    <row r="77" spans="1:8" s="14" customFormat="1" ht="13.5" customHeight="1" x14ac:dyDescent="0.2">
      <c r="A77" s="27">
        <v>18</v>
      </c>
      <c r="B77" s="28" t="s">
        <v>129</v>
      </c>
      <c r="C77" s="28" t="s">
        <v>130</v>
      </c>
      <c r="D77" s="28" t="s">
        <v>131</v>
      </c>
      <c r="E77" s="28" t="s">
        <v>132</v>
      </c>
      <c r="F77" s="29">
        <v>276.67500000000001</v>
      </c>
      <c r="G77" s="51"/>
      <c r="H77" s="52">
        <f t="shared" si="2"/>
        <v>0</v>
      </c>
    </row>
    <row r="78" spans="1:8" s="14" customFormat="1" ht="12" customHeight="1" x14ac:dyDescent="0.15">
      <c r="A78" s="35"/>
      <c r="B78" s="36"/>
      <c r="C78" s="36"/>
      <c r="D78" s="36" t="s">
        <v>133</v>
      </c>
      <c r="E78" s="36"/>
      <c r="F78" s="37"/>
      <c r="G78" s="38"/>
      <c r="H78" s="38"/>
    </row>
    <row r="79" spans="1:8" s="14" customFormat="1" ht="13.5" customHeight="1" x14ac:dyDescent="0.2">
      <c r="A79" s="39"/>
      <c r="B79" s="40"/>
      <c r="C79" s="40"/>
      <c r="D79" s="40" t="s">
        <v>134</v>
      </c>
      <c r="E79" s="40"/>
      <c r="F79" s="41">
        <v>263.5</v>
      </c>
      <c r="G79" s="42"/>
      <c r="H79" s="42"/>
    </row>
    <row r="80" spans="1:8" s="14" customFormat="1" ht="13.5" customHeight="1" x14ac:dyDescent="0.2">
      <c r="A80" s="23">
        <v>19</v>
      </c>
      <c r="B80" s="24" t="s">
        <v>68</v>
      </c>
      <c r="C80" s="24" t="s">
        <v>135</v>
      </c>
      <c r="D80" s="24" t="s">
        <v>136</v>
      </c>
      <c r="E80" s="24" t="s">
        <v>55</v>
      </c>
      <c r="F80" s="25">
        <v>4</v>
      </c>
      <c r="G80" s="50"/>
      <c r="H80" s="26">
        <f>F80*G80</f>
        <v>0</v>
      </c>
    </row>
    <row r="81" spans="1:8" s="14" customFormat="1" ht="13.5" customHeight="1" x14ac:dyDescent="0.2">
      <c r="A81" s="27">
        <v>20</v>
      </c>
      <c r="B81" s="28" t="s">
        <v>129</v>
      </c>
      <c r="C81" s="28" t="s">
        <v>137</v>
      </c>
      <c r="D81" s="28" t="s">
        <v>138</v>
      </c>
      <c r="E81" s="28" t="s">
        <v>55</v>
      </c>
      <c r="F81" s="29">
        <v>4</v>
      </c>
      <c r="G81" s="51"/>
      <c r="H81" s="52">
        <f t="shared" ref="H81:H83" si="3">F81*G81</f>
        <v>0</v>
      </c>
    </row>
    <row r="82" spans="1:8" s="14" customFormat="1" ht="13.5" customHeight="1" x14ac:dyDescent="0.2">
      <c r="A82" s="23">
        <v>21</v>
      </c>
      <c r="B82" s="24" t="s">
        <v>68</v>
      </c>
      <c r="C82" s="24" t="s">
        <v>135</v>
      </c>
      <c r="D82" s="24" t="s">
        <v>136</v>
      </c>
      <c r="E82" s="24" t="s">
        <v>55</v>
      </c>
      <c r="F82" s="25">
        <v>10</v>
      </c>
      <c r="G82" s="50"/>
      <c r="H82" s="26">
        <f t="shared" si="3"/>
        <v>0</v>
      </c>
    </row>
    <row r="83" spans="1:8" s="14" customFormat="1" ht="13.5" customHeight="1" x14ac:dyDescent="0.2">
      <c r="A83" s="27">
        <v>22</v>
      </c>
      <c r="B83" s="28" t="s">
        <v>129</v>
      </c>
      <c r="C83" s="28" t="s">
        <v>139</v>
      </c>
      <c r="D83" s="28" t="s">
        <v>140</v>
      </c>
      <c r="E83" s="28" t="s">
        <v>55</v>
      </c>
      <c r="F83" s="29">
        <v>10</v>
      </c>
      <c r="G83" s="51"/>
      <c r="H83" s="52">
        <f t="shared" si="3"/>
        <v>0</v>
      </c>
    </row>
    <row r="84" spans="1:8" s="14" customFormat="1" ht="28.5" customHeight="1" x14ac:dyDescent="0.2">
      <c r="A84" s="19"/>
      <c r="B84" s="20"/>
      <c r="C84" s="20" t="s">
        <v>141</v>
      </c>
      <c r="D84" s="20" t="s">
        <v>142</v>
      </c>
      <c r="E84" s="20"/>
      <c r="F84" s="21"/>
      <c r="G84" s="22"/>
      <c r="H84" s="22">
        <f>SUM(H85:H86,H88:H89,H91:H92,H95,H98,H101,H104:H108,H110:H111,H113:H116,H118:H121,H123)</f>
        <v>0</v>
      </c>
    </row>
    <row r="85" spans="1:8" s="14" customFormat="1" ht="24" customHeight="1" x14ac:dyDescent="0.2">
      <c r="A85" s="23">
        <v>57</v>
      </c>
      <c r="B85" s="24" t="s">
        <v>143</v>
      </c>
      <c r="C85" s="24" t="s">
        <v>144</v>
      </c>
      <c r="D85" s="24" t="s">
        <v>145</v>
      </c>
      <c r="E85" s="24" t="s">
        <v>146</v>
      </c>
      <c r="F85" s="25">
        <v>0.38</v>
      </c>
      <c r="G85" s="50"/>
      <c r="H85" s="26">
        <f>F85*G85</f>
        <v>0</v>
      </c>
    </row>
    <row r="86" spans="1:8" s="14" customFormat="1" ht="24" customHeight="1" x14ac:dyDescent="0.2">
      <c r="A86" s="23">
        <v>58</v>
      </c>
      <c r="B86" s="24" t="s">
        <v>143</v>
      </c>
      <c r="C86" s="24" t="s">
        <v>147</v>
      </c>
      <c r="D86" s="24" t="s">
        <v>148</v>
      </c>
      <c r="E86" s="24" t="s">
        <v>149</v>
      </c>
      <c r="F86" s="25">
        <v>2.258</v>
      </c>
      <c r="G86" s="50"/>
      <c r="H86" s="26">
        <f t="shared" ref="H86:H95" si="4">F86*G86</f>
        <v>0</v>
      </c>
    </row>
    <row r="87" spans="1:8" s="14" customFormat="1" ht="13.5" customHeight="1" x14ac:dyDescent="0.2">
      <c r="A87" s="39"/>
      <c r="B87" s="40"/>
      <c r="C87" s="40"/>
      <c r="D87" s="40" t="s">
        <v>150</v>
      </c>
      <c r="E87" s="40"/>
      <c r="F87" s="41">
        <v>2.258</v>
      </c>
      <c r="G87" s="42"/>
      <c r="H87" s="55"/>
    </row>
    <row r="88" spans="1:8" s="14" customFormat="1" ht="24" customHeight="1" x14ac:dyDescent="0.2">
      <c r="A88" s="23">
        <v>59</v>
      </c>
      <c r="B88" s="24" t="s">
        <v>143</v>
      </c>
      <c r="C88" s="24" t="s">
        <v>151</v>
      </c>
      <c r="D88" s="24" t="s">
        <v>152</v>
      </c>
      <c r="E88" s="24" t="s">
        <v>153</v>
      </c>
      <c r="F88" s="25">
        <v>0.5</v>
      </c>
      <c r="G88" s="50"/>
      <c r="H88" s="26">
        <f t="shared" si="4"/>
        <v>0</v>
      </c>
    </row>
    <row r="89" spans="1:8" s="14" customFormat="1" ht="24" customHeight="1" x14ac:dyDescent="0.2">
      <c r="A89" s="23">
        <v>60</v>
      </c>
      <c r="B89" s="24" t="s">
        <v>143</v>
      </c>
      <c r="C89" s="24" t="s">
        <v>154</v>
      </c>
      <c r="D89" s="24" t="s">
        <v>155</v>
      </c>
      <c r="E89" s="24" t="s">
        <v>153</v>
      </c>
      <c r="F89" s="25">
        <v>30</v>
      </c>
      <c r="G89" s="50"/>
      <c r="H89" s="26">
        <f t="shared" si="4"/>
        <v>0</v>
      </c>
    </row>
    <row r="90" spans="1:8" s="14" customFormat="1" ht="13.5" customHeight="1" x14ac:dyDescent="0.2">
      <c r="A90" s="39"/>
      <c r="B90" s="40"/>
      <c r="C90" s="40"/>
      <c r="D90" s="40" t="s">
        <v>156</v>
      </c>
      <c r="E90" s="40"/>
      <c r="F90" s="41">
        <v>30</v>
      </c>
      <c r="G90" s="42"/>
      <c r="H90" s="55"/>
    </row>
    <row r="91" spans="1:8" s="14" customFormat="1" ht="24" customHeight="1" x14ac:dyDescent="0.2">
      <c r="A91" s="23">
        <v>61</v>
      </c>
      <c r="B91" s="24" t="s">
        <v>143</v>
      </c>
      <c r="C91" s="24" t="s">
        <v>157</v>
      </c>
      <c r="D91" s="24" t="s">
        <v>158</v>
      </c>
      <c r="E91" s="24" t="s">
        <v>30</v>
      </c>
      <c r="F91" s="25">
        <v>8</v>
      </c>
      <c r="G91" s="50"/>
      <c r="H91" s="26">
        <f t="shared" si="4"/>
        <v>0</v>
      </c>
    </row>
    <row r="92" spans="1:8" s="14" customFormat="1" ht="24" customHeight="1" x14ac:dyDescent="0.2">
      <c r="A92" s="23">
        <v>65</v>
      </c>
      <c r="B92" s="24" t="s">
        <v>143</v>
      </c>
      <c r="C92" s="24" t="s">
        <v>159</v>
      </c>
      <c r="D92" s="24" t="s">
        <v>160</v>
      </c>
      <c r="E92" s="24" t="s">
        <v>149</v>
      </c>
      <c r="F92" s="25">
        <v>0.09</v>
      </c>
      <c r="G92" s="50"/>
      <c r="H92" s="26">
        <f t="shared" si="4"/>
        <v>0</v>
      </c>
    </row>
    <row r="93" spans="1:8" s="14" customFormat="1" ht="12" customHeight="1" x14ac:dyDescent="0.2">
      <c r="A93" s="35"/>
      <c r="B93" s="36"/>
      <c r="C93" s="36"/>
      <c r="D93" s="36" t="s">
        <v>161</v>
      </c>
      <c r="E93" s="36"/>
      <c r="F93" s="37"/>
      <c r="G93" s="38"/>
      <c r="H93" s="53"/>
    </row>
    <row r="94" spans="1:8" s="14" customFormat="1" ht="13.5" customHeight="1" x14ac:dyDescent="0.2">
      <c r="A94" s="39"/>
      <c r="B94" s="40"/>
      <c r="C94" s="40"/>
      <c r="D94" s="40" t="s">
        <v>162</v>
      </c>
      <c r="E94" s="40"/>
      <c r="F94" s="41">
        <v>0.09</v>
      </c>
      <c r="G94" s="42"/>
      <c r="H94" s="54"/>
    </row>
    <row r="95" spans="1:8" s="14" customFormat="1" ht="13.5" customHeight="1" x14ac:dyDescent="0.2">
      <c r="A95" s="23">
        <v>62</v>
      </c>
      <c r="B95" s="24" t="s">
        <v>143</v>
      </c>
      <c r="C95" s="24" t="s">
        <v>163</v>
      </c>
      <c r="D95" s="24" t="s">
        <v>164</v>
      </c>
      <c r="E95" s="24" t="s">
        <v>149</v>
      </c>
      <c r="F95" s="25">
        <v>6.8479999999999999</v>
      </c>
      <c r="G95" s="50"/>
      <c r="H95" s="26">
        <f t="shared" si="4"/>
        <v>0</v>
      </c>
    </row>
    <row r="96" spans="1:8" s="14" customFormat="1" ht="12" customHeight="1" x14ac:dyDescent="0.15">
      <c r="A96" s="35"/>
      <c r="B96" s="36"/>
      <c r="C96" s="36"/>
      <c r="D96" s="36" t="s">
        <v>165</v>
      </c>
      <c r="E96" s="36"/>
      <c r="F96" s="37"/>
      <c r="G96" s="38"/>
      <c r="H96" s="38"/>
    </row>
    <row r="97" spans="1:8" s="14" customFormat="1" ht="24" customHeight="1" x14ac:dyDescent="0.2">
      <c r="A97" s="39"/>
      <c r="B97" s="40"/>
      <c r="C97" s="40"/>
      <c r="D97" s="40" t="s">
        <v>166</v>
      </c>
      <c r="E97" s="40"/>
      <c r="F97" s="41">
        <v>6.8479999999999999</v>
      </c>
      <c r="G97" s="42"/>
      <c r="H97" s="42"/>
    </row>
    <row r="98" spans="1:8" s="14" customFormat="1" ht="24" customHeight="1" x14ac:dyDescent="0.2">
      <c r="A98" s="23">
        <v>66</v>
      </c>
      <c r="B98" s="24" t="s">
        <v>143</v>
      </c>
      <c r="C98" s="24" t="s">
        <v>167</v>
      </c>
      <c r="D98" s="24" t="s">
        <v>168</v>
      </c>
      <c r="E98" s="24" t="s">
        <v>149</v>
      </c>
      <c r="F98" s="25">
        <v>5.7469999999999999</v>
      </c>
      <c r="G98" s="50"/>
      <c r="H98" s="26">
        <f>F98*G98</f>
        <v>0</v>
      </c>
    </row>
    <row r="99" spans="1:8" s="14" customFormat="1" ht="12" customHeight="1" x14ac:dyDescent="0.15">
      <c r="A99" s="35"/>
      <c r="B99" s="36"/>
      <c r="C99" s="36"/>
      <c r="D99" s="36" t="s">
        <v>169</v>
      </c>
      <c r="E99" s="36"/>
      <c r="F99" s="37"/>
      <c r="G99" s="38"/>
      <c r="H99" s="38"/>
    </row>
    <row r="100" spans="1:8" s="14" customFormat="1" ht="24" customHeight="1" x14ac:dyDescent="0.2">
      <c r="A100" s="39"/>
      <c r="B100" s="40"/>
      <c r="C100" s="40"/>
      <c r="D100" s="40" t="s">
        <v>170</v>
      </c>
      <c r="E100" s="40"/>
      <c r="F100" s="41">
        <v>5.7469999999999999</v>
      </c>
      <c r="G100" s="42"/>
      <c r="H100" s="42"/>
    </row>
    <row r="101" spans="1:8" s="14" customFormat="1" ht="24" customHeight="1" x14ac:dyDescent="0.2">
      <c r="A101" s="23">
        <v>67</v>
      </c>
      <c r="B101" s="24" t="s">
        <v>143</v>
      </c>
      <c r="C101" s="24" t="s">
        <v>167</v>
      </c>
      <c r="D101" s="24" t="s">
        <v>168</v>
      </c>
      <c r="E101" s="24" t="s">
        <v>149</v>
      </c>
      <c r="F101" s="25">
        <v>4.1070000000000002</v>
      </c>
      <c r="G101" s="50"/>
      <c r="H101" s="26">
        <f>F101*G101</f>
        <v>0</v>
      </c>
    </row>
    <row r="102" spans="1:8" s="14" customFormat="1" ht="12" customHeight="1" x14ac:dyDescent="0.15">
      <c r="A102" s="35"/>
      <c r="B102" s="36"/>
      <c r="C102" s="36"/>
      <c r="D102" s="36" t="s">
        <v>171</v>
      </c>
      <c r="E102" s="36"/>
      <c r="F102" s="37"/>
      <c r="G102" s="38"/>
      <c r="H102" s="38"/>
    </row>
    <row r="103" spans="1:8" s="14" customFormat="1" ht="13.5" customHeight="1" x14ac:dyDescent="0.2">
      <c r="A103" s="39"/>
      <c r="B103" s="40"/>
      <c r="C103" s="40"/>
      <c r="D103" s="40" t="s">
        <v>172</v>
      </c>
      <c r="E103" s="40"/>
      <c r="F103" s="41">
        <v>4.1070000000000002</v>
      </c>
      <c r="G103" s="42"/>
      <c r="H103" s="42"/>
    </row>
    <row r="104" spans="1:8" s="14" customFormat="1" ht="24" customHeight="1" x14ac:dyDescent="0.2">
      <c r="A104" s="23">
        <v>68</v>
      </c>
      <c r="B104" s="24" t="s">
        <v>143</v>
      </c>
      <c r="C104" s="24" t="s">
        <v>173</v>
      </c>
      <c r="D104" s="24" t="s">
        <v>174</v>
      </c>
      <c r="E104" s="24" t="s">
        <v>30</v>
      </c>
      <c r="F104" s="25">
        <v>335</v>
      </c>
      <c r="G104" s="50"/>
      <c r="H104" s="26">
        <f>F104*G104</f>
        <v>0</v>
      </c>
    </row>
    <row r="105" spans="1:8" s="14" customFormat="1" ht="24" customHeight="1" x14ac:dyDescent="0.2">
      <c r="A105" s="23">
        <v>69</v>
      </c>
      <c r="B105" s="24" t="s">
        <v>143</v>
      </c>
      <c r="C105" s="24" t="s">
        <v>175</v>
      </c>
      <c r="D105" s="24" t="s">
        <v>176</v>
      </c>
      <c r="E105" s="24" t="s">
        <v>30</v>
      </c>
      <c r="F105" s="25">
        <v>43</v>
      </c>
      <c r="G105" s="50"/>
      <c r="H105" s="26">
        <f t="shared" ref="H105:H108" si="5">F105*G105</f>
        <v>0</v>
      </c>
    </row>
    <row r="106" spans="1:8" s="14" customFormat="1" ht="24" customHeight="1" x14ac:dyDescent="0.2">
      <c r="A106" s="23">
        <v>70</v>
      </c>
      <c r="B106" s="24" t="s">
        <v>143</v>
      </c>
      <c r="C106" s="24" t="s">
        <v>177</v>
      </c>
      <c r="D106" s="24" t="s">
        <v>178</v>
      </c>
      <c r="E106" s="24" t="s">
        <v>30</v>
      </c>
      <c r="F106" s="25">
        <v>335</v>
      </c>
      <c r="G106" s="50"/>
      <c r="H106" s="26">
        <f t="shared" si="5"/>
        <v>0</v>
      </c>
    </row>
    <row r="107" spans="1:8" s="14" customFormat="1" ht="24" customHeight="1" x14ac:dyDescent="0.2">
      <c r="A107" s="23">
        <v>71</v>
      </c>
      <c r="B107" s="24" t="s">
        <v>143</v>
      </c>
      <c r="C107" s="24" t="s">
        <v>179</v>
      </c>
      <c r="D107" s="24" t="s">
        <v>180</v>
      </c>
      <c r="E107" s="24" t="s">
        <v>30</v>
      </c>
      <c r="F107" s="25">
        <v>370</v>
      </c>
      <c r="G107" s="50"/>
      <c r="H107" s="26">
        <f t="shared" si="5"/>
        <v>0</v>
      </c>
    </row>
    <row r="108" spans="1:8" s="14" customFormat="1" ht="13.5" customHeight="1" x14ac:dyDescent="0.2">
      <c r="A108" s="27">
        <v>72</v>
      </c>
      <c r="B108" s="28" t="s">
        <v>181</v>
      </c>
      <c r="C108" s="28" t="s">
        <v>182</v>
      </c>
      <c r="D108" s="28" t="s">
        <v>183</v>
      </c>
      <c r="E108" s="28" t="s">
        <v>30</v>
      </c>
      <c r="F108" s="29">
        <v>395.9</v>
      </c>
      <c r="G108" s="51"/>
      <c r="H108" s="52">
        <f t="shared" si="5"/>
        <v>0</v>
      </c>
    </row>
    <row r="109" spans="1:8" s="14" customFormat="1" ht="13.5" customHeight="1" x14ac:dyDescent="0.2">
      <c r="A109" s="31"/>
      <c r="B109" s="32"/>
      <c r="C109" s="32"/>
      <c r="D109" s="32" t="s">
        <v>184</v>
      </c>
      <c r="E109" s="32"/>
      <c r="F109" s="33">
        <v>395.9</v>
      </c>
      <c r="G109" s="34"/>
      <c r="H109" s="34"/>
    </row>
    <row r="110" spans="1:8" s="14" customFormat="1" ht="24" customHeight="1" x14ac:dyDescent="0.2">
      <c r="A110" s="23">
        <v>73</v>
      </c>
      <c r="B110" s="24" t="s">
        <v>143</v>
      </c>
      <c r="C110" s="24" t="s">
        <v>185</v>
      </c>
      <c r="D110" s="24" t="s">
        <v>186</v>
      </c>
      <c r="E110" s="24" t="s">
        <v>30</v>
      </c>
      <c r="F110" s="25">
        <v>43</v>
      </c>
      <c r="G110" s="50"/>
      <c r="H110" s="26">
        <f>F110*G110</f>
        <v>0</v>
      </c>
    </row>
    <row r="111" spans="1:8" s="14" customFormat="1" ht="13.5" customHeight="1" x14ac:dyDescent="0.2">
      <c r="A111" s="27">
        <v>74</v>
      </c>
      <c r="B111" s="28" t="s">
        <v>181</v>
      </c>
      <c r="C111" s="28" t="s">
        <v>187</v>
      </c>
      <c r="D111" s="28" t="s">
        <v>188</v>
      </c>
      <c r="E111" s="28" t="s">
        <v>30</v>
      </c>
      <c r="F111" s="29">
        <v>45.15</v>
      </c>
      <c r="G111" s="51"/>
      <c r="H111" s="30">
        <f>F111*G111</f>
        <v>0</v>
      </c>
    </row>
    <row r="112" spans="1:8" s="14" customFormat="1" ht="13.5" customHeight="1" x14ac:dyDescent="0.2">
      <c r="A112" s="31"/>
      <c r="B112" s="32"/>
      <c r="C112" s="32"/>
      <c r="D112" s="32" t="s">
        <v>189</v>
      </c>
      <c r="E112" s="32"/>
      <c r="F112" s="33">
        <v>45.15</v>
      </c>
      <c r="G112" s="34"/>
      <c r="H112" s="34"/>
    </row>
    <row r="113" spans="1:8" s="14" customFormat="1" ht="24" customHeight="1" x14ac:dyDescent="0.2">
      <c r="A113" s="23">
        <v>75</v>
      </c>
      <c r="B113" s="24" t="s">
        <v>143</v>
      </c>
      <c r="C113" s="24" t="s">
        <v>190</v>
      </c>
      <c r="D113" s="24" t="s">
        <v>191</v>
      </c>
      <c r="E113" s="24" t="s">
        <v>30</v>
      </c>
      <c r="F113" s="25">
        <v>335</v>
      </c>
      <c r="G113" s="50"/>
      <c r="H113" s="26">
        <f>F113*G113</f>
        <v>0</v>
      </c>
    </row>
    <row r="114" spans="1:8" s="14" customFormat="1" ht="24" customHeight="1" x14ac:dyDescent="0.2">
      <c r="A114" s="23">
        <v>76</v>
      </c>
      <c r="B114" s="24" t="s">
        <v>143</v>
      </c>
      <c r="C114" s="24" t="s">
        <v>192</v>
      </c>
      <c r="D114" s="24" t="s">
        <v>193</v>
      </c>
      <c r="E114" s="24" t="s">
        <v>30</v>
      </c>
      <c r="F114" s="25">
        <v>43</v>
      </c>
      <c r="G114" s="50"/>
      <c r="H114" s="26">
        <f t="shared" ref="H114:H123" si="6">F114*G114</f>
        <v>0</v>
      </c>
    </row>
    <row r="115" spans="1:8" s="14" customFormat="1" ht="13.5" customHeight="1" x14ac:dyDescent="0.2">
      <c r="A115" s="23">
        <v>63</v>
      </c>
      <c r="B115" s="24" t="s">
        <v>143</v>
      </c>
      <c r="C115" s="24" t="s">
        <v>194</v>
      </c>
      <c r="D115" s="24" t="s">
        <v>195</v>
      </c>
      <c r="E115" s="24" t="s">
        <v>149</v>
      </c>
      <c r="F115" s="25">
        <v>6.8479999999999999</v>
      </c>
      <c r="G115" s="50"/>
      <c r="H115" s="26">
        <f t="shared" si="6"/>
        <v>0</v>
      </c>
    </row>
    <row r="116" spans="1:8" s="14" customFormat="1" ht="24" customHeight="1" x14ac:dyDescent="0.2">
      <c r="A116" s="23">
        <v>64</v>
      </c>
      <c r="B116" s="24" t="s">
        <v>143</v>
      </c>
      <c r="C116" s="24" t="s">
        <v>196</v>
      </c>
      <c r="D116" s="24" t="s">
        <v>197</v>
      </c>
      <c r="E116" s="24" t="s">
        <v>149</v>
      </c>
      <c r="F116" s="25">
        <v>61.631999999999998</v>
      </c>
      <c r="G116" s="50"/>
      <c r="H116" s="26">
        <f t="shared" si="6"/>
        <v>0</v>
      </c>
    </row>
    <row r="117" spans="1:8" s="14" customFormat="1" ht="13.5" customHeight="1" x14ac:dyDescent="0.2">
      <c r="A117" s="31"/>
      <c r="B117" s="32"/>
      <c r="C117" s="32"/>
      <c r="D117" s="32" t="s">
        <v>198</v>
      </c>
      <c r="E117" s="32"/>
      <c r="F117" s="33">
        <v>61.631999999999998</v>
      </c>
      <c r="G117" s="34"/>
      <c r="H117" s="55"/>
    </row>
    <row r="118" spans="1:8" s="14" customFormat="1" ht="13.5" customHeight="1" x14ac:dyDescent="0.2">
      <c r="A118" s="23">
        <v>78</v>
      </c>
      <c r="B118" s="24" t="s">
        <v>143</v>
      </c>
      <c r="C118" s="24" t="s">
        <v>199</v>
      </c>
      <c r="D118" s="24" t="s">
        <v>200</v>
      </c>
      <c r="E118" s="24" t="s">
        <v>153</v>
      </c>
      <c r="F118" s="25">
        <v>21.5</v>
      </c>
      <c r="G118" s="50"/>
      <c r="H118" s="26">
        <f t="shared" si="6"/>
        <v>0</v>
      </c>
    </row>
    <row r="119" spans="1:8" s="14" customFormat="1" ht="13.5" customHeight="1" x14ac:dyDescent="0.2">
      <c r="A119" s="23">
        <v>77</v>
      </c>
      <c r="B119" s="24" t="s">
        <v>143</v>
      </c>
      <c r="C119" s="24" t="s">
        <v>201</v>
      </c>
      <c r="D119" s="24" t="s">
        <v>202</v>
      </c>
      <c r="E119" s="24" t="s">
        <v>153</v>
      </c>
      <c r="F119" s="25">
        <v>21.5</v>
      </c>
      <c r="G119" s="50"/>
      <c r="H119" s="26">
        <f t="shared" si="6"/>
        <v>0</v>
      </c>
    </row>
    <row r="120" spans="1:8" s="14" customFormat="1" ht="24" customHeight="1" x14ac:dyDescent="0.2">
      <c r="A120" s="23">
        <v>79</v>
      </c>
      <c r="B120" s="24" t="s">
        <v>143</v>
      </c>
      <c r="C120" s="24" t="s">
        <v>203</v>
      </c>
      <c r="D120" s="24" t="s">
        <v>204</v>
      </c>
      <c r="E120" s="24" t="s">
        <v>30</v>
      </c>
      <c r="F120" s="25">
        <v>8</v>
      </c>
      <c r="G120" s="50"/>
      <c r="H120" s="26">
        <f t="shared" si="6"/>
        <v>0</v>
      </c>
    </row>
    <row r="121" spans="1:8" s="14" customFormat="1" ht="24" customHeight="1" x14ac:dyDescent="0.2">
      <c r="A121" s="23">
        <v>80</v>
      </c>
      <c r="B121" s="24" t="s">
        <v>143</v>
      </c>
      <c r="C121" s="24" t="s">
        <v>205</v>
      </c>
      <c r="D121" s="24" t="s">
        <v>206</v>
      </c>
      <c r="E121" s="24" t="s">
        <v>153</v>
      </c>
      <c r="F121" s="25">
        <v>30</v>
      </c>
      <c r="G121" s="50"/>
      <c r="H121" s="26">
        <f t="shared" si="6"/>
        <v>0</v>
      </c>
    </row>
    <row r="122" spans="1:8" s="14" customFormat="1" ht="13.5" customHeight="1" x14ac:dyDescent="0.2">
      <c r="A122" s="39"/>
      <c r="B122" s="40"/>
      <c r="C122" s="40"/>
      <c r="D122" s="40" t="s">
        <v>156</v>
      </c>
      <c r="E122" s="40"/>
      <c r="F122" s="41">
        <v>30</v>
      </c>
      <c r="G122" s="42"/>
      <c r="H122" s="55"/>
    </row>
    <row r="123" spans="1:8" s="14" customFormat="1" ht="24" customHeight="1" x14ac:dyDescent="0.2">
      <c r="A123" s="23">
        <v>81</v>
      </c>
      <c r="B123" s="24" t="s">
        <v>143</v>
      </c>
      <c r="C123" s="24" t="s">
        <v>207</v>
      </c>
      <c r="D123" s="24" t="s">
        <v>208</v>
      </c>
      <c r="E123" s="24" t="s">
        <v>153</v>
      </c>
      <c r="F123" s="25">
        <v>30</v>
      </c>
      <c r="G123" s="50"/>
      <c r="H123" s="26">
        <f t="shared" si="6"/>
        <v>0</v>
      </c>
    </row>
    <row r="124" spans="1:8" s="14" customFormat="1" ht="30.75" customHeight="1" x14ac:dyDescent="0.25">
      <c r="A124" s="15"/>
      <c r="B124" s="16"/>
      <c r="C124" s="16" t="s">
        <v>9</v>
      </c>
      <c r="D124" s="16" t="s">
        <v>209</v>
      </c>
      <c r="E124" s="16"/>
      <c r="F124" s="17"/>
      <c r="G124" s="18"/>
      <c r="H124" s="18">
        <f>SUM(H125:H127)</f>
        <v>0</v>
      </c>
    </row>
    <row r="125" spans="1:8" s="14" customFormat="1" ht="13.5" customHeight="1" x14ac:dyDescent="0.2">
      <c r="A125" s="23">
        <v>82</v>
      </c>
      <c r="B125" s="24" t="s">
        <v>9</v>
      </c>
      <c r="C125" s="24" t="s">
        <v>210</v>
      </c>
      <c r="D125" s="24" t="s">
        <v>211</v>
      </c>
      <c r="E125" s="24" t="s">
        <v>212</v>
      </c>
      <c r="F125" s="25">
        <v>15</v>
      </c>
      <c r="G125" s="50"/>
      <c r="H125" s="26">
        <f>F125*G125</f>
        <v>0</v>
      </c>
    </row>
    <row r="126" spans="1:8" s="14" customFormat="1" ht="13.5" customHeight="1" x14ac:dyDescent="0.2">
      <c r="A126" s="23">
        <v>83</v>
      </c>
      <c r="B126" s="24" t="s">
        <v>9</v>
      </c>
      <c r="C126" s="24" t="s">
        <v>213</v>
      </c>
      <c r="D126" s="24" t="s">
        <v>214</v>
      </c>
      <c r="E126" s="24" t="s">
        <v>212</v>
      </c>
      <c r="F126" s="25">
        <v>10</v>
      </c>
      <c r="G126" s="50"/>
      <c r="H126" s="26">
        <f t="shared" ref="H126:H127" si="7">F126*G126</f>
        <v>0</v>
      </c>
    </row>
    <row r="127" spans="1:8" s="14" customFormat="1" ht="13.5" customHeight="1" x14ac:dyDescent="0.2">
      <c r="A127" s="23">
        <v>84</v>
      </c>
      <c r="B127" s="24" t="s">
        <v>9</v>
      </c>
      <c r="C127" s="24" t="s">
        <v>215</v>
      </c>
      <c r="D127" s="24" t="s">
        <v>216</v>
      </c>
      <c r="E127" s="24" t="s">
        <v>212</v>
      </c>
      <c r="F127" s="25">
        <v>15</v>
      </c>
      <c r="G127" s="50"/>
      <c r="H127" s="26">
        <f t="shared" si="7"/>
        <v>0</v>
      </c>
    </row>
    <row r="128" spans="1:8" s="14" customFormat="1" ht="30.75" customHeight="1" x14ac:dyDescent="0.25">
      <c r="A128" s="43"/>
      <c r="B128" s="44"/>
      <c r="C128" s="44"/>
      <c r="D128" s="56" t="s">
        <v>10</v>
      </c>
      <c r="E128" s="56"/>
      <c r="F128" s="57"/>
      <c r="G128" s="58"/>
      <c r="H128" s="58">
        <f>H124+H38+H17</f>
        <v>0</v>
      </c>
    </row>
  </sheetData>
  <sheetProtection password="C775" sheet="1" objects="1" scenarios="1" selectLockedCells="1"/>
  <mergeCells count="5">
    <mergeCell ref="A1:H1"/>
    <mergeCell ref="C6:E6"/>
    <mergeCell ref="C7:E7"/>
    <mergeCell ref="C8:E8"/>
    <mergeCell ref="G11:H11"/>
  </mergeCells>
  <pageMargins left="0.39370079040527345" right="0.39370079040527345" top="0.7874015808105469" bottom="0.7874015808105469" header="0" footer="0"/>
  <pageSetup paperSize="9" scale="93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Lukáš Václavík</cp:lastModifiedBy>
  <cp:lastPrinted>2021-07-02T05:19:32Z</cp:lastPrinted>
  <dcterms:created xsi:type="dcterms:W3CDTF">2021-06-08T11:19:59Z</dcterms:created>
  <dcterms:modified xsi:type="dcterms:W3CDTF">2021-07-02T05:22:00Z</dcterms:modified>
</cp:coreProperties>
</file>