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3250" windowHeight="12930" tabRatio="745" activeTab="1"/>
  </bookViews>
  <sheets>
    <sheet name="SOUHRN ČÁSTÍ" sheetId="19" r:id="rId1"/>
    <sheet name="CN Část 1" sheetId="17" r:id="rId2"/>
    <sheet name="CN Část 2" sheetId="20" r:id="rId3"/>
    <sheet name="CN Část 3" sheetId="18" r:id="rId4"/>
    <sheet name="CN Část 4" sheetId="21" r:id="rId5"/>
    <sheet name="CN Část 5" sheetId="22" r:id="rId6"/>
    <sheet name="CN Část 6" sheetId="23" r:id="rId7"/>
    <sheet name="CN Část 7" sheetId="24" r:id="rId8"/>
    <sheet name="CN Část 8" sheetId="25" r:id="rId9"/>
    <sheet name="CN Část 9" sheetId="26" r:id="rId10"/>
    <sheet name="CN Část 10" sheetId="27" r:id="rId11"/>
    <sheet name="CN Část 11" sheetId="28" r:id="rId12"/>
    <sheet name="CN Část 12" sheetId="29" r:id="rId13"/>
    <sheet name="CN Část 13" sheetId="30" r:id="rId14"/>
  </sheets>
  <definedNames>
    <definedName name="_xlnm.Print_Area" localSheetId="1">'CN Část 1'!$A$1:$L$30</definedName>
    <definedName name="_xlnm.Print_Area" localSheetId="10">'CN Část 10'!$A$1:$O$31</definedName>
    <definedName name="_xlnm.Print_Area" localSheetId="11">'CN Část 11'!$A$1:$O$31</definedName>
    <definedName name="_xlnm.Print_Area" localSheetId="2">'CN Část 2'!$A$1:$L$30</definedName>
    <definedName name="_xlnm.Print_Area" localSheetId="3">'CN Část 3'!$A$1:$O$32</definedName>
    <definedName name="_xlnm.Print_Area" localSheetId="4">'CN Část 4'!$A$1:$O$31</definedName>
    <definedName name="_xlnm.Print_Area" localSheetId="5">'CN Část 5'!$A$1:$O$31</definedName>
    <definedName name="_xlnm.Print_Area" localSheetId="7">'CN Část 7'!$A$1:$O$31</definedName>
    <definedName name="_xlnm.Print_Area" localSheetId="8">'CN Část 8'!$A$1:$O$31</definedName>
    <definedName name="_xlnm.Print_Area" localSheetId="9">'CN Část 9'!$A$1:$O$31</definedName>
    <definedName name="_xlnm.Print_Area" localSheetId="0">'SOUHRN ČÁSTÍ'!$A$1:$C$39</definedName>
    <definedName name="_xlnm.Print_Titles" localSheetId="3">'CN Část 3'!$1:$1</definedName>
  </definedNames>
  <calcPr calcId="152511"/>
  <extLst/>
</workbook>
</file>

<file path=xl/sharedStrings.xml><?xml version="1.0" encoding="utf-8"?>
<sst xmlns="http://schemas.openxmlformats.org/spreadsheetml/2006/main" count="635" uniqueCount="157">
  <si>
    <t>SUKL</t>
  </si>
  <si>
    <t>Název</t>
  </si>
  <si>
    <t>cena za 1g AMK bez DPH</t>
  </si>
  <si>
    <t>Cena za 1 vak bez DPH</t>
  </si>
  <si>
    <t>Cena za 1 vak s DPH</t>
  </si>
  <si>
    <t>cena za 1g AMK s DPH</t>
  </si>
  <si>
    <t>Vak aminokyselin s glukózou bez tuku tzv. 2 v 1 k aplikaci do centrální žíly</t>
  </si>
  <si>
    <t>číslo položky</t>
  </si>
  <si>
    <t>Univerzální název</t>
  </si>
  <si>
    <t xml:space="preserve">min objem v ml </t>
  </si>
  <si>
    <t>kód z katalogu</t>
  </si>
  <si>
    <t>název z katalogu</t>
  </si>
  <si>
    <t>počet ks v balení</t>
  </si>
  <si>
    <t>kompatibilní s ostatními produkty z parenterální výživy</t>
  </si>
  <si>
    <t>10% roztok aminokyselin pro parenterální výživu</t>
  </si>
  <si>
    <t>SUKL kód</t>
  </si>
  <si>
    <t>Tuková emulze 20%</t>
  </si>
  <si>
    <t>Katalog kód</t>
  </si>
  <si>
    <t>Počet vaků v balení</t>
  </si>
  <si>
    <t>Vak aminokyselin s glukózou s tukovou emul. tzv. 3 v 1 k aplikaci do periferní žíly</t>
  </si>
  <si>
    <t>Vak aminokyselin s glukózou s tukovou emul tzv. 3 v 1 k aplikaci do centrální žíly</t>
  </si>
  <si>
    <t>40 - 50</t>
  </si>
  <si>
    <t>s obsahem MCT nebo olivového nebo rybího oleje a max. obsahem sojového oleje 50%</t>
  </si>
  <si>
    <t>950 - 1250</t>
  </si>
  <si>
    <t>Část 1.</t>
  </si>
  <si>
    <t>Aminokyseliny</t>
  </si>
  <si>
    <t>Tukové emulze</t>
  </si>
  <si>
    <t>Část 2.</t>
  </si>
  <si>
    <t>5% roztok aminokyselin pro               parenterální výživu</t>
  </si>
  <si>
    <t>Objem v ml</t>
  </si>
  <si>
    <t>T (g)</t>
  </si>
  <si>
    <t>AMK (g)</t>
  </si>
  <si>
    <t>G (g)</t>
  </si>
  <si>
    <t>Dvoukomorový vak s obsahem roztoku aminokyselin (AMK 80 - 100 g), glukózy (G 240 - 300 g) a elektrolytů s možností přidání tukové emulze pro podání do centrální žíly (objem 2000 ml)</t>
  </si>
  <si>
    <t>Vak aminokyselin s glukózou s tukovou emul. tzv. 3 v 1 k aplikaci do centrální žíly</t>
  </si>
  <si>
    <t xml:space="preserve">Tříkomorový vak s vysokými požadavky na AMK a podílem neproteinové energie menším než 65 kcal/g (AMK 66 - 80 g), glukózy (G 70 - 90 g), tuků (T 25 - 40 g) a elektrolytů  do centrální žíly s max. obsahem sojového oleje 50% (objem 1000 - 1100 ml) </t>
  </si>
  <si>
    <t xml:space="preserve">Tříkomorový vak s vysokými požadavky na AMK a podílem neproteinové energie menším než 65 kcal/g (AMK 130 - 155 g), glukózy (G 140 - 180 g), tuků (T 55 - 75 g) a elektrolytů  do centrální žíly s max. obsahem sojového oleje 50% (objem 2000 - 2100 ml) </t>
  </si>
  <si>
    <t>Tříkomorový vak s obsahem roztoku aminokyselin (AMK 50 - 60 g), glukózy (G 110 - 130 g), tuků (T 35 - 45 g) do centrální žíly s max. obsahem sojového oleje 50% (objem 950 - 1000 ml) Bez elektrolytů.</t>
  </si>
  <si>
    <t>Tříkomorový vak s obsahem roztoku aminokyselin (AMK 100 - 120 g), glukózy (G 220 - 250 g), tuků (T 70 - 80 g) do centrální žíly s max. obsahem sojového oleje 50% (objem 1950 - 2000 ml) Bez elektrolytů.</t>
  </si>
  <si>
    <t>Předpokládané  množství vaků za 4 roky</t>
  </si>
  <si>
    <t>Předpokládaná suma - obrat za 4 roky  bez DPH</t>
  </si>
  <si>
    <t>Část 8. bez DPH</t>
  </si>
  <si>
    <t>Část 9. bez DPH</t>
  </si>
  <si>
    <t>Část 10. bez DPH</t>
  </si>
  <si>
    <t>Část 11. bez DPH</t>
  </si>
  <si>
    <t>Část 12. bez DPH</t>
  </si>
  <si>
    <t>Část 13. bez DPH</t>
  </si>
  <si>
    <t xml:space="preserve">Tříkomorový vak s obsahem roztoku aminokyselin (AMK 45 - 65 g), glukózy (G 115 - 155 g), tuků (T 50 - 75 g) a elektrolytů, s max. obsahem sojového oleje 50%  pro podání  do periferní žíly (objem 1850 - 2000 ml) </t>
  </si>
  <si>
    <t>Tříkomorový vak s obsahem roztoku aminokyselin (AMK 45 - 60 g), glukózy (G 110 - 150 g), tuků (T 35 - 50 g) a elektrolytů s max. obsahem sojového oleje 50%  pro podání do centrální žíly (objem 950 - 1250 ml)</t>
  </si>
  <si>
    <t>Tříkomorový vak s obsahem roztoku aminokyselin (AMK 70 - 100 g), glukózy (G 220 - 280 g), tuků ( T 70 - 80 g) a elektrolytů  s max. obsahem sojového oleje 50%  pro podání   do centrální žíly (objem 1850 - 2000ml)</t>
  </si>
  <si>
    <t>Tříkomorový vak s obsahem roztoku aminokyselin (AMK 40 - 50 g), glukózy (G 80 - 110 g), tuků (T 41 - 50 g) a elektrolytů   s max. obsahem sojového oleje 50%  pro podání do periferní žíly (objem 1200 - 1500 ml)</t>
  </si>
  <si>
    <t>Tříkomorový vak s obsahem roztoku aminokyselin (AMK 40 - 50 g), glukózy (G 120 - 150 g), tuků (T 35 - 50 g) a elektrolytů  s max. obsahem sojového oleje 50% pro podání do centrální žíly (objem 950 - 1250 ml)</t>
  </si>
  <si>
    <t>Tříkomorový vak s obsahem roztoku aminokyselin (AMK 100 - 120 g), glukózy (G 220 - 270 g), tuků (T 70 - 80 g) a elektrolytů  s max. obsahem sojového oleje 50%pro podání do centrální žíly (objem 1850 - 2000 ml)</t>
  </si>
  <si>
    <t>Dodávky parenterální výživy pro Nemocnice Plzeňského kraje 2021</t>
  </si>
  <si>
    <t>Část   VZ</t>
  </si>
  <si>
    <t>Název části</t>
  </si>
  <si>
    <t>Celková nabídková cena  Část 2 v Kč bez DPH</t>
  </si>
  <si>
    <t>Celková nabídková cena   Část 1 v Kč bez DPH</t>
  </si>
  <si>
    <t>Příloha č. 1 ZD_ Technická specifikace včetně cenové nabídky (kalkulace)</t>
  </si>
  <si>
    <t>Název VZ</t>
  </si>
  <si>
    <t>název dodavatele:</t>
  </si>
  <si>
    <t>IČO:</t>
  </si>
  <si>
    <t>sídlo:</t>
  </si>
  <si>
    <t>osoba oprávněná zastupovat dodavatele:</t>
  </si>
  <si>
    <t>DOPLNÍ DODAVATEL</t>
  </si>
  <si>
    <t>Celková cena za předpokládaný odběr za 48 měsíců v Kč bez DPH</t>
  </si>
  <si>
    <t>Předpokládané množství odběru v ks za 48 měsíců</t>
  </si>
  <si>
    <t>Nabídková cena za ks v Kč bez DPH</t>
  </si>
  <si>
    <t>Nabídková cena za ks v Kč vč. DPH</t>
  </si>
  <si>
    <t>Specifikace</t>
  </si>
  <si>
    <t>AMINOKYSELINY</t>
  </si>
  <si>
    <t>TUKOVÉ EMULZE</t>
  </si>
  <si>
    <t>80 - 100</t>
  </si>
  <si>
    <t xml:space="preserve">240 - 300 </t>
  </si>
  <si>
    <t>Dodavatel nesmí v tabulce měnit, slučovat, přidávat nebo vypouštět položky jednotlivých parametrů, které obsahuje Příloha č. 1 ZD. V relevantních sloupcích tabulky ( cena za ks, kod SÚKL, kod z katalogu,obchodní označení produktu,počet ks v baleníatd.) dodavatel doplní, jaké zboží konkrétně nabízí. Dodavatel vyplní všechny relevantní položky v příslušných sloupcích, když v nich poskytne technické informace o nabízeném plnění tak, aby je zadavatel byl schopen kvalifikovaně posoudit a porovnat s jinými nabídkami. 
Nepřípustná změna stanovené tabulky Technická specifikace nebo porušení dalších požadavků znamená nesplnění požadavků zadavatele uvedených v zadávacích podmínkách s důsledkem vyloučení dodavatele z účasti v zadávacím řízení na danou VZ.</t>
  </si>
  <si>
    <t>DODÁVKY PARENTERÁLNÍ VÝŽIVY PRO NEMOCNICE PLZEŇSKÉHO KRAJE 2021</t>
  </si>
  <si>
    <t>DODAVATEL VYPLNÍ POUZE ŽLUTĚ ZABARVENÉ ČÁSTI</t>
  </si>
  <si>
    <t xml:space="preserve">1850 - 2000 </t>
  </si>
  <si>
    <t>45 - 65</t>
  </si>
  <si>
    <t>115 - 155</t>
  </si>
  <si>
    <t>50 - 75 g</t>
  </si>
  <si>
    <t>Předpokládané  množství vaků za 48 měsíců</t>
  </si>
  <si>
    <t>Předpokládaná suma - obrat za 48 měsíců v Kč  bez DPH</t>
  </si>
  <si>
    <t>Cena za 1 vak v Kč bez DPH</t>
  </si>
  <si>
    <t>Cena za 1 vak v Kč vč. DPH</t>
  </si>
  <si>
    <t>Část 4 VZ</t>
  </si>
  <si>
    <t>Nabídková cena v Kč bez DPH - Část 4</t>
  </si>
  <si>
    <t>Část 5 VZ</t>
  </si>
  <si>
    <t>Nabídková cena v Kč bez DPH  Část 5</t>
  </si>
  <si>
    <t>45 - 60</t>
  </si>
  <si>
    <t xml:space="preserve"> 110 - 150</t>
  </si>
  <si>
    <t xml:space="preserve">35 - 50 </t>
  </si>
  <si>
    <t>Předpokládaná suma - obrat za 48 měsíců v Kč bez DPH</t>
  </si>
  <si>
    <t>Nabídková cena za 1g AMK v Kč bez DPH</t>
  </si>
  <si>
    <t>Nabídková cena cena za 1g AMK v Kč vč. DPH</t>
  </si>
  <si>
    <t>Část 6 VZ</t>
  </si>
  <si>
    <t>Tříkomorový vak s obsahem roztoku aminokyselin (AMK 70 - 100 g), glukózy (G 220 - 280 g), tuků ( T 70 - 80 g) a elektrolytů  s max. obsahem sojového oleje 50%,  pro podání   do centrální žíly (objem 1850 - 2000ml)</t>
  </si>
  <si>
    <t>1850 - 2000</t>
  </si>
  <si>
    <t>70 - 100</t>
  </si>
  <si>
    <t>220 - 280</t>
  </si>
  <si>
    <t>70 - 80</t>
  </si>
  <si>
    <t>Nabídková cena v Kč bez DPH Část 6</t>
  </si>
  <si>
    <t>Část 7 VZ</t>
  </si>
  <si>
    <t>1200 - 1500</t>
  </si>
  <si>
    <t>80 - 110</t>
  </si>
  <si>
    <t>41 - 50</t>
  </si>
  <si>
    <t>Nabídková cena v Kč bez DPH Část 7</t>
  </si>
  <si>
    <t>Část 3 VZ</t>
  </si>
  <si>
    <t>Nabídková cena v Kč bez DPH - Část 3</t>
  </si>
  <si>
    <t>Část 8 VZ</t>
  </si>
  <si>
    <t>40-50</t>
  </si>
  <si>
    <t>120-150</t>
  </si>
  <si>
    <t>35-50</t>
  </si>
  <si>
    <t>Část 9 VZ</t>
  </si>
  <si>
    <t>100 - 120</t>
  </si>
  <si>
    <t>220 - 270</t>
  </si>
  <si>
    <t>Část 10 VZ</t>
  </si>
  <si>
    <t xml:space="preserve">1000 - 1100 </t>
  </si>
  <si>
    <t>66 - 80</t>
  </si>
  <si>
    <t xml:space="preserve">70 - 90 </t>
  </si>
  <si>
    <t>25 - 40</t>
  </si>
  <si>
    <t>Část 11 VZ</t>
  </si>
  <si>
    <t xml:space="preserve"> 2000 - 2100 </t>
  </si>
  <si>
    <t>130 - 155</t>
  </si>
  <si>
    <t>140 - 180</t>
  </si>
  <si>
    <t>55 - 75</t>
  </si>
  <si>
    <t>Část 12 VZ</t>
  </si>
  <si>
    <t>950 - 1000</t>
  </si>
  <si>
    <t>50 - 60</t>
  </si>
  <si>
    <t>110 - 130</t>
  </si>
  <si>
    <t>35 - 45</t>
  </si>
  <si>
    <t>Část 13 VZ</t>
  </si>
  <si>
    <t xml:space="preserve">1950 - 2000 </t>
  </si>
  <si>
    <t>220 - 250</t>
  </si>
  <si>
    <t xml:space="preserve">Tříkomorový vak s vysokými požadavky na AMK a podílem neproteinové energie menším než 65 kcal/g (AMK 130 - 155 g), glukózy (G 140 - 180 g), tuků (T 55 - 75 g) a elektrolytů, s max. obsahem sojového oleje 50%, pro podání do centrální žíly (objem 2000 - 2100 ml) </t>
  </si>
  <si>
    <t xml:space="preserve">Tříkomorový vak s vysokými požadavky na AMK a podílem neproteinové energie menším než 65 kcal/g (AMK 66 - 80 g), glukózy (G 70 - 90 g), tuků (T 25 - 40 g) a elektrolytů, s max. obsahem sojového oleje 50%, pro podání do centrální žíly (objem 1000 - 1100 ml) </t>
  </si>
  <si>
    <t>Tříkomorový vak s obsahem roztoku aminokyselin (AMK 100 - 120 g), glukózy (G 220 - 270 g), tuků (T 70 - 80 g) a elektrolytů  s max. obsahem sojového oleje 50%, pro podání do centrální žíly (objem 1850 - 2000 ml)</t>
  </si>
  <si>
    <t xml:space="preserve">Předpokládané  množství vaků za za 48 měsíců </t>
  </si>
  <si>
    <t xml:space="preserve">Předpokládané  množství vaků za 48 měsíců </t>
  </si>
  <si>
    <t>PROHLÁŠENÍ</t>
  </si>
  <si>
    <t xml:space="preserve">Prohlašuji, že 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</si>
  <si>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</si>
  <si>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</si>
  <si>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</si>
  <si>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Prohlášení k odpovědnému veřejnému zadávání</t>
  </si>
  <si>
    <t>- přijímám zadávací, technické, administrativní obchodní a platební podmínky včetně návrhu rámcové dohody ve výše uvedené veřejné zakázce.</t>
  </si>
  <si>
    <t>Prohlašuji, že zajistím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cizinců), a to vůči všem osobám, které se na plnění zakázky podílejí a bez ohledu na to, zda jsou práce na předmětu plnění prováděny bezprostředně poskytovatelem či jeho poddodavateli;</t>
  </si>
  <si>
    <t>Prohlašuji, že zajistím dodržování mezinárodních úmluv o lidských právech, sociálních či pracovních právech, zejména úmluv Mezinárodní organizace práce (ILO);</t>
  </si>
  <si>
    <t>V</t>
  </si>
  <si>
    <t>dne</t>
  </si>
  <si>
    <t>podpis osoby oprávněné zastupovat</t>
  </si>
  <si>
    <t>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</si>
  <si>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Hodnocená položková cena za 1 g AMK v Kč bez DPH</t>
  </si>
  <si>
    <t>Část 1 VZ</t>
  </si>
  <si>
    <t>Část 2 VZ</t>
  </si>
  <si>
    <t>Tříkomorový vak s obsahem roztoku aminokyselin (AMK 100 - 120 g), glukózy (G 220 - 250 g), tuků (T 70 - 80 g) , s max. obsahem sojového oleje 50%, pro podání do centrální žíly bez elektrolytů. (objem 1950 - 2000 ml)</t>
  </si>
  <si>
    <t xml:space="preserve">Tříkomorový vak s obsahem roztoku aminokyselin (AMK 50 - 60 g), glukózy (G 110 - 130 g), tuků (T 35 - 45 g), s max. obsahem sojového oleje 50%, pro podání do centrální žíly bez elektrolytů. (objem 950 - 1000 ml)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</si>
</sst>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4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9"/>
      <color theme="1"/>
      <name val="Century Gothic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theme="1"/>
      <name val="Century Gothic"/>
      <family val="2"/>
    </font>
    <font>
      <b/>
      <sz val="9"/>
      <color rgb="FFFF0000"/>
      <name val="Century Gothic"/>
      <family val="2"/>
    </font>
    <font>
      <b/>
      <sz val="9"/>
      <color rgb="FF00B0F0"/>
      <name val="Century Gothic"/>
      <family val="2"/>
    </font>
    <font>
      <b/>
      <sz val="14"/>
      <color theme="1"/>
      <name val="Century Gothic"/>
      <family val="2"/>
    </font>
    <font>
      <b/>
      <sz val="11"/>
      <color rgb="FFFF0000"/>
      <name val="Century Gothic"/>
      <family val="2"/>
    </font>
    <font>
      <b/>
      <sz val="14"/>
      <color theme="1"/>
      <name val="Calibri"/>
      <family val="2"/>
      <scheme val="minor"/>
    </font>
    <font>
      <b/>
      <i/>
      <sz val="12"/>
      <color theme="1"/>
      <name val="Century Gothic"/>
      <family val="2"/>
    </font>
    <font>
      <b/>
      <sz val="70"/>
      <color rgb="FFFCFCFD"/>
      <name val="Calibri"/>
      <family val="2"/>
      <scheme val="minor"/>
    </font>
    <font>
      <b/>
      <u val="single"/>
      <sz val="9"/>
      <color rgb="FFFF0000"/>
      <name val="Century Gothic"/>
      <family val="2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rgb="FFFF0000"/>
      <name val="Calibri"/>
      <family val="2"/>
    </font>
    <font>
      <b/>
      <sz val="11"/>
      <name val="Calibri"/>
      <family val="2"/>
    </font>
    <font>
      <b/>
      <sz val="70"/>
      <color theme="4"/>
      <name val="Calibri"/>
      <family val="2"/>
    </font>
    <font>
      <sz val="11"/>
      <name val="Calibri"/>
      <family val="2"/>
    </font>
  </fonts>
  <fills count="3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FCD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dotted">
        <color theme="0" tint="-0.4999699890613556"/>
      </left>
      <right style="dotted">
        <color theme="0" tint="-0.4999699890613556"/>
      </right>
      <top/>
      <bottom style="dotted">
        <color theme="0" tint="-0.4999699890613556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4" applyNumberFormat="0" applyAlignment="0" applyProtection="0"/>
    <xf numFmtId="0" fontId="20" fillId="6" borderId="5" applyNumberFormat="0" applyAlignment="0" applyProtection="0"/>
    <xf numFmtId="0" fontId="21" fillId="6" borderId="4" applyNumberFormat="0" applyAlignment="0" applyProtection="0"/>
    <xf numFmtId="0" fontId="22" fillId="0" borderId="6" applyNumberFormat="0" applyFill="0" applyAlignment="0" applyProtection="0"/>
    <xf numFmtId="0" fontId="9" fillId="7" borderId="7" applyNumberFormat="0" applyAlignment="0" applyProtection="0"/>
    <xf numFmtId="0" fontId="11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2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0" fillId="32" borderId="0" applyNumberFormat="0" applyBorder="0" applyAlignment="0" applyProtection="0"/>
  </cellStyleXfs>
  <cellXfs count="31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10" borderId="10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0" fillId="0" borderId="0" xfId="0"/>
    <xf numFmtId="0" fontId="6" fillId="10" borderId="12" xfId="0" applyFont="1" applyFill="1" applyBorder="1"/>
    <xf numFmtId="0" fontId="2" fillId="10" borderId="13" xfId="0" applyFont="1" applyFill="1" applyBorder="1"/>
    <xf numFmtId="0" fontId="2" fillId="10" borderId="13" xfId="0" applyFont="1" applyFill="1" applyBorder="1" applyAlignment="1">
      <alignment horizontal="right"/>
    </xf>
    <xf numFmtId="4" fontId="2" fillId="10" borderId="13" xfId="0" applyNumberFormat="1" applyFont="1" applyFill="1" applyBorder="1"/>
    <xf numFmtId="0" fontId="2" fillId="10" borderId="13" xfId="0" applyFont="1" applyFill="1" applyBorder="1" applyAlignment="1">
      <alignment wrapText="1"/>
    </xf>
    <xf numFmtId="3" fontId="2" fillId="10" borderId="13" xfId="0" applyNumberFormat="1" applyFont="1" applyFill="1" applyBorder="1"/>
    <xf numFmtId="0" fontId="2" fillId="10" borderId="14" xfId="0" applyFont="1" applyFill="1" applyBorder="1"/>
    <xf numFmtId="164" fontId="2" fillId="0" borderId="15" xfId="0" applyNumberFormat="1" applyFont="1" applyFill="1" applyBorder="1" applyAlignment="1">
      <alignment horizontal="center" vertical="center"/>
    </xf>
    <xf numFmtId="164" fontId="25" fillId="0" borderId="0" xfId="0" applyNumberFormat="1" applyFont="1" applyAlignment="1">
      <alignment horizontal="center"/>
    </xf>
    <xf numFmtId="0" fontId="6" fillId="10" borderId="16" xfId="0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4" fontId="6" fillId="10" borderId="0" xfId="0" applyNumberFormat="1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 wrapText="1"/>
    </xf>
    <xf numFmtId="3" fontId="6" fillId="10" borderId="0" xfId="0" applyNumberFormat="1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4" fontId="6" fillId="10" borderId="10" xfId="0" applyNumberFormat="1" applyFont="1" applyFill="1" applyBorder="1" applyAlignment="1">
      <alignment horizontal="center" vertical="center" wrapText="1"/>
    </xf>
    <xf numFmtId="3" fontId="6" fillId="10" borderId="10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7" fillId="10" borderId="12" xfId="0" applyFont="1" applyFill="1" applyBorder="1"/>
    <xf numFmtId="0" fontId="4" fillId="10" borderId="21" xfId="0" applyFont="1" applyFill="1" applyBorder="1" applyAlignment="1">
      <alignment horizontal="center" vertical="center" wrapText="1"/>
    </xf>
    <xf numFmtId="0" fontId="4" fillId="10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64" fontId="4" fillId="0" borderId="0" xfId="0" applyNumberFormat="1" applyFont="1"/>
    <xf numFmtId="164" fontId="28" fillId="0" borderId="0" xfId="0" applyNumberFormat="1" applyFont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0" fillId="0" borderId="0" xfId="0" applyFont="1"/>
    <xf numFmtId="0" fontId="3" fillId="0" borderId="0" xfId="0" applyFont="1" applyAlignment="1">
      <alignment horizontal="center"/>
    </xf>
    <xf numFmtId="0" fontId="24" fillId="10" borderId="25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165" fontId="3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/>
    </xf>
    <xf numFmtId="4" fontId="6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/>
    </xf>
    <xf numFmtId="0" fontId="33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3" fontId="3" fillId="0" borderId="0" xfId="0" applyNumberFormat="1" applyFont="1"/>
    <xf numFmtId="0" fontId="6" fillId="0" borderId="0" xfId="0" applyFont="1" applyFill="1" applyBorder="1" applyAlignment="1">
      <alignment horizontal="center" vertical="center"/>
    </xf>
    <xf numFmtId="0" fontId="29" fillId="33" borderId="26" xfId="0" applyFont="1" applyFill="1" applyBorder="1" applyAlignment="1">
      <alignment horizontal="center"/>
    </xf>
    <xf numFmtId="0" fontId="29" fillId="33" borderId="27" xfId="0" applyFont="1" applyFill="1" applyBorder="1" applyAlignment="1">
      <alignment horizontal="center"/>
    </xf>
    <xf numFmtId="0" fontId="29" fillId="33" borderId="28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/>
    <xf numFmtId="165" fontId="3" fillId="0" borderId="0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9" xfId="0" applyBorder="1" applyAlignment="1">
      <alignment vertical="center" wrapText="1"/>
    </xf>
    <xf numFmtId="165" fontId="3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vertical="center" wrapText="1"/>
    </xf>
    <xf numFmtId="165" fontId="33" fillId="0" borderId="30" xfId="0" applyNumberFormat="1" applyFont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165" fontId="33" fillId="33" borderId="30" xfId="0" applyNumberFormat="1" applyFont="1" applyFill="1" applyBorder="1" applyAlignment="1">
      <alignment horizontal="center" vertical="center" wrapText="1"/>
    </xf>
    <xf numFmtId="0" fontId="27" fillId="10" borderId="31" xfId="0" applyFont="1" applyFill="1" applyBorder="1"/>
    <xf numFmtId="164" fontId="36" fillId="0" borderId="25" xfId="0" applyNumberFormat="1" applyFont="1" applyBorder="1" applyAlignment="1">
      <alignment horizontal="center" vertical="center"/>
    </xf>
    <xf numFmtId="0" fontId="4" fillId="10" borderId="31" xfId="0" applyFont="1" applyFill="1" applyBorder="1" applyAlignment="1">
      <alignment horizontal="center" vertical="center" wrapText="1"/>
    </xf>
    <xf numFmtId="0" fontId="29" fillId="10" borderId="12" xfId="0" applyFont="1" applyFill="1" applyBorder="1"/>
    <xf numFmtId="0" fontId="29" fillId="10" borderId="31" xfId="0" applyFont="1" applyFill="1" applyBorder="1"/>
    <xf numFmtId="164" fontId="36" fillId="0" borderId="32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 wrapText="1"/>
    </xf>
    <xf numFmtId="0" fontId="3" fillId="10" borderId="22" xfId="0" applyFont="1" applyFill="1" applyBorder="1" applyAlignment="1">
      <alignment horizontal="center" vertical="center" wrapText="1"/>
    </xf>
    <xf numFmtId="0" fontId="3" fillId="10" borderId="3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164" fontId="41" fillId="0" borderId="15" xfId="0" applyNumberFormat="1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164" fontId="3" fillId="34" borderId="36" xfId="0" applyNumberFormat="1" applyFont="1" applyFill="1" applyBorder="1" applyAlignment="1">
      <alignment horizontal="center" vertical="center"/>
    </xf>
    <xf numFmtId="164" fontId="3" fillId="34" borderId="15" xfId="0" applyNumberFormat="1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/>
    </xf>
    <xf numFmtId="164" fontId="3" fillId="34" borderId="35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 wrapText="1"/>
    </xf>
    <xf numFmtId="164" fontId="2" fillId="34" borderId="15" xfId="0" applyNumberFormat="1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33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/>
    <xf numFmtId="164" fontId="37" fillId="35" borderId="0" xfId="0" applyNumberFormat="1" applyFont="1" applyFill="1" applyAlignment="1">
      <alignment horizontal="center"/>
    </xf>
    <xf numFmtId="0" fontId="41" fillId="34" borderId="24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4" fontId="40" fillId="0" borderId="15" xfId="0" applyNumberFormat="1" applyFont="1" applyFill="1" applyBorder="1" applyAlignment="1">
      <alignment horizontal="center" vertical="center"/>
    </xf>
    <xf numFmtId="4" fontId="41" fillId="0" borderId="15" xfId="0" applyNumberFormat="1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 wrapText="1"/>
    </xf>
    <xf numFmtId="164" fontId="41" fillId="34" borderId="15" xfId="0" applyNumberFormat="1" applyFont="1" applyFill="1" applyBorder="1" applyAlignment="1">
      <alignment horizontal="center" vertical="center"/>
    </xf>
    <xf numFmtId="3" fontId="40" fillId="0" borderId="15" xfId="0" applyNumberFormat="1" applyFont="1" applyFill="1" applyBorder="1" applyAlignment="1">
      <alignment horizontal="center" vertical="center"/>
    </xf>
    <xf numFmtId="0" fontId="41" fillId="34" borderId="38" xfId="0" applyFont="1" applyFill="1" applyBorder="1" applyAlignment="1">
      <alignment horizontal="center" vertical="center"/>
    </xf>
    <xf numFmtId="0" fontId="41" fillId="0" borderId="0" xfId="0" applyFont="1"/>
    <xf numFmtId="3" fontId="40" fillId="0" borderId="0" xfId="0" applyNumberFormat="1" applyFont="1"/>
    <xf numFmtId="0" fontId="40" fillId="10" borderId="12" xfId="0" applyFont="1" applyFill="1" applyBorder="1"/>
    <xf numFmtId="0" fontId="41" fillId="10" borderId="13" xfId="0" applyFont="1" applyFill="1" applyBorder="1"/>
    <xf numFmtId="0" fontId="41" fillId="10" borderId="13" xfId="0" applyFont="1" applyFill="1" applyBorder="1" applyAlignment="1">
      <alignment horizontal="right"/>
    </xf>
    <xf numFmtId="4" fontId="41" fillId="10" borderId="13" xfId="0" applyNumberFormat="1" applyFont="1" applyFill="1" applyBorder="1"/>
    <xf numFmtId="0" fontId="41" fillId="10" borderId="13" xfId="0" applyFont="1" applyFill="1" applyBorder="1" applyAlignment="1">
      <alignment wrapText="1"/>
    </xf>
    <xf numFmtId="3" fontId="41" fillId="10" borderId="13" xfId="0" applyNumberFormat="1" applyFont="1" applyFill="1" applyBorder="1"/>
    <xf numFmtId="0" fontId="41" fillId="10" borderId="14" xfId="0" applyFont="1" applyFill="1" applyBorder="1"/>
    <xf numFmtId="0" fontId="40" fillId="10" borderId="16" xfId="0" applyFont="1" applyFill="1" applyBorder="1" applyAlignment="1">
      <alignment horizontal="center" vertical="center"/>
    </xf>
    <xf numFmtId="0" fontId="40" fillId="10" borderId="17" xfId="0" applyFont="1" applyFill="1" applyBorder="1" applyAlignment="1">
      <alignment horizontal="center" vertical="center"/>
    </xf>
    <xf numFmtId="0" fontId="40" fillId="10" borderId="18" xfId="0" applyFont="1" applyFill="1" applyBorder="1" applyAlignment="1">
      <alignment horizontal="center" vertical="center"/>
    </xf>
    <xf numFmtId="4" fontId="40" fillId="10" borderId="0" xfId="0" applyNumberFormat="1" applyFont="1" applyFill="1" applyBorder="1" applyAlignment="1">
      <alignment horizontal="center" vertical="center"/>
    </xf>
    <xf numFmtId="0" fontId="40" fillId="10" borderId="0" xfId="0" applyFont="1" applyFill="1" applyBorder="1" applyAlignment="1">
      <alignment horizontal="center" vertical="center"/>
    </xf>
    <xf numFmtId="0" fontId="40" fillId="10" borderId="0" xfId="0" applyFont="1" applyFill="1" applyBorder="1" applyAlignment="1">
      <alignment horizontal="center" vertical="center" wrapText="1"/>
    </xf>
    <xf numFmtId="3" fontId="40" fillId="10" borderId="0" xfId="0" applyNumberFormat="1" applyFont="1" applyFill="1" applyBorder="1" applyAlignment="1">
      <alignment horizontal="center" vertical="center"/>
    </xf>
    <xf numFmtId="0" fontId="40" fillId="10" borderId="19" xfId="0" applyFont="1" applyFill="1" applyBorder="1" applyAlignment="1">
      <alignment horizontal="center" vertical="center"/>
    </xf>
    <xf numFmtId="0" fontId="40" fillId="10" borderId="20" xfId="0" applyFont="1" applyFill="1" applyBorder="1" applyAlignment="1">
      <alignment horizontal="center" vertical="center"/>
    </xf>
    <xf numFmtId="0" fontId="40" fillId="10" borderId="10" xfId="0" applyFont="1" applyFill="1" applyBorder="1" applyAlignment="1">
      <alignment horizontal="center" vertical="center"/>
    </xf>
    <xf numFmtId="4" fontId="40" fillId="10" borderId="10" xfId="0" applyNumberFormat="1" applyFont="1" applyFill="1" applyBorder="1" applyAlignment="1">
      <alignment horizontal="center" vertical="center" wrapText="1"/>
    </xf>
    <xf numFmtId="0" fontId="40" fillId="10" borderId="10" xfId="0" applyFont="1" applyFill="1" applyBorder="1" applyAlignment="1">
      <alignment horizontal="center" vertical="center" wrapText="1"/>
    </xf>
    <xf numFmtId="3" fontId="40" fillId="10" borderId="10" xfId="0" applyNumberFormat="1" applyFont="1" applyFill="1" applyBorder="1" applyAlignment="1">
      <alignment horizontal="center" vertical="center" wrapText="1"/>
    </xf>
    <xf numFmtId="0" fontId="40" fillId="10" borderId="11" xfId="0" applyFont="1" applyFill="1" applyBorder="1" applyAlignment="1">
      <alignment horizontal="center" vertical="center" wrapText="1"/>
    </xf>
    <xf numFmtId="0" fontId="44" fillId="10" borderId="25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64" fontId="42" fillId="35" borderId="25" xfId="0" applyNumberFormat="1" applyFont="1" applyFill="1" applyBorder="1" applyAlignment="1">
      <alignment horizontal="center" vertical="center"/>
    </xf>
    <xf numFmtId="164" fontId="37" fillId="35" borderId="31" xfId="0" applyNumberFormat="1" applyFont="1" applyFill="1" applyBorder="1" applyAlignment="1">
      <alignment horizontal="center" vertical="center"/>
    </xf>
    <xf numFmtId="164" fontId="37" fillId="35" borderId="25" xfId="0" applyNumberFormat="1" applyFont="1" applyFill="1" applyBorder="1" applyAlignment="1">
      <alignment horizontal="center" vertical="center"/>
    </xf>
    <xf numFmtId="164" fontId="39" fillId="35" borderId="31" xfId="0" applyNumberFormat="1" applyFont="1" applyFill="1" applyBorder="1" applyAlignment="1">
      <alignment horizontal="center"/>
    </xf>
    <xf numFmtId="0" fontId="46" fillId="10" borderId="10" xfId="0" applyFont="1" applyFill="1" applyBorder="1" applyAlignment="1">
      <alignment horizontal="center" vertical="center"/>
    </xf>
    <xf numFmtId="0" fontId="44" fillId="10" borderId="32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/>
    <xf numFmtId="0" fontId="35" fillId="36" borderId="40" xfId="0" applyFont="1" applyFill="1" applyBorder="1" applyAlignment="1">
      <alignment horizontal="center" vertical="center"/>
    </xf>
    <xf numFmtId="0" fontId="35" fillId="36" borderId="13" xfId="0" applyFont="1" applyFill="1" applyBorder="1" applyAlignment="1">
      <alignment horizontal="center" vertical="center"/>
    </xf>
    <xf numFmtId="0" fontId="35" fillId="36" borderId="14" xfId="0" applyFont="1" applyFill="1" applyBorder="1" applyAlignment="1">
      <alignment horizontal="center" vertical="center"/>
    </xf>
    <xf numFmtId="164" fontId="26" fillId="0" borderId="41" xfId="0" applyNumberFormat="1" applyFont="1" applyBorder="1" applyAlignment="1">
      <alignment horizontal="center"/>
    </xf>
    <xf numFmtId="0" fontId="26" fillId="0" borderId="41" xfId="0" applyFont="1" applyBorder="1" applyAlignment="1">
      <alignment horizontal="right"/>
    </xf>
    <xf numFmtId="0" fontId="36" fillId="0" borderId="12" xfId="0" applyFont="1" applyBorder="1" applyAlignment="1">
      <alignment horizontal="left" vertical="center" wrapText="1"/>
    </xf>
    <xf numFmtId="0" fontId="36" fillId="0" borderId="42" xfId="0" applyFont="1" applyBorder="1" applyAlignment="1">
      <alignment horizontal="left" vertical="center" wrapText="1"/>
    </xf>
    <xf numFmtId="0" fontId="35" fillId="36" borderId="10" xfId="0" applyFont="1" applyFill="1" applyBorder="1" applyAlignment="1">
      <alignment horizontal="center"/>
    </xf>
    <xf numFmtId="0" fontId="35" fillId="36" borderId="11" xfId="0" applyFont="1" applyFill="1" applyBorder="1" applyAlignment="1">
      <alignment horizontal="center"/>
    </xf>
    <xf numFmtId="0" fontId="29" fillId="37" borderId="20" xfId="0" applyFont="1" applyFill="1" applyBorder="1" applyAlignment="1">
      <alignment horizontal="left" vertical="center" wrapText="1"/>
    </xf>
    <xf numFmtId="0" fontId="29" fillId="37" borderId="10" xfId="0" applyFont="1" applyFill="1" applyBorder="1" applyAlignment="1">
      <alignment horizontal="left" vertical="center" wrapText="1"/>
    </xf>
    <xf numFmtId="0" fontId="29" fillId="37" borderId="24" xfId="0" applyFont="1" applyFill="1" applyBorder="1" applyAlignment="1">
      <alignment horizontal="left" vertical="center" wrapText="1"/>
    </xf>
    <xf numFmtId="0" fontId="29" fillId="37" borderId="15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left" vertical="center" wrapText="1"/>
    </xf>
    <xf numFmtId="0" fontId="29" fillId="0" borderId="36" xfId="0" applyFont="1" applyFill="1" applyBorder="1" applyAlignment="1">
      <alignment horizontal="left" vertical="center" wrapText="1"/>
    </xf>
    <xf numFmtId="0" fontId="29" fillId="0" borderId="43" xfId="0" applyFont="1" applyFill="1" applyBorder="1" applyAlignment="1">
      <alignment horizontal="left" vertical="center" wrapText="1"/>
    </xf>
    <xf numFmtId="0" fontId="29" fillId="0" borderId="30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left" wrapText="1"/>
    </xf>
    <xf numFmtId="0" fontId="29" fillId="0" borderId="15" xfId="0" applyFont="1" applyFill="1" applyBorder="1" applyAlignment="1">
      <alignment horizontal="left" wrapText="1"/>
    </xf>
    <xf numFmtId="0" fontId="7" fillId="36" borderId="26" xfId="0" applyFont="1" applyFill="1" applyBorder="1" applyAlignment="1">
      <alignment horizontal="center"/>
    </xf>
    <xf numFmtId="0" fontId="7" fillId="36" borderId="28" xfId="0" applyFont="1" applyFill="1" applyBorder="1" applyAlignment="1">
      <alignment horizontal="center"/>
    </xf>
    <xf numFmtId="0" fontId="7" fillId="36" borderId="44" xfId="0" applyFont="1" applyFill="1" applyBorder="1" applyAlignment="1">
      <alignment horizontal="center"/>
    </xf>
    <xf numFmtId="49" fontId="0" fillId="0" borderId="0" xfId="0" applyNumberFormat="1" applyBorder="1" applyAlignment="1">
      <alignment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42" xfId="0" applyFont="1" applyFill="1" applyBorder="1" applyAlignment="1">
      <alignment horizontal="center" vertical="center"/>
    </xf>
    <xf numFmtId="0" fontId="3" fillId="37" borderId="31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8" fillId="0" borderId="42" xfId="0" applyFont="1" applyBorder="1" applyAlignment="1">
      <alignment vertical="center"/>
    </xf>
    <xf numFmtId="0" fontId="36" fillId="34" borderId="26" xfId="0" applyFont="1" applyFill="1" applyBorder="1" applyAlignment="1">
      <alignment horizontal="left"/>
    </xf>
    <xf numFmtId="0" fontId="36" fillId="34" borderId="28" xfId="0" applyFont="1" applyFill="1" applyBorder="1" applyAlignment="1">
      <alignment horizontal="left"/>
    </xf>
    <xf numFmtId="0" fontId="36" fillId="34" borderId="44" xfId="0" applyFont="1" applyFill="1" applyBorder="1" applyAlignment="1">
      <alignment horizontal="left"/>
    </xf>
    <xf numFmtId="0" fontId="36" fillId="34" borderId="45" xfId="0" applyFont="1" applyFill="1" applyBorder="1" applyAlignment="1">
      <alignment horizontal="left"/>
    </xf>
    <xf numFmtId="0" fontId="36" fillId="34" borderId="46" xfId="0" applyFont="1" applyFill="1" applyBorder="1" applyAlignment="1">
      <alignment horizontal="left"/>
    </xf>
    <xf numFmtId="0" fontId="36" fillId="34" borderId="47" xfId="0" applyFont="1" applyFill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3" fillId="37" borderId="48" xfId="0" applyFont="1" applyFill="1" applyBorder="1" applyAlignment="1">
      <alignment horizontal="center" vertical="center"/>
    </xf>
    <xf numFmtId="0" fontId="3" fillId="37" borderId="41" xfId="0" applyFont="1" applyFill="1" applyBorder="1" applyAlignment="1">
      <alignment horizontal="center" vertical="center"/>
    </xf>
    <xf numFmtId="0" fontId="3" fillId="37" borderId="49" xfId="0" applyFont="1" applyFill="1" applyBorder="1" applyAlignment="1">
      <alignment horizontal="center" vertical="center"/>
    </xf>
    <xf numFmtId="0" fontId="0" fillId="38" borderId="0" xfId="0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top" wrapText="1"/>
    </xf>
    <xf numFmtId="0" fontId="36" fillId="34" borderId="37" xfId="0" applyFont="1" applyFill="1" applyBorder="1" applyAlignment="1">
      <alignment horizontal="left"/>
    </xf>
    <xf numFmtId="0" fontId="36" fillId="34" borderId="50" xfId="0" applyFont="1" applyFill="1" applyBorder="1" applyAlignment="1">
      <alignment horizontal="left"/>
    </xf>
    <xf numFmtId="0" fontId="36" fillId="34" borderId="51" xfId="0" applyFont="1" applyFill="1" applyBorder="1" applyAlignment="1">
      <alignment horizontal="left"/>
    </xf>
    <xf numFmtId="0" fontId="35" fillId="36" borderId="12" xfId="0" applyFont="1" applyFill="1" applyBorder="1" applyAlignment="1">
      <alignment horizontal="center" vertical="center"/>
    </xf>
    <xf numFmtId="0" fontId="35" fillId="36" borderId="42" xfId="0" applyFont="1" applyFill="1" applyBorder="1" applyAlignment="1">
      <alignment horizontal="center" vertical="center"/>
    </xf>
    <xf numFmtId="0" fontId="35" fillId="36" borderId="31" xfId="0" applyFont="1" applyFill="1" applyBorder="1" applyAlignment="1">
      <alignment horizontal="center" vertical="center"/>
    </xf>
    <xf numFmtId="0" fontId="7" fillId="36" borderId="45" xfId="0" applyFont="1" applyFill="1" applyBorder="1" applyAlignment="1">
      <alignment horizontal="center"/>
    </xf>
    <xf numFmtId="0" fontId="7" fillId="36" borderId="46" xfId="0" applyFont="1" applyFill="1" applyBorder="1" applyAlignment="1">
      <alignment horizontal="center"/>
    </xf>
    <xf numFmtId="0" fontId="7" fillId="36" borderId="47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/>
    <xf numFmtId="0" fontId="25" fillId="0" borderId="42" xfId="0" applyFont="1" applyBorder="1"/>
    <xf numFmtId="0" fontId="2" fillId="0" borderId="13" xfId="0" applyFont="1" applyBorder="1" applyAlignment="1">
      <alignment horizontal="center"/>
    </xf>
    <xf numFmtId="0" fontId="39" fillId="0" borderId="48" xfId="0" applyFont="1" applyBorder="1" applyAlignment="1">
      <alignment horizontal="left" vertical="center"/>
    </xf>
    <xf numFmtId="0" fontId="39" fillId="0" borderId="41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2" fillId="0" borderId="42" xfId="0" applyFont="1" applyBorder="1" applyAlignment="1">
      <alignment horizontal="left" vertical="center"/>
    </xf>
    <xf numFmtId="0" fontId="7" fillId="36" borderId="24" xfId="0" applyFont="1" applyFill="1" applyBorder="1" applyAlignment="1">
      <alignment horizontal="left" wrapText="1"/>
    </xf>
    <xf numFmtId="0" fontId="7" fillId="36" borderId="15" xfId="0" applyFont="1" applyFill="1" applyBorder="1" applyAlignment="1">
      <alignment horizontal="left" wrapText="1"/>
    </xf>
    <xf numFmtId="0" fontId="39" fillId="34" borderId="45" xfId="0" applyFont="1" applyFill="1" applyBorder="1" applyAlignment="1">
      <alignment horizontal="left" vertical="center"/>
    </xf>
    <xf numFmtId="0" fontId="39" fillId="34" borderId="46" xfId="0" applyFont="1" applyFill="1" applyBorder="1" applyAlignment="1">
      <alignment horizontal="left" vertical="center"/>
    </xf>
    <xf numFmtId="0" fontId="39" fillId="34" borderId="47" xfId="0" applyFont="1" applyFill="1" applyBorder="1" applyAlignment="1">
      <alignment horizontal="left" vertical="center"/>
    </xf>
    <xf numFmtId="0" fontId="27" fillId="0" borderId="13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4" fillId="10" borderId="42" xfId="0" applyFont="1" applyFill="1" applyBorder="1" applyAlignment="1">
      <alignment horizontal="left" wrapText="1"/>
    </xf>
    <xf numFmtId="0" fontId="44" fillId="10" borderId="31" xfId="0" applyFont="1" applyFill="1" applyBorder="1" applyAlignment="1">
      <alignment horizontal="left" wrapText="1"/>
    </xf>
    <xf numFmtId="0" fontId="45" fillId="0" borderId="41" xfId="0" applyFont="1" applyBorder="1" applyAlignment="1">
      <alignment horizontal="left" vertical="center"/>
    </xf>
    <xf numFmtId="0" fontId="45" fillId="0" borderId="41" xfId="0" applyFont="1" applyBorder="1" applyAlignment="1">
      <alignment vertical="center"/>
    </xf>
    <xf numFmtId="0" fontId="29" fillId="36" borderId="12" xfId="0" applyFont="1" applyFill="1" applyBorder="1" applyAlignment="1">
      <alignment horizontal="center" vertical="center"/>
    </xf>
    <xf numFmtId="0" fontId="29" fillId="36" borderId="42" xfId="0" applyFont="1" applyFill="1" applyBorder="1" applyAlignment="1">
      <alignment horizontal="center" vertical="center"/>
    </xf>
    <xf numFmtId="0" fontId="29" fillId="36" borderId="54" xfId="0" applyFont="1" applyFill="1" applyBorder="1" applyAlignment="1">
      <alignment horizontal="center" vertical="center"/>
    </xf>
    <xf numFmtId="0" fontId="29" fillId="36" borderId="55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 horizontal="left" vertical="center" wrapText="1"/>
    </xf>
    <xf numFmtId="0" fontId="29" fillId="36" borderId="26" xfId="0" applyFont="1" applyFill="1" applyBorder="1" applyAlignment="1">
      <alignment horizontal="center" vertical="center"/>
    </xf>
    <xf numFmtId="0" fontId="29" fillId="36" borderId="28" xfId="0" applyFont="1" applyFill="1" applyBorder="1" applyAlignment="1">
      <alignment horizontal="center" vertical="center"/>
    </xf>
    <xf numFmtId="0" fontId="29" fillId="36" borderId="44" xfId="0" applyFont="1" applyFill="1" applyBorder="1" applyAlignment="1">
      <alignment horizontal="center" vertical="center"/>
    </xf>
    <xf numFmtId="0" fontId="7" fillId="37" borderId="24" xfId="0" applyFont="1" applyFill="1" applyBorder="1" applyAlignment="1">
      <alignment horizontal="left" vertical="center" wrapText="1"/>
    </xf>
    <xf numFmtId="0" fontId="7" fillId="37" borderId="15" xfId="0" applyFont="1" applyFill="1" applyBorder="1" applyAlignment="1">
      <alignment horizontal="left" vertical="center" wrapText="1"/>
    </xf>
    <xf numFmtId="0" fontId="29" fillId="36" borderId="45" xfId="0" applyFont="1" applyFill="1" applyBorder="1" applyAlignment="1">
      <alignment horizontal="center" wrapText="1"/>
    </xf>
    <xf numFmtId="0" fontId="29" fillId="36" borderId="46" xfId="0" applyFont="1" applyFill="1" applyBorder="1" applyAlignment="1">
      <alignment horizontal="center" wrapText="1"/>
    </xf>
    <xf numFmtId="0" fontId="29" fillId="36" borderId="47" xfId="0" applyFont="1" applyFill="1" applyBorder="1" applyAlignment="1">
      <alignment horizontal="center" wrapText="1"/>
    </xf>
    <xf numFmtId="0" fontId="7" fillId="36" borderId="20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left" vertical="center" wrapText="1"/>
    </xf>
    <xf numFmtId="0" fontId="39" fillId="34" borderId="56" xfId="0" applyFont="1" applyFill="1" applyBorder="1" applyAlignment="1">
      <alignment horizontal="left" vertical="center"/>
    </xf>
    <xf numFmtId="0" fontId="39" fillId="34" borderId="54" xfId="0" applyFont="1" applyFill="1" applyBorder="1" applyAlignment="1">
      <alignment horizontal="left" vertical="center"/>
    </xf>
    <xf numFmtId="0" fontId="39" fillId="34" borderId="55" xfId="0" applyFont="1" applyFill="1" applyBorder="1" applyAlignment="1">
      <alignment horizontal="left" vertical="center"/>
    </xf>
    <xf numFmtId="0" fontId="7" fillId="36" borderId="43" xfId="0" applyFont="1" applyFill="1" applyBorder="1" applyAlignment="1">
      <alignment horizontal="left" vertical="center" wrapText="1"/>
    </xf>
    <xf numFmtId="0" fontId="7" fillId="36" borderId="30" xfId="0" applyFont="1" applyFill="1" applyBorder="1" applyAlignment="1">
      <alignment horizontal="left" vertical="center" wrapText="1"/>
    </xf>
    <xf numFmtId="0" fontId="39" fillId="34" borderId="26" xfId="0" applyFont="1" applyFill="1" applyBorder="1" applyAlignment="1">
      <alignment horizontal="left" vertical="center"/>
    </xf>
    <xf numFmtId="0" fontId="39" fillId="34" borderId="28" xfId="0" applyFont="1" applyFill="1" applyBorder="1" applyAlignment="1">
      <alignment horizontal="left" vertical="center"/>
    </xf>
    <xf numFmtId="0" fontId="39" fillId="34" borderId="44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/>
    <xf numFmtId="0" fontId="39" fillId="0" borderId="12" xfId="0" applyFont="1" applyBorder="1" applyAlignment="1">
      <alignment horizontal="left"/>
    </xf>
    <xf numFmtId="0" fontId="39" fillId="0" borderId="42" xfId="0" applyFont="1" applyBorder="1" applyAlignment="1">
      <alignment horizontal="left"/>
    </xf>
    <xf numFmtId="0" fontId="39" fillId="0" borderId="31" xfId="0" applyFont="1" applyBorder="1" applyAlignment="1">
      <alignment horizontal="left"/>
    </xf>
    <xf numFmtId="0" fontId="32" fillId="0" borderId="54" xfId="0" applyFont="1" applyBorder="1" applyAlignment="1">
      <alignment horizontal="left" vertical="center"/>
    </xf>
    <xf numFmtId="0" fontId="44" fillId="10" borderId="41" xfId="0" applyFont="1" applyFill="1" applyBorder="1" applyAlignment="1">
      <alignment horizontal="left" wrapText="1"/>
    </xf>
    <xf numFmtId="0" fontId="44" fillId="10" borderId="49" xfId="0" applyFont="1" applyFill="1" applyBorder="1" applyAlignment="1">
      <alignment horizontal="left" wrapText="1"/>
    </xf>
    <xf numFmtId="0" fontId="7" fillId="36" borderId="57" xfId="0" applyFont="1" applyFill="1" applyBorder="1" applyAlignment="1">
      <alignment horizontal="left" vertical="center" wrapText="1"/>
    </xf>
    <xf numFmtId="0" fontId="7" fillId="36" borderId="38" xfId="0" applyFont="1" applyFill="1" applyBorder="1" applyAlignment="1">
      <alignment horizontal="left" wrapText="1"/>
    </xf>
    <xf numFmtId="0" fontId="0" fillId="0" borderId="28" xfId="0" applyBorder="1" applyAlignment="1">
      <alignment horizontal="center"/>
    </xf>
    <xf numFmtId="0" fontId="33" fillId="0" borderId="28" xfId="0" applyFont="1" applyBorder="1" applyAlignment="1">
      <alignment vertical="center"/>
    </xf>
    <xf numFmtId="0" fontId="39" fillId="34" borderId="28" xfId="0" applyFont="1" applyFill="1" applyBorder="1" applyAlignment="1">
      <alignment horizontal="left"/>
    </xf>
    <xf numFmtId="0" fontId="39" fillId="34" borderId="44" xfId="0" applyFont="1" applyFill="1" applyBorder="1" applyAlignment="1">
      <alignment horizontal="left"/>
    </xf>
    <xf numFmtId="0" fontId="39" fillId="34" borderId="46" xfId="0" applyFont="1" applyFill="1" applyBorder="1" applyAlignment="1">
      <alignment horizontal="left"/>
    </xf>
    <xf numFmtId="0" fontId="39" fillId="34" borderId="47" xfId="0" applyFont="1" applyFill="1" applyBorder="1" applyAlignment="1">
      <alignment horizontal="left"/>
    </xf>
    <xf numFmtId="0" fontId="7" fillId="37" borderId="11" xfId="0" applyFont="1" applyFill="1" applyBorder="1" applyAlignment="1">
      <alignment horizontal="left" vertical="center" wrapText="1"/>
    </xf>
    <xf numFmtId="0" fontId="7" fillId="37" borderId="58" xfId="0" applyFont="1" applyFill="1" applyBorder="1" applyAlignment="1">
      <alignment horizontal="left" vertical="center" wrapText="1"/>
    </xf>
    <xf numFmtId="0" fontId="7" fillId="37" borderId="59" xfId="0" applyFont="1" applyFill="1" applyBorder="1" applyAlignment="1">
      <alignment horizontal="left" vertical="center" wrapText="1"/>
    </xf>
    <xf numFmtId="0" fontId="29" fillId="36" borderId="28" xfId="0" applyFont="1" applyFill="1" applyBorder="1" applyAlignment="1">
      <alignment horizontal="center" wrapText="1"/>
    </xf>
    <xf numFmtId="0" fontId="29" fillId="36" borderId="44" xfId="0" applyFont="1" applyFill="1" applyBorder="1" applyAlignment="1">
      <alignment horizontal="center" wrapText="1"/>
    </xf>
    <xf numFmtId="0" fontId="29" fillId="36" borderId="31" xfId="0" applyFont="1" applyFill="1" applyBorder="1" applyAlignment="1">
      <alignment horizontal="center" vertical="center"/>
    </xf>
    <xf numFmtId="0" fontId="7" fillId="37" borderId="23" xfId="0" applyFont="1" applyFill="1" applyBorder="1" applyAlignment="1">
      <alignment horizontal="left" vertical="center" wrapText="1"/>
    </xf>
    <xf numFmtId="0" fontId="7" fillId="37" borderId="36" xfId="0" applyFont="1" applyFill="1" applyBorder="1" applyAlignment="1">
      <alignment horizontal="left" vertical="center" wrapText="1"/>
    </xf>
    <xf numFmtId="0" fontId="29" fillId="36" borderId="37" xfId="0" applyFont="1" applyFill="1" applyBorder="1" applyAlignment="1">
      <alignment horizontal="center"/>
    </xf>
    <xf numFmtId="0" fontId="29" fillId="36" borderId="50" xfId="0" applyFont="1" applyFill="1" applyBorder="1" applyAlignment="1">
      <alignment horizontal="center"/>
    </xf>
    <xf numFmtId="0" fontId="29" fillId="36" borderId="51" xfId="0" applyFont="1" applyFill="1" applyBorder="1" applyAlignment="1">
      <alignment horizontal="center"/>
    </xf>
    <xf numFmtId="0" fontId="7" fillId="37" borderId="60" xfId="0" applyFont="1" applyFill="1" applyBorder="1" applyAlignment="1">
      <alignment horizontal="left" vertical="center" wrapText="1"/>
    </xf>
    <xf numFmtId="0" fontId="29" fillId="36" borderId="26" xfId="0" applyFont="1" applyFill="1" applyBorder="1" applyAlignment="1">
      <alignment horizontal="center" wrapText="1"/>
    </xf>
    <xf numFmtId="0" fontId="39" fillId="34" borderId="26" xfId="0" applyFont="1" applyFill="1" applyBorder="1" applyAlignment="1">
      <alignment horizontal="left"/>
    </xf>
    <xf numFmtId="0" fontId="42" fillId="0" borderId="31" xfId="0" applyFont="1" applyBorder="1" applyAlignment="1">
      <alignment horizontal="left" vertical="center"/>
    </xf>
    <xf numFmtId="0" fontId="39" fillId="34" borderId="45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30" fillId="10" borderId="42" xfId="0" applyFont="1" applyFill="1" applyBorder="1" applyAlignment="1">
      <alignment horizontal="left" wrapText="1"/>
    </xf>
    <xf numFmtId="0" fontId="30" fillId="10" borderId="31" xfId="0" applyFont="1" applyFill="1" applyBorder="1" applyAlignment="1">
      <alignment horizontal="left" wrapText="1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3" fillId="0" borderId="52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37" fillId="0" borderId="13" xfId="0" applyFont="1" applyBorder="1" applyAlignment="1">
      <alignment horizontal="left"/>
    </xf>
    <xf numFmtId="0" fontId="29" fillId="36" borderId="26" xfId="0" applyFont="1" applyFill="1" applyBorder="1" applyAlignment="1">
      <alignment horizontal="center" vertical="center" wrapText="1"/>
    </xf>
    <xf numFmtId="0" fontId="29" fillId="36" borderId="28" xfId="0" applyFont="1" applyFill="1" applyBorder="1" applyAlignment="1">
      <alignment horizontal="center" vertical="center" wrapText="1"/>
    </xf>
    <xf numFmtId="0" fontId="29" fillId="36" borderId="44" xfId="0" applyFont="1" applyFill="1" applyBorder="1" applyAlignment="1">
      <alignment horizontal="center" vertical="center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al 2" xfId="21"/>
    <cellStyle name="Název" xfId="22"/>
    <cellStyle name="Nadpis 1" xfId="23"/>
    <cellStyle name="Nadpis 2" xfId="24"/>
    <cellStyle name="Nadpis 3" xfId="25"/>
    <cellStyle name="Nadpis 4" xfId="26"/>
    <cellStyle name="Správně" xfId="27"/>
    <cellStyle name="Chybně" xfId="28"/>
    <cellStyle name="Neutrální" xfId="29"/>
    <cellStyle name="Vstup" xfId="30"/>
    <cellStyle name="Výstup" xfId="31"/>
    <cellStyle name="Výpočet" xfId="32"/>
    <cellStyle name="Propojená buňka" xfId="33"/>
    <cellStyle name="Kontrolní buňka" xfId="34"/>
    <cellStyle name="Text upozornění" xfId="35"/>
    <cellStyle name="Poznámka" xfId="36"/>
    <cellStyle name="Vysvětlující text" xfId="37"/>
    <cellStyle name="Celkem" xfId="38"/>
    <cellStyle name="Zvýraznění 1" xfId="39"/>
    <cellStyle name="20 % – Zvýraznění1" xfId="40"/>
    <cellStyle name="40 % – Zvýraznění1" xfId="41"/>
    <cellStyle name="60 % – Zvýraznění1" xfId="42"/>
    <cellStyle name="Zvýraznění 2" xfId="43"/>
    <cellStyle name="20 % – Zvýraznění2" xfId="44"/>
    <cellStyle name="40 % – Zvýraznění2" xfId="45"/>
    <cellStyle name="60 % – Zvýraznění2" xfId="46"/>
    <cellStyle name="Zvýraznění 3" xfId="47"/>
    <cellStyle name="20 % – Zvýraznění3" xfId="48"/>
    <cellStyle name="40 % – Zvýraznění3" xfId="49"/>
    <cellStyle name="60 % – Zvýraznění3" xfId="50"/>
    <cellStyle name="Zvýraznění 4" xfId="51"/>
    <cellStyle name="20 % – Zvýraznění4" xfId="52"/>
    <cellStyle name="40 % – Zvýraznění4" xfId="53"/>
    <cellStyle name="60 % – Zvýraznění4" xfId="54"/>
    <cellStyle name="Zvýraznění 5" xfId="55"/>
    <cellStyle name="20 % – Zvýraznění5" xfId="56"/>
    <cellStyle name="40 % – Zvýraznění5" xfId="57"/>
    <cellStyle name="60 % – Zvýraznění5" xfId="58"/>
    <cellStyle name="Zvýraznění 6" xfId="59"/>
    <cellStyle name="20 % – Zvýraznění6" xfId="60"/>
    <cellStyle name="40 % – Zvýraznění6" xfId="61"/>
    <cellStyle name="60 % – Zvýraznění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</xdr:row>
      <xdr:rowOff>304800</xdr:rowOff>
    </xdr:from>
    <xdr:ext cx="5810250" cy="1543050"/>
    <xdr:sp macro="" textlink="">
      <xdr:nvSpPr>
        <xdr:cNvPr id="2" name="Obdélník 1"/>
        <xdr:cNvSpPr/>
      </xdr:nvSpPr>
      <xdr:spPr>
        <a:xfrm rot="19237082">
          <a:off x="0" y="3752850"/>
          <a:ext cx="5810250" cy="15430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cs-CZ" sz="70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NEVYPLŇOVAT !!!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C22"/>
  <sheetViews>
    <sheetView showGridLines="0" workbookViewId="0" topLeftCell="A1">
      <selection activeCell="G3" sqref="G3"/>
    </sheetView>
  </sheetViews>
  <sheetFormatPr defaultColWidth="9.140625" defaultRowHeight="15"/>
  <cols>
    <col min="1" max="1" width="8.8515625" style="41" customWidth="1"/>
    <col min="2" max="2" width="68.28125" style="0" customWidth="1"/>
    <col min="3" max="3" width="12.28125" style="44" customWidth="1"/>
  </cols>
  <sheetData>
    <row r="1" spans="1:3" ht="42" customHeight="1">
      <c r="A1" s="69"/>
      <c r="B1" s="71" t="s">
        <v>53</v>
      </c>
      <c r="C1" s="70"/>
    </row>
    <row r="2" spans="1:3" s="6" customFormat="1" ht="15">
      <c r="A2" s="72"/>
      <c r="B2" s="73"/>
      <c r="C2" s="74"/>
    </row>
    <row r="3" spans="1:3" ht="75">
      <c r="A3" s="82" t="s">
        <v>54</v>
      </c>
      <c r="B3" s="82" t="s">
        <v>55</v>
      </c>
      <c r="C3" s="83" t="s">
        <v>152</v>
      </c>
    </row>
    <row r="4" spans="1:3" ht="46.9" customHeight="1">
      <c r="A4" s="78" t="str">
        <f>'CN Část 1'!A9</f>
        <v>Část 1.</v>
      </c>
      <c r="B4" s="79" t="str">
        <f>'CN Část 1'!B9</f>
        <v>Aminokyseliny</v>
      </c>
      <c r="C4" s="81">
        <f>'CN Část 1'!G13</f>
        <v>0</v>
      </c>
    </row>
    <row r="5" spans="1:3" ht="46.9" customHeight="1">
      <c r="A5" s="78" t="str">
        <f>'CN Část 2'!A9</f>
        <v>Část 2.</v>
      </c>
      <c r="B5" s="79" t="str">
        <f>'CN Část 2'!B9</f>
        <v>Tukové emulze</v>
      </c>
      <c r="C5" s="81">
        <f>'CN Část 2'!G13</f>
        <v>0</v>
      </c>
    </row>
    <row r="6" spans="1:3" ht="46.9" customHeight="1">
      <c r="A6" s="78" t="str">
        <f>'CN Část 3'!A10</f>
        <v>Část 3.</v>
      </c>
      <c r="B6" s="80" t="str">
        <f>'CN Část 3'!B10</f>
        <v>Dvoukomorový vak s obsahem roztoku aminokyselin (AMK 80 - 100 g), glukózy (G 240 - 300 g) a elektrolytů s možností přidání tukové emulze pro podání do centrální žíly (objem 2000 ml)</v>
      </c>
      <c r="C6" s="81">
        <f>'CN Část 3'!F15</f>
        <v>0</v>
      </c>
    </row>
    <row r="7" spans="1:3" ht="63.75" customHeight="1">
      <c r="A7" s="78" t="str">
        <f>'CN Část 4'!A10</f>
        <v>Část 4.</v>
      </c>
      <c r="B7" s="80" t="str">
        <f>'CN Část 4'!B10</f>
        <v xml:space="preserve">Tříkomorový vak s obsahem roztoku aminokyselin (AMK 45 - 65 g), glukózy (G 115 - 155 g), tuků (T 50 - 75 g) a elektrolytů, s max. obsahem sojového oleje 50%  pro podání  do periferní žíly (objem 1850 - 2000 ml) </v>
      </c>
      <c r="C7" s="81">
        <f>'CN Část 4'!F15</f>
        <v>0</v>
      </c>
    </row>
    <row r="8" spans="1:3" ht="60" customHeight="1">
      <c r="A8" s="78" t="str">
        <f>'CN Část 5'!A10</f>
        <v>Část 5.</v>
      </c>
      <c r="B8" s="80" t="str">
        <f>'CN Část 5'!B10</f>
        <v>Tříkomorový vak s obsahem roztoku aminokyselin (AMK 45 - 60 g), glukózy (G 110 - 150 g), tuků (T 35 - 50 g) a elektrolytů s max. obsahem sojového oleje 50%  pro podání do centrální žíly (objem 950 - 1250 ml)</v>
      </c>
      <c r="C8" s="81">
        <f>'CN Část 5'!F15</f>
        <v>0</v>
      </c>
    </row>
    <row r="9" spans="1:3" ht="64.5" customHeight="1">
      <c r="A9" s="78" t="str">
        <f>'CN Část 6'!A10</f>
        <v>Část 6.</v>
      </c>
      <c r="B9" s="80" t="str">
        <f>'CN Část 6'!B10</f>
        <v>Tříkomorový vak s obsahem roztoku aminokyselin (AMK 70 - 100 g), glukózy (G 220 - 280 g), tuků ( T 70 - 80 g) a elektrolytů  s max. obsahem sojového oleje 50%  pro podání   do centrální žíly (objem 1850 - 2000ml)</v>
      </c>
      <c r="C9" s="81">
        <f>'CN Část 6'!F15</f>
        <v>0</v>
      </c>
    </row>
    <row r="10" spans="1:3" ht="66.75" customHeight="1">
      <c r="A10" s="78" t="str">
        <f>'CN Část 7'!A10</f>
        <v>Část 7.</v>
      </c>
      <c r="B10" s="80" t="str">
        <f>'CN Část 7'!B10</f>
        <v>Tříkomorový vak s obsahem roztoku aminokyselin (AMK 40 - 50 g), glukózy (G 80 - 110 g), tuků (T 41 - 50 g) a elektrolytů   s max. obsahem sojového oleje 50%  pro podání do periferní žíly (objem 1200 - 1500 ml)</v>
      </c>
      <c r="C10" s="81">
        <f>'CN Část 7'!F15</f>
        <v>0</v>
      </c>
    </row>
    <row r="11" spans="1:3" s="6" customFormat="1" ht="64.5" customHeight="1">
      <c r="A11" s="78" t="str">
        <f>'CN Část 8'!A10</f>
        <v>Část 8.</v>
      </c>
      <c r="B11" s="80" t="str">
        <f>'CN Část 8'!B10</f>
        <v>Tříkomorový vak s obsahem roztoku aminokyselin (AMK 40 - 50 g), glukózy (G 120 - 150 g), tuků (T 35 - 50 g) a elektrolytů  s max. obsahem sojového oleje 50% pro podání do centrální žíly (objem 950 - 1250 ml)</v>
      </c>
      <c r="C11" s="81">
        <f>'CN Část 8'!F15</f>
        <v>0</v>
      </c>
    </row>
    <row r="12" spans="1:3" s="6" customFormat="1" ht="67.5" customHeight="1">
      <c r="A12" s="78" t="str">
        <f>'CN Část 9'!A10</f>
        <v>Část 9.</v>
      </c>
      <c r="B12" s="80" t="str">
        <f>'CN Část 9'!B10</f>
        <v>Tříkomorový vak s obsahem roztoku aminokyselin (AMK 100 - 120 g), glukózy (G 220 - 270 g), tuků (T 70 - 80 g) a elektrolytů  s max. obsahem sojového oleje 50%pro podání do centrální žíly (objem 1850 - 2000 ml)</v>
      </c>
      <c r="C12" s="81">
        <f>'CN Část 9'!F15</f>
        <v>0</v>
      </c>
    </row>
    <row r="13" spans="1:3" s="6" customFormat="1" ht="63.75" customHeight="1">
      <c r="A13" s="78" t="str">
        <f>'CN Část 10'!A10</f>
        <v>Část 10.</v>
      </c>
      <c r="B13" s="80" t="str">
        <f>'CN Část 11'!B10</f>
        <v xml:space="preserve">Tříkomorový vak s vysokými požadavky na AMK a podílem neproteinové energie menším než 65 kcal/g (AMK 130 - 155 g), glukózy (G 140 - 180 g), tuků (T 55 - 75 g) a elektrolytů  do centrální žíly s max. obsahem sojového oleje 50% (objem 2000 - 2100 ml) </v>
      </c>
      <c r="C13" s="81">
        <f>'CN Část 10'!F15</f>
        <v>0</v>
      </c>
    </row>
    <row r="14" spans="1:3" s="6" customFormat="1" ht="61.5" customHeight="1">
      <c r="A14" s="78" t="str">
        <f>'CN Část 11'!A10</f>
        <v>Část 11.</v>
      </c>
      <c r="B14" s="80" t="str">
        <f>'CN Část 11'!B10</f>
        <v xml:space="preserve">Tříkomorový vak s vysokými požadavky na AMK a podílem neproteinové energie menším než 65 kcal/g (AMK 130 - 155 g), glukózy (G 140 - 180 g), tuků (T 55 - 75 g) a elektrolytů  do centrální žíly s max. obsahem sojového oleje 50% (objem 2000 - 2100 ml) </v>
      </c>
      <c r="C14" s="81">
        <f>'CN Část 11'!F15</f>
        <v>0</v>
      </c>
    </row>
    <row r="15" spans="1:3" s="6" customFormat="1" ht="60.75" customHeight="1">
      <c r="A15" s="78" t="str">
        <f>'CN Část 12'!A10</f>
        <v>Část 12.</v>
      </c>
      <c r="B15" s="80" t="str">
        <f>'CN Část 12'!B10</f>
        <v>Tříkomorový vak s obsahem roztoku aminokyselin (AMK 50 - 60 g), glukózy (G 110 - 130 g), tuků (T 35 - 45 g) do centrální žíly s max. obsahem sojového oleje 50% (objem 950 - 1000 ml) Bez elektrolytů.</v>
      </c>
      <c r="C15" s="81">
        <f>'CN Část 12'!F15</f>
        <v>0</v>
      </c>
    </row>
    <row r="16" spans="1:3" s="6" customFormat="1" ht="68.25" customHeight="1">
      <c r="A16" s="78" t="str">
        <f>'CN Část 13'!A10</f>
        <v>Část 13.</v>
      </c>
      <c r="B16" s="80" t="str">
        <f>'CN Část 13'!B10</f>
        <v>Tříkomorový vak s obsahem roztoku aminokyselin (AMK 100 - 120 g), glukózy (G 220 - 250 g), tuků (T 70 - 80 g) do centrální žíly s max. obsahem sojového oleje 50% (objem 1950 - 2000 ml) Bez elektrolytů.</v>
      </c>
      <c r="C16" s="81">
        <f>'CN Část 13'!F15</f>
        <v>0</v>
      </c>
    </row>
    <row r="17" spans="1:3" s="6" customFormat="1" ht="46.9" customHeight="1" hidden="1">
      <c r="A17" s="75" t="e">
        <f>#REF!</f>
        <v>#REF!</v>
      </c>
      <c r="B17" s="76" t="e">
        <f>#REF!</f>
        <v>#REF!</v>
      </c>
      <c r="C17" s="77">
        <f>'CN Část 3'!F17</f>
        <v>0</v>
      </c>
    </row>
    <row r="22" ht="89.25">
      <c r="B22" s="45"/>
    </row>
  </sheetData>
  <printOptions/>
  <pageMargins left="0.7" right="0.7" top="0.787401575" bottom="0.787401575" header="0.3" footer="0.3"/>
  <pageSetup horizontalDpi="600" verticalDpi="600" orientation="portrait" paperSize="9" scale="97" r:id="rId2"/>
  <headerFooter>
    <oddFooter>&amp;CStránka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30"/>
  <sheetViews>
    <sheetView workbookViewId="0" topLeftCell="A1">
      <selection activeCell="C1" sqref="C1:O1"/>
    </sheetView>
  </sheetViews>
  <sheetFormatPr defaultColWidth="9.140625" defaultRowHeight="15"/>
  <cols>
    <col min="1" max="1" width="10.28125" style="30" customWidth="1"/>
    <col min="2" max="2" width="14.7109375" style="6" customWidth="1"/>
    <col min="3" max="5" width="9.140625" style="6" customWidth="1"/>
    <col min="6" max="6" width="8.8515625" style="6" customWidth="1"/>
    <col min="7" max="9" width="9.140625" style="6" customWidth="1"/>
    <col min="10" max="10" width="22.28125" style="6" customWidth="1"/>
    <col min="11" max="12" width="10.7109375" style="6" customWidth="1"/>
    <col min="13" max="13" width="15.57421875" style="6" customWidth="1"/>
    <col min="14" max="14" width="15.8515625" style="6" customWidth="1"/>
    <col min="15" max="15" width="12.28125" style="6" customWidth="1"/>
    <col min="16" max="16" width="29.7109375" style="6" customWidth="1"/>
    <col min="17" max="17" width="23.28125" style="62" customWidth="1"/>
    <col min="18" max="16384" width="9.140625" style="6" customWidth="1"/>
  </cols>
  <sheetData>
    <row r="1" spans="1:15" ht="28.5" customHeight="1" thickBot="1">
      <c r="A1" s="248"/>
      <c r="B1" s="249"/>
      <c r="C1" s="249" t="s">
        <v>58</v>
      </c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94"/>
    </row>
    <row r="2" spans="1:15" ht="26.25" customHeight="1">
      <c r="A2" s="295" t="s">
        <v>59</v>
      </c>
      <c r="B2" s="296"/>
      <c r="C2" s="297" t="s">
        <v>75</v>
      </c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9"/>
    </row>
    <row r="3" spans="1:15" ht="49.5" customHeight="1">
      <c r="A3" s="290" t="s">
        <v>113</v>
      </c>
      <c r="B3" s="300"/>
      <c r="C3" s="315" t="s">
        <v>136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7"/>
    </row>
    <row r="4" spans="1:15" ht="26.25" customHeight="1">
      <c r="A4" s="267" t="s">
        <v>60</v>
      </c>
      <c r="B4" s="268"/>
      <c r="C4" s="302" t="s">
        <v>64</v>
      </c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6"/>
    </row>
    <row r="5" spans="1:15" ht="26.25" customHeight="1">
      <c r="A5" s="267" t="s">
        <v>61</v>
      </c>
      <c r="B5" s="268"/>
      <c r="C5" s="302" t="s">
        <v>64</v>
      </c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6"/>
    </row>
    <row r="6" spans="1:15" ht="21" customHeight="1">
      <c r="A6" s="267" t="s">
        <v>62</v>
      </c>
      <c r="B6" s="268"/>
      <c r="C6" s="302" t="s">
        <v>64</v>
      </c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6"/>
    </row>
    <row r="7" spans="1:15" ht="35.25" customHeight="1" thickBot="1">
      <c r="A7" s="235" t="s">
        <v>63</v>
      </c>
      <c r="B7" s="236"/>
      <c r="C7" s="304" t="s">
        <v>64</v>
      </c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8"/>
    </row>
    <row r="8" spans="1:15" ht="15">
      <c r="A8" s="278"/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</row>
    <row r="9" spans="1:15" ht="25.5" customHeight="1" thickBot="1">
      <c r="A9" s="128" t="s">
        <v>76</v>
      </c>
      <c r="B9" s="129"/>
      <c r="C9" s="129"/>
      <c r="D9" s="129"/>
      <c r="E9" s="130"/>
      <c r="F9" s="283"/>
      <c r="G9" s="283"/>
      <c r="H9" s="283"/>
      <c r="I9" s="283"/>
      <c r="J9" s="283"/>
      <c r="K9" s="283"/>
      <c r="L9" s="283"/>
      <c r="M9" s="283"/>
      <c r="N9" s="283"/>
      <c r="O9" s="283"/>
    </row>
    <row r="10" spans="1:15" ht="34.5" customHeight="1" thickBot="1">
      <c r="A10" s="163" t="str">
        <f>"Část"&amp;" "&amp;A11&amp;"."</f>
        <v>Část 9.</v>
      </c>
      <c r="B10" s="244" t="s">
        <v>52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5"/>
    </row>
    <row r="11" spans="1:15" ht="15.75" thickBot="1">
      <c r="A11" s="241">
        <v>9</v>
      </c>
      <c r="B11" s="142" t="s">
        <v>20</v>
      </c>
      <c r="C11" s="143"/>
      <c r="D11" s="144"/>
      <c r="E11" s="143"/>
      <c r="F11" s="145"/>
      <c r="G11" s="143"/>
      <c r="H11" s="143"/>
      <c r="I11" s="146"/>
      <c r="J11" s="143"/>
      <c r="K11" s="143"/>
      <c r="L11" s="143"/>
      <c r="M11" s="147"/>
      <c r="N11" s="147"/>
      <c r="O11" s="148"/>
    </row>
    <row r="12" spans="1:17" s="24" customFormat="1" ht="15.75" thickBot="1">
      <c r="A12" s="242"/>
      <c r="B12" s="149" t="s">
        <v>77</v>
      </c>
      <c r="C12" s="150" t="s">
        <v>114</v>
      </c>
      <c r="D12" s="150" t="s">
        <v>115</v>
      </c>
      <c r="E12" s="151" t="s">
        <v>100</v>
      </c>
      <c r="F12" s="152"/>
      <c r="G12" s="153"/>
      <c r="H12" s="153"/>
      <c r="I12" s="154"/>
      <c r="J12" s="153"/>
      <c r="K12" s="153"/>
      <c r="L12" s="153"/>
      <c r="M12" s="155"/>
      <c r="N12" s="155"/>
      <c r="O12" s="156"/>
      <c r="Q12" s="63"/>
    </row>
    <row r="13" spans="1:17" s="24" customFormat="1" ht="45">
      <c r="A13" s="242"/>
      <c r="B13" s="157" t="s">
        <v>29</v>
      </c>
      <c r="C13" s="158" t="s">
        <v>31</v>
      </c>
      <c r="D13" s="158" t="s">
        <v>32</v>
      </c>
      <c r="E13" s="158" t="s">
        <v>30</v>
      </c>
      <c r="F13" s="159" t="s">
        <v>2</v>
      </c>
      <c r="G13" s="160" t="s">
        <v>5</v>
      </c>
      <c r="H13" s="158" t="s">
        <v>0</v>
      </c>
      <c r="I13" s="160" t="s">
        <v>17</v>
      </c>
      <c r="J13" s="158" t="s">
        <v>1</v>
      </c>
      <c r="K13" s="160" t="s">
        <v>3</v>
      </c>
      <c r="L13" s="160" t="s">
        <v>4</v>
      </c>
      <c r="M13" s="161" t="s">
        <v>137</v>
      </c>
      <c r="N13" s="161" t="s">
        <v>40</v>
      </c>
      <c r="O13" s="162" t="s">
        <v>18</v>
      </c>
      <c r="P13" s="61"/>
      <c r="Q13" s="63"/>
    </row>
    <row r="14" spans="1:25" s="30" customFormat="1" ht="22.9" customHeight="1" thickBot="1">
      <c r="A14" s="243"/>
      <c r="B14" s="132"/>
      <c r="C14" s="133"/>
      <c r="D14" s="133"/>
      <c r="E14" s="133"/>
      <c r="F14" s="134" t="str">
        <f>IF(K14=0,"",K14/C14)</f>
        <v/>
      </c>
      <c r="G14" s="135" t="str">
        <f>IF(K14=0,"",L14/C14)</f>
        <v/>
      </c>
      <c r="H14" s="133"/>
      <c r="I14" s="136"/>
      <c r="J14" s="136"/>
      <c r="K14" s="137">
        <v>0</v>
      </c>
      <c r="L14" s="102">
        <f>K14*1.1</f>
        <v>0</v>
      </c>
      <c r="M14" s="138">
        <v>288</v>
      </c>
      <c r="N14" s="135">
        <f>M14*K14</f>
        <v>0</v>
      </c>
      <c r="O14" s="139"/>
      <c r="P14" s="48"/>
      <c r="Q14" s="49"/>
      <c r="R14" s="49"/>
      <c r="S14" s="49"/>
      <c r="T14" s="49"/>
      <c r="U14" s="50"/>
      <c r="V14" s="49"/>
      <c r="W14" s="51"/>
      <c r="X14" s="51"/>
      <c r="Y14" s="51"/>
    </row>
    <row r="15" spans="1:15" ht="15">
      <c r="A15" s="164"/>
      <c r="B15" s="140"/>
      <c r="C15" s="314" t="s">
        <v>42</v>
      </c>
      <c r="D15" s="314"/>
      <c r="E15" s="314"/>
      <c r="F15" s="131">
        <f>SUM(F14)</f>
        <v>0</v>
      </c>
      <c r="G15" s="140"/>
      <c r="H15" s="140"/>
      <c r="I15" s="140"/>
      <c r="J15" s="140"/>
      <c r="K15" s="141"/>
      <c r="L15" s="140"/>
      <c r="M15" s="140"/>
      <c r="N15" s="140"/>
      <c r="O15" s="140"/>
    </row>
    <row r="16" spans="1:15" ht="15">
      <c r="A16" s="164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</row>
    <row r="17" spans="1:17" ht="83.25" customHeight="1">
      <c r="A17" s="227" t="s">
        <v>74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Q17" s="6"/>
    </row>
    <row r="18" spans="1:17" ht="15.75" thickBot="1">
      <c r="A18" s="6"/>
      <c r="Q18" s="6"/>
    </row>
    <row r="19" spans="1:17" ht="27" customHeight="1" thickBot="1">
      <c r="A19" s="197" t="s">
        <v>139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9"/>
      <c r="Q19" s="6"/>
    </row>
    <row r="20" spans="1:17" ht="29.25" customHeight="1">
      <c r="A20" s="196" t="s">
        <v>140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Q20" s="6"/>
    </row>
    <row r="21" spans="1:17" ht="30.75" customHeight="1">
      <c r="A21" s="210" t="s">
        <v>141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Q21" s="6"/>
    </row>
    <row r="22" spans="1:17" ht="30.75" customHeight="1">
      <c r="A22" s="211" t="s">
        <v>142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Q22" s="6"/>
    </row>
    <row r="23" spans="1:17" ht="30.75" customHeight="1">
      <c r="A23" s="211" t="s">
        <v>143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Q23" s="6"/>
    </row>
    <row r="24" spans="1:17" ht="41.25" customHeight="1">
      <c r="A24" s="217" t="s">
        <v>151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Q24" s="6"/>
    </row>
    <row r="25" spans="1:17" ht="30.75" customHeight="1" thickBot="1">
      <c r="A25" s="212" t="s">
        <v>145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Q25" s="6"/>
    </row>
    <row r="26" spans="1:17" ht="27" customHeight="1" thickBot="1">
      <c r="A26" s="197" t="s">
        <v>144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9"/>
      <c r="Q26" s="6"/>
    </row>
    <row r="27" spans="1:17" ht="84.75" customHeight="1">
      <c r="A27" s="216" t="s">
        <v>146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Q27" s="6"/>
    </row>
    <row r="28" spans="1:17" ht="23.25" customHeight="1">
      <c r="A28" s="272" t="s">
        <v>147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Q28" s="6"/>
    </row>
    <row r="29" ht="59.25" customHeight="1"/>
    <row r="30" spans="1:17" ht="15.75" customHeight="1">
      <c r="A30" s="172" t="s">
        <v>148</v>
      </c>
      <c r="B30" s="208"/>
      <c r="C30" s="208"/>
      <c r="D30" s="273" t="s">
        <v>149</v>
      </c>
      <c r="E30" s="273"/>
      <c r="F30" s="273"/>
      <c r="G30" s="273"/>
      <c r="H30" s="173"/>
      <c r="I30" s="173"/>
      <c r="J30" s="274" t="s">
        <v>150</v>
      </c>
      <c r="K30" s="274"/>
      <c r="L30" s="274"/>
      <c r="Q30" s="6"/>
    </row>
  </sheetData>
  <mergeCells count="33">
    <mergeCell ref="B30:C30"/>
    <mergeCell ref="D30:G30"/>
    <mergeCell ref="J30:L30"/>
    <mergeCell ref="A23:O23"/>
    <mergeCell ref="A25:O25"/>
    <mergeCell ref="A26:O26"/>
    <mergeCell ref="A27:O27"/>
    <mergeCell ref="A28:O28"/>
    <mergeCell ref="A24:O24"/>
    <mergeCell ref="A17:O17"/>
    <mergeCell ref="A19:O19"/>
    <mergeCell ref="A20:O20"/>
    <mergeCell ref="A21:O21"/>
    <mergeCell ref="A22:O22"/>
    <mergeCell ref="B10:O10"/>
    <mergeCell ref="A11:A14"/>
    <mergeCell ref="C15:E15"/>
    <mergeCell ref="A7:B7"/>
    <mergeCell ref="C7:O7"/>
    <mergeCell ref="A8:O8"/>
    <mergeCell ref="F9:O9"/>
    <mergeCell ref="A4:B4"/>
    <mergeCell ref="C4:O4"/>
    <mergeCell ref="A5:B5"/>
    <mergeCell ref="C5:O5"/>
    <mergeCell ref="A6:B6"/>
    <mergeCell ref="C6:O6"/>
    <mergeCell ref="A1:B1"/>
    <mergeCell ref="C1:O1"/>
    <mergeCell ref="A2:B2"/>
    <mergeCell ref="C2:O2"/>
    <mergeCell ref="A3:B3"/>
    <mergeCell ref="C3:O3"/>
  </mergeCells>
  <printOptions/>
  <pageMargins left="0.7" right="0.7" top="0.787401575" bottom="0.787401575" header="0.3" footer="0.3"/>
  <pageSetup fitToHeight="0" fitToWidth="1"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30"/>
  <sheetViews>
    <sheetView workbookViewId="0" topLeftCell="A1">
      <selection activeCell="A17" sqref="A17:O17"/>
    </sheetView>
  </sheetViews>
  <sheetFormatPr defaultColWidth="9.140625" defaultRowHeight="15"/>
  <cols>
    <col min="1" max="1" width="10.28125" style="30" customWidth="1"/>
    <col min="2" max="2" width="14.7109375" style="6" customWidth="1"/>
    <col min="3" max="5" width="9.140625" style="6" customWidth="1"/>
    <col min="6" max="6" width="11.140625" style="6" customWidth="1"/>
    <col min="7" max="9" width="9.140625" style="6" customWidth="1"/>
    <col min="10" max="10" width="22.28125" style="6" customWidth="1"/>
    <col min="11" max="12" width="10.7109375" style="6" customWidth="1"/>
    <col min="13" max="13" width="15.140625" style="6" customWidth="1"/>
    <col min="14" max="14" width="15.8515625" style="6" customWidth="1"/>
    <col min="15" max="15" width="12.28125" style="6" customWidth="1"/>
    <col min="16" max="16" width="29.7109375" style="6" customWidth="1"/>
    <col min="17" max="17" width="23.28125" style="62" customWidth="1"/>
    <col min="18" max="16384" width="9.140625" style="6" customWidth="1"/>
  </cols>
  <sheetData>
    <row r="1" spans="1:15" ht="28.5" customHeight="1" thickBot="1">
      <c r="A1" s="248"/>
      <c r="B1" s="249"/>
      <c r="C1" s="249" t="s">
        <v>58</v>
      </c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94"/>
    </row>
    <row r="2" spans="1:15" ht="26.25" customHeight="1">
      <c r="A2" s="295" t="s">
        <v>59</v>
      </c>
      <c r="B2" s="296"/>
      <c r="C2" s="297" t="s">
        <v>75</v>
      </c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9"/>
    </row>
    <row r="3" spans="1:15" ht="49.5" customHeight="1">
      <c r="A3" s="290" t="s">
        <v>116</v>
      </c>
      <c r="B3" s="300"/>
      <c r="C3" s="315" t="s">
        <v>35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7"/>
    </row>
    <row r="4" spans="1:15" ht="26.25" customHeight="1">
      <c r="A4" s="267" t="s">
        <v>60</v>
      </c>
      <c r="B4" s="268"/>
      <c r="C4" s="302" t="s">
        <v>64</v>
      </c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6"/>
    </row>
    <row r="5" spans="1:15" ht="26.25" customHeight="1">
      <c r="A5" s="267" t="s">
        <v>61</v>
      </c>
      <c r="B5" s="268"/>
      <c r="C5" s="302" t="s">
        <v>64</v>
      </c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6"/>
    </row>
    <row r="6" spans="1:15" ht="21" customHeight="1">
      <c r="A6" s="267" t="s">
        <v>62</v>
      </c>
      <c r="B6" s="268"/>
      <c r="C6" s="302" t="s">
        <v>64</v>
      </c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6"/>
    </row>
    <row r="7" spans="1:15" ht="35.25" customHeight="1" thickBot="1">
      <c r="A7" s="235" t="s">
        <v>63</v>
      </c>
      <c r="B7" s="236"/>
      <c r="C7" s="304" t="s">
        <v>64</v>
      </c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8"/>
    </row>
    <row r="8" spans="1:15" ht="15">
      <c r="A8" s="278"/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</row>
    <row r="9" spans="1:15" ht="25.5" customHeight="1" thickBot="1">
      <c r="A9" s="128" t="s">
        <v>76</v>
      </c>
      <c r="B9" s="129"/>
      <c r="C9" s="129"/>
      <c r="D9" s="129"/>
      <c r="E9" s="130"/>
      <c r="F9" s="283"/>
      <c r="G9" s="283"/>
      <c r="H9" s="283"/>
      <c r="I9" s="283"/>
      <c r="J9" s="283"/>
      <c r="K9" s="283"/>
      <c r="L9" s="283"/>
      <c r="M9" s="283"/>
      <c r="N9" s="283"/>
      <c r="O9" s="283"/>
    </row>
    <row r="10" spans="1:15" ht="42" customHeight="1" thickBot="1">
      <c r="A10" s="163" t="str">
        <f>"Část"&amp;" "&amp;A11&amp;"."</f>
        <v>Část 10.</v>
      </c>
      <c r="B10" s="244" t="s">
        <v>135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5"/>
    </row>
    <row r="11" spans="1:15" ht="15.75" thickBot="1">
      <c r="A11" s="241">
        <v>10</v>
      </c>
      <c r="B11" s="142" t="s">
        <v>20</v>
      </c>
      <c r="C11" s="143"/>
      <c r="D11" s="144"/>
      <c r="E11" s="143"/>
      <c r="F11" s="145"/>
      <c r="G11" s="143"/>
      <c r="H11" s="143"/>
      <c r="I11" s="146"/>
      <c r="J11" s="143"/>
      <c r="K11" s="143"/>
      <c r="L11" s="143"/>
      <c r="M11" s="147"/>
      <c r="N11" s="147"/>
      <c r="O11" s="148"/>
    </row>
    <row r="12" spans="1:17" s="24" customFormat="1" ht="15.75" thickBot="1">
      <c r="A12" s="242"/>
      <c r="B12" s="149" t="s">
        <v>117</v>
      </c>
      <c r="C12" s="150" t="s">
        <v>118</v>
      </c>
      <c r="D12" s="150" t="s">
        <v>119</v>
      </c>
      <c r="E12" s="151" t="s">
        <v>120</v>
      </c>
      <c r="F12" s="152"/>
      <c r="G12" s="153"/>
      <c r="H12" s="153"/>
      <c r="I12" s="154"/>
      <c r="J12" s="153"/>
      <c r="K12" s="153"/>
      <c r="L12" s="153"/>
      <c r="M12" s="155"/>
      <c r="N12" s="155"/>
      <c r="O12" s="156"/>
      <c r="Q12" s="63"/>
    </row>
    <row r="13" spans="1:17" s="24" customFormat="1" ht="45">
      <c r="A13" s="242"/>
      <c r="B13" s="157" t="s">
        <v>29</v>
      </c>
      <c r="C13" s="158" t="s">
        <v>31</v>
      </c>
      <c r="D13" s="158" t="s">
        <v>32</v>
      </c>
      <c r="E13" s="158" t="s">
        <v>30</v>
      </c>
      <c r="F13" s="159" t="s">
        <v>2</v>
      </c>
      <c r="G13" s="160" t="s">
        <v>5</v>
      </c>
      <c r="H13" s="158" t="s">
        <v>0</v>
      </c>
      <c r="I13" s="160" t="s">
        <v>17</v>
      </c>
      <c r="J13" s="158" t="s">
        <v>1</v>
      </c>
      <c r="K13" s="160" t="s">
        <v>3</v>
      </c>
      <c r="L13" s="160" t="s">
        <v>4</v>
      </c>
      <c r="M13" s="161" t="s">
        <v>137</v>
      </c>
      <c r="N13" s="161" t="s">
        <v>40</v>
      </c>
      <c r="O13" s="162" t="s">
        <v>18</v>
      </c>
      <c r="P13" s="61"/>
      <c r="Q13" s="63"/>
    </row>
    <row r="14" spans="1:23" s="30" customFormat="1" ht="22.9" customHeight="1" thickBot="1">
      <c r="A14" s="243"/>
      <c r="B14" s="132"/>
      <c r="C14" s="133"/>
      <c r="D14" s="133"/>
      <c r="E14" s="133"/>
      <c r="F14" s="134" t="str">
        <f>IF(K14=0,"",K14/C14)</f>
        <v/>
      </c>
      <c r="G14" s="135" t="str">
        <f>IF(K14=0,"",L14/C14)</f>
        <v/>
      </c>
      <c r="H14" s="133"/>
      <c r="I14" s="136"/>
      <c r="J14" s="136"/>
      <c r="K14" s="137">
        <v>0</v>
      </c>
      <c r="L14" s="102">
        <f>K14*1.1</f>
        <v>0</v>
      </c>
      <c r="M14" s="138">
        <v>96</v>
      </c>
      <c r="N14" s="135">
        <f>M14*K14</f>
        <v>0</v>
      </c>
      <c r="O14" s="139"/>
      <c r="P14" s="48"/>
      <c r="Q14" s="49"/>
      <c r="R14" s="49"/>
      <c r="S14" s="49"/>
      <c r="T14" s="49"/>
      <c r="U14" s="50"/>
      <c r="V14" s="49"/>
      <c r="W14" s="51"/>
    </row>
    <row r="15" spans="1:15" ht="15">
      <c r="A15" s="164"/>
      <c r="B15" s="140"/>
      <c r="C15" s="314" t="s">
        <v>43</v>
      </c>
      <c r="D15" s="314"/>
      <c r="E15" s="314"/>
      <c r="F15" s="131">
        <f>SUM(F14)</f>
        <v>0</v>
      </c>
      <c r="G15" s="140"/>
      <c r="H15" s="140"/>
      <c r="I15" s="140"/>
      <c r="J15" s="140"/>
      <c r="K15" s="141"/>
      <c r="L15" s="140"/>
      <c r="M15" s="140"/>
      <c r="N15" s="140"/>
      <c r="O15" s="140"/>
    </row>
    <row r="16" spans="1:17" s="56" customFormat="1" ht="15">
      <c r="A16" s="59"/>
      <c r="Q16" s="65"/>
    </row>
    <row r="17" spans="1:17" ht="83.25" customHeight="1">
      <c r="A17" s="227" t="s">
        <v>74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Q17" s="6"/>
    </row>
    <row r="18" spans="1:17" ht="15.75" thickBot="1">
      <c r="A18" s="6"/>
      <c r="Q18" s="6"/>
    </row>
    <row r="19" spans="1:17" ht="27" customHeight="1" thickBot="1">
      <c r="A19" s="197" t="s">
        <v>139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9"/>
      <c r="Q19" s="6"/>
    </row>
    <row r="20" spans="1:17" ht="29.25" customHeight="1">
      <c r="A20" s="196" t="s">
        <v>140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Q20" s="6"/>
    </row>
    <row r="21" spans="1:17" ht="30" customHeight="1">
      <c r="A21" s="210" t="s">
        <v>141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Q21" s="6"/>
    </row>
    <row r="22" spans="1:17" ht="30" customHeight="1">
      <c r="A22" s="211" t="s">
        <v>142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Q22" s="6"/>
    </row>
    <row r="23" spans="1:17" ht="30" customHeight="1">
      <c r="A23" s="211" t="s">
        <v>143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Q23" s="6"/>
    </row>
    <row r="24" spans="1:17" ht="41.25" customHeight="1">
      <c r="A24" s="217" t="s">
        <v>151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Q24" s="6"/>
    </row>
    <row r="25" spans="1:17" ht="30" customHeight="1" thickBot="1">
      <c r="A25" s="212" t="s">
        <v>145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Q25" s="6"/>
    </row>
    <row r="26" spans="1:17" ht="27" customHeight="1" thickBot="1">
      <c r="A26" s="197" t="s">
        <v>144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9"/>
      <c r="Q26" s="6"/>
    </row>
    <row r="27" spans="1:17" ht="84.75" customHeight="1">
      <c r="A27" s="216" t="s">
        <v>146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Q27" s="6"/>
    </row>
    <row r="28" spans="1:17" ht="23.25" customHeight="1">
      <c r="A28" s="272" t="s">
        <v>147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Q28" s="6"/>
    </row>
    <row r="29" ht="59.25" customHeight="1"/>
    <row r="30" spans="1:17" ht="15.75" customHeight="1">
      <c r="A30" s="172" t="s">
        <v>148</v>
      </c>
      <c r="B30" s="208"/>
      <c r="C30" s="208"/>
      <c r="D30" s="273" t="s">
        <v>149</v>
      </c>
      <c r="E30" s="273"/>
      <c r="F30" s="273"/>
      <c r="G30" s="273"/>
      <c r="H30" s="173"/>
      <c r="I30" s="173"/>
      <c r="J30" s="274" t="s">
        <v>150</v>
      </c>
      <c r="K30" s="274"/>
      <c r="L30" s="274"/>
      <c r="Q30" s="6"/>
    </row>
  </sheetData>
  <mergeCells count="33">
    <mergeCell ref="B30:C30"/>
    <mergeCell ref="D30:G30"/>
    <mergeCell ref="J30:L30"/>
    <mergeCell ref="A23:O23"/>
    <mergeCell ref="A25:O25"/>
    <mergeCell ref="A26:O26"/>
    <mergeCell ref="A27:O27"/>
    <mergeCell ref="A28:O28"/>
    <mergeCell ref="A24:O24"/>
    <mergeCell ref="A17:O17"/>
    <mergeCell ref="A19:O19"/>
    <mergeCell ref="A20:O20"/>
    <mergeCell ref="A21:O21"/>
    <mergeCell ref="A22:O22"/>
    <mergeCell ref="B10:O10"/>
    <mergeCell ref="A11:A14"/>
    <mergeCell ref="C15:E15"/>
    <mergeCell ref="A7:B7"/>
    <mergeCell ref="C7:O7"/>
    <mergeCell ref="A8:O8"/>
    <mergeCell ref="F9:O9"/>
    <mergeCell ref="A4:B4"/>
    <mergeCell ref="C4:O4"/>
    <mergeCell ref="A5:B5"/>
    <mergeCell ref="C5:O5"/>
    <mergeCell ref="A6:B6"/>
    <mergeCell ref="C6:O6"/>
    <mergeCell ref="A1:B1"/>
    <mergeCell ref="C1:O1"/>
    <mergeCell ref="A2:B2"/>
    <mergeCell ref="C2:O2"/>
    <mergeCell ref="A3:B3"/>
    <mergeCell ref="C3:O3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30"/>
  <sheetViews>
    <sheetView workbookViewId="0" topLeftCell="A1">
      <selection activeCell="C1" sqref="C1:O1"/>
    </sheetView>
  </sheetViews>
  <sheetFormatPr defaultColWidth="9.140625" defaultRowHeight="15"/>
  <cols>
    <col min="1" max="1" width="10.28125" style="30" customWidth="1"/>
    <col min="2" max="2" width="14.7109375" style="6" customWidth="1"/>
    <col min="3" max="5" width="9.140625" style="6" customWidth="1"/>
    <col min="6" max="6" width="8.8515625" style="6" customWidth="1"/>
    <col min="7" max="9" width="9.140625" style="6" customWidth="1"/>
    <col min="10" max="10" width="22.28125" style="6" customWidth="1"/>
    <col min="11" max="12" width="10.7109375" style="6" customWidth="1"/>
    <col min="13" max="13" width="15.00390625" style="6" customWidth="1"/>
    <col min="14" max="14" width="15.8515625" style="6" customWidth="1"/>
    <col min="15" max="15" width="12.28125" style="6" customWidth="1"/>
    <col min="16" max="16" width="29.7109375" style="6" customWidth="1"/>
    <col min="17" max="17" width="23.28125" style="62" customWidth="1"/>
    <col min="18" max="16384" width="9.140625" style="6" customWidth="1"/>
  </cols>
  <sheetData>
    <row r="1" spans="1:15" ht="28.5" customHeight="1" thickBot="1">
      <c r="A1" s="248"/>
      <c r="B1" s="249"/>
      <c r="C1" s="249" t="s">
        <v>58</v>
      </c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94"/>
    </row>
    <row r="2" spans="1:15" ht="26.25" customHeight="1">
      <c r="A2" s="295" t="s">
        <v>59</v>
      </c>
      <c r="B2" s="296"/>
      <c r="C2" s="297" t="s">
        <v>75</v>
      </c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9"/>
    </row>
    <row r="3" spans="1:15" ht="49.5" customHeight="1">
      <c r="A3" s="290" t="s">
        <v>121</v>
      </c>
      <c r="B3" s="300"/>
      <c r="C3" s="315" t="s">
        <v>134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7"/>
    </row>
    <row r="4" spans="1:15" ht="26.25" customHeight="1">
      <c r="A4" s="267" t="s">
        <v>60</v>
      </c>
      <c r="B4" s="268"/>
      <c r="C4" s="302" t="s">
        <v>64</v>
      </c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6"/>
    </row>
    <row r="5" spans="1:15" ht="26.25" customHeight="1">
      <c r="A5" s="267" t="s">
        <v>61</v>
      </c>
      <c r="B5" s="268"/>
      <c r="C5" s="302" t="s">
        <v>64</v>
      </c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6"/>
    </row>
    <row r="6" spans="1:15" ht="21" customHeight="1">
      <c r="A6" s="267" t="s">
        <v>62</v>
      </c>
      <c r="B6" s="268"/>
      <c r="C6" s="302" t="s">
        <v>64</v>
      </c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6"/>
    </row>
    <row r="7" spans="1:15" ht="35.25" customHeight="1" thickBot="1">
      <c r="A7" s="235" t="s">
        <v>63</v>
      </c>
      <c r="B7" s="236"/>
      <c r="C7" s="304" t="s">
        <v>64</v>
      </c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8"/>
    </row>
    <row r="8" spans="1:15" ht="15">
      <c r="A8" s="278"/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</row>
    <row r="9" spans="1:15" ht="25.5" customHeight="1" thickBot="1">
      <c r="A9" s="128" t="s">
        <v>76</v>
      </c>
      <c r="B9" s="129"/>
      <c r="C9" s="129"/>
      <c r="D9" s="129"/>
      <c r="E9" s="130"/>
      <c r="F9" s="283"/>
      <c r="G9" s="283"/>
      <c r="H9" s="283"/>
      <c r="I9" s="283"/>
      <c r="J9" s="283"/>
      <c r="K9" s="283"/>
      <c r="L9" s="283"/>
      <c r="M9" s="283"/>
      <c r="N9" s="283"/>
      <c r="O9" s="283"/>
    </row>
    <row r="10" spans="1:15" ht="31.9" customHeight="1" thickBot="1">
      <c r="A10" s="163" t="str">
        <f>"Část"&amp;" "&amp;A11&amp;"."</f>
        <v>Část 11.</v>
      </c>
      <c r="B10" s="244" t="s">
        <v>36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5"/>
    </row>
    <row r="11" spans="1:15" ht="15.75" thickBot="1">
      <c r="A11" s="241">
        <v>11</v>
      </c>
      <c r="B11" s="142" t="s">
        <v>20</v>
      </c>
      <c r="C11" s="143"/>
      <c r="D11" s="144"/>
      <c r="E11" s="143"/>
      <c r="F11" s="145"/>
      <c r="G11" s="143"/>
      <c r="H11" s="143"/>
      <c r="I11" s="146"/>
      <c r="J11" s="143"/>
      <c r="K11" s="143"/>
      <c r="L11" s="143"/>
      <c r="M11" s="147"/>
      <c r="N11" s="147"/>
      <c r="O11" s="148"/>
    </row>
    <row r="12" spans="1:17" s="24" customFormat="1" ht="15.75" thickBot="1">
      <c r="A12" s="242"/>
      <c r="B12" s="149" t="s">
        <v>122</v>
      </c>
      <c r="C12" s="150" t="s">
        <v>123</v>
      </c>
      <c r="D12" s="150" t="s">
        <v>124</v>
      </c>
      <c r="E12" s="151" t="s">
        <v>125</v>
      </c>
      <c r="F12" s="152"/>
      <c r="G12" s="153"/>
      <c r="H12" s="153"/>
      <c r="I12" s="154"/>
      <c r="J12" s="153"/>
      <c r="K12" s="153"/>
      <c r="L12" s="153"/>
      <c r="M12" s="155"/>
      <c r="N12" s="155"/>
      <c r="O12" s="156"/>
      <c r="Q12" s="63"/>
    </row>
    <row r="13" spans="1:17" s="24" customFormat="1" ht="60">
      <c r="A13" s="242"/>
      <c r="B13" s="157" t="s">
        <v>29</v>
      </c>
      <c r="C13" s="158" t="s">
        <v>31</v>
      </c>
      <c r="D13" s="158" t="s">
        <v>32</v>
      </c>
      <c r="E13" s="158" t="s">
        <v>30</v>
      </c>
      <c r="F13" s="159" t="s">
        <v>2</v>
      </c>
      <c r="G13" s="160" t="s">
        <v>5</v>
      </c>
      <c r="H13" s="158" t="s">
        <v>0</v>
      </c>
      <c r="I13" s="160" t="s">
        <v>17</v>
      </c>
      <c r="J13" s="158" t="s">
        <v>1</v>
      </c>
      <c r="K13" s="160" t="s">
        <v>3</v>
      </c>
      <c r="L13" s="160" t="s">
        <v>4</v>
      </c>
      <c r="M13" s="161" t="s">
        <v>137</v>
      </c>
      <c r="N13" s="161" t="s">
        <v>82</v>
      </c>
      <c r="O13" s="162" t="s">
        <v>18</v>
      </c>
      <c r="P13" s="61"/>
      <c r="Q13" s="63"/>
    </row>
    <row r="14" spans="1:24" s="30" customFormat="1" ht="22.9" customHeight="1" thickBot="1">
      <c r="A14" s="243"/>
      <c r="B14" s="132"/>
      <c r="C14" s="133"/>
      <c r="D14" s="133"/>
      <c r="E14" s="133"/>
      <c r="F14" s="134" t="str">
        <f>IF(K14=0,"",K14/C14)</f>
        <v/>
      </c>
      <c r="G14" s="135" t="str">
        <f>IF(K14=0,"",L14/C14)</f>
        <v/>
      </c>
      <c r="H14" s="133"/>
      <c r="I14" s="136"/>
      <c r="J14" s="136"/>
      <c r="K14" s="137">
        <v>0</v>
      </c>
      <c r="L14" s="102">
        <f>K14*1.1</f>
        <v>0</v>
      </c>
      <c r="M14" s="138">
        <v>256</v>
      </c>
      <c r="N14" s="135">
        <f>M14*K14</f>
        <v>0</v>
      </c>
      <c r="O14" s="139"/>
      <c r="P14" s="48"/>
      <c r="Q14" s="49"/>
      <c r="R14" s="49"/>
      <c r="S14" s="49"/>
      <c r="T14" s="49"/>
      <c r="U14" s="50"/>
      <c r="V14" s="49"/>
      <c r="W14" s="51"/>
      <c r="X14" s="51"/>
    </row>
    <row r="15" spans="1:15" ht="15">
      <c r="A15" s="164"/>
      <c r="B15" s="140"/>
      <c r="C15" s="314" t="s">
        <v>44</v>
      </c>
      <c r="D15" s="314"/>
      <c r="E15" s="314"/>
      <c r="F15" s="131">
        <f>SUM(F14)</f>
        <v>0</v>
      </c>
      <c r="G15" s="140"/>
      <c r="H15" s="140"/>
      <c r="I15" s="140"/>
      <c r="J15" s="140"/>
      <c r="K15" s="141"/>
      <c r="L15" s="140"/>
      <c r="M15" s="140"/>
      <c r="N15" s="140"/>
      <c r="O15" s="140"/>
    </row>
    <row r="17" spans="1:17" ht="83.25" customHeight="1">
      <c r="A17" s="227" t="s">
        <v>74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Q17" s="6"/>
    </row>
    <row r="18" spans="1:17" ht="15.75" thickBot="1">
      <c r="A18" s="6"/>
      <c r="Q18" s="6"/>
    </row>
    <row r="19" spans="1:17" ht="27" customHeight="1" thickBot="1">
      <c r="A19" s="197" t="s">
        <v>139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9"/>
      <c r="Q19" s="6"/>
    </row>
    <row r="20" spans="1:17" ht="30.75" customHeight="1">
      <c r="A20" s="196" t="s">
        <v>140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Q20" s="6"/>
    </row>
    <row r="21" spans="1:17" ht="30.75" customHeight="1">
      <c r="A21" s="210" t="s">
        <v>141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Q21" s="6"/>
    </row>
    <row r="22" spans="1:17" ht="30.75" customHeight="1">
      <c r="A22" s="211" t="s">
        <v>142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Q22" s="6"/>
    </row>
    <row r="23" spans="1:17" ht="30.75" customHeight="1">
      <c r="A23" s="211" t="s">
        <v>143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Q23" s="6"/>
    </row>
    <row r="24" spans="1:17" ht="41.25" customHeight="1">
      <c r="A24" s="217" t="s">
        <v>151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Q24" s="6"/>
    </row>
    <row r="25" spans="1:17" ht="30.75" customHeight="1" thickBot="1">
      <c r="A25" s="212" t="s">
        <v>145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Q25" s="6"/>
    </row>
    <row r="26" spans="1:17" ht="27" customHeight="1" thickBot="1">
      <c r="A26" s="197" t="s">
        <v>144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9"/>
      <c r="Q26" s="6"/>
    </row>
    <row r="27" spans="1:17" ht="84.75" customHeight="1">
      <c r="A27" s="216" t="s">
        <v>146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Q27" s="6"/>
    </row>
    <row r="28" spans="1:17" ht="23.25" customHeight="1">
      <c r="A28" s="272" t="s">
        <v>147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Q28" s="6"/>
    </row>
    <row r="29" ht="59.25" customHeight="1"/>
    <row r="30" spans="1:17" ht="15.75" customHeight="1">
      <c r="A30" s="172" t="s">
        <v>148</v>
      </c>
      <c r="B30" s="208"/>
      <c r="C30" s="208"/>
      <c r="D30" s="273" t="s">
        <v>149</v>
      </c>
      <c r="E30" s="273"/>
      <c r="F30" s="273"/>
      <c r="G30" s="273"/>
      <c r="H30" s="173"/>
      <c r="I30" s="173"/>
      <c r="J30" s="274" t="s">
        <v>150</v>
      </c>
      <c r="K30" s="274"/>
      <c r="L30" s="274"/>
      <c r="Q30" s="6"/>
    </row>
  </sheetData>
  <mergeCells count="33">
    <mergeCell ref="B30:C30"/>
    <mergeCell ref="D30:G30"/>
    <mergeCell ref="J30:L30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17:O17"/>
    <mergeCell ref="A4:B4"/>
    <mergeCell ref="C4:O4"/>
    <mergeCell ref="A5:B5"/>
    <mergeCell ref="C5:O5"/>
    <mergeCell ref="A6:B6"/>
    <mergeCell ref="C6:O6"/>
    <mergeCell ref="B10:O10"/>
    <mergeCell ref="A11:A14"/>
    <mergeCell ref="C15:E15"/>
    <mergeCell ref="A7:B7"/>
    <mergeCell ref="C7:O7"/>
    <mergeCell ref="A8:O8"/>
    <mergeCell ref="F9:O9"/>
    <mergeCell ref="A1:B1"/>
    <mergeCell ref="C1:O1"/>
    <mergeCell ref="A2:B2"/>
    <mergeCell ref="C2:O2"/>
    <mergeCell ref="A3:B3"/>
    <mergeCell ref="C3:O3"/>
  </mergeCells>
  <printOptions/>
  <pageMargins left="0.7" right="0.7" top="0.787401575" bottom="0.787401575" header="0.3" footer="0.3"/>
  <pageSetup fitToHeight="0" fitToWidth="1"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30"/>
  <sheetViews>
    <sheetView workbookViewId="0" topLeftCell="A1">
      <selection activeCell="C3" sqref="C3:O3"/>
    </sheetView>
  </sheetViews>
  <sheetFormatPr defaultColWidth="9.140625" defaultRowHeight="15"/>
  <cols>
    <col min="1" max="1" width="10.28125" style="30" customWidth="1"/>
    <col min="2" max="2" width="14.7109375" style="6" customWidth="1"/>
    <col min="3" max="5" width="9.140625" style="6" customWidth="1"/>
    <col min="6" max="6" width="8.8515625" style="6" customWidth="1"/>
    <col min="7" max="9" width="9.140625" style="6" customWidth="1"/>
    <col min="10" max="10" width="22.28125" style="6" customWidth="1"/>
    <col min="11" max="12" width="10.7109375" style="6" customWidth="1"/>
    <col min="13" max="13" width="15.57421875" style="6" customWidth="1"/>
    <col min="14" max="14" width="15.8515625" style="6" customWidth="1"/>
    <col min="15" max="15" width="12.28125" style="6" customWidth="1"/>
    <col min="16" max="16" width="29.7109375" style="6" customWidth="1"/>
    <col min="17" max="17" width="23.28125" style="62" customWidth="1"/>
    <col min="18" max="16384" width="9.140625" style="6" customWidth="1"/>
  </cols>
  <sheetData>
    <row r="1" spans="1:15" ht="28.5" customHeight="1" thickBot="1">
      <c r="A1" s="248"/>
      <c r="B1" s="249"/>
      <c r="C1" s="249" t="s">
        <v>58</v>
      </c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94"/>
    </row>
    <row r="2" spans="1:15" ht="26.25" customHeight="1">
      <c r="A2" s="295" t="s">
        <v>59</v>
      </c>
      <c r="B2" s="296"/>
      <c r="C2" s="297" t="s">
        <v>75</v>
      </c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9"/>
    </row>
    <row r="3" spans="1:15" ht="49.5" customHeight="1">
      <c r="A3" s="290" t="s">
        <v>126</v>
      </c>
      <c r="B3" s="300"/>
      <c r="C3" s="315" t="s">
        <v>156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7"/>
    </row>
    <row r="4" spans="1:15" ht="26.25" customHeight="1">
      <c r="A4" s="267" t="s">
        <v>60</v>
      </c>
      <c r="B4" s="268"/>
      <c r="C4" s="302" t="s">
        <v>64</v>
      </c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6"/>
    </row>
    <row r="5" spans="1:15" ht="26.25" customHeight="1">
      <c r="A5" s="267" t="s">
        <v>61</v>
      </c>
      <c r="B5" s="268"/>
      <c r="C5" s="302" t="s">
        <v>64</v>
      </c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6"/>
    </row>
    <row r="6" spans="1:15" ht="21" customHeight="1">
      <c r="A6" s="267" t="s">
        <v>62</v>
      </c>
      <c r="B6" s="268"/>
      <c r="C6" s="302" t="s">
        <v>64</v>
      </c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6"/>
    </row>
    <row r="7" spans="1:15" ht="35.25" customHeight="1" thickBot="1">
      <c r="A7" s="235" t="s">
        <v>63</v>
      </c>
      <c r="B7" s="236"/>
      <c r="C7" s="304" t="s">
        <v>64</v>
      </c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8"/>
    </row>
    <row r="8" spans="1:15" ht="15">
      <c r="A8" s="278"/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</row>
    <row r="9" spans="1:15" ht="25.5" customHeight="1" thickBot="1">
      <c r="A9" s="128" t="s">
        <v>76</v>
      </c>
      <c r="B9" s="129"/>
      <c r="C9" s="129"/>
      <c r="D9" s="129"/>
      <c r="E9" s="130"/>
      <c r="F9" s="283"/>
      <c r="G9" s="283"/>
      <c r="H9" s="283"/>
      <c r="I9" s="283"/>
      <c r="J9" s="283"/>
      <c r="K9" s="283"/>
      <c r="L9" s="283"/>
      <c r="M9" s="283"/>
      <c r="N9" s="283"/>
      <c r="O9" s="283"/>
    </row>
    <row r="10" spans="1:15" ht="31.9" customHeight="1" thickBot="1">
      <c r="A10" s="163" t="str">
        <f>"Část"&amp;" "&amp;A11&amp;"."</f>
        <v>Část 12.</v>
      </c>
      <c r="B10" s="244" t="s">
        <v>37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5"/>
    </row>
    <row r="11" spans="1:15" ht="15.75" thickBot="1">
      <c r="A11" s="308">
        <v>12</v>
      </c>
      <c r="B11" s="142" t="s">
        <v>20</v>
      </c>
      <c r="C11" s="143"/>
      <c r="D11" s="144"/>
      <c r="E11" s="143"/>
      <c r="F11" s="145"/>
      <c r="G11" s="143"/>
      <c r="H11" s="143"/>
      <c r="I11" s="146"/>
      <c r="J11" s="143"/>
      <c r="K11" s="143"/>
      <c r="L11" s="143"/>
      <c r="M11" s="147"/>
      <c r="N11" s="147"/>
      <c r="O11" s="148"/>
    </row>
    <row r="12" spans="1:17" s="24" customFormat="1" ht="15.75" thickBot="1">
      <c r="A12" s="309"/>
      <c r="B12" s="149" t="s">
        <v>127</v>
      </c>
      <c r="C12" s="150" t="s">
        <v>128</v>
      </c>
      <c r="D12" s="150" t="s">
        <v>129</v>
      </c>
      <c r="E12" s="151" t="s">
        <v>130</v>
      </c>
      <c r="F12" s="152"/>
      <c r="G12" s="153"/>
      <c r="H12" s="153"/>
      <c r="I12" s="154"/>
      <c r="J12" s="153"/>
      <c r="K12" s="153"/>
      <c r="L12" s="153"/>
      <c r="M12" s="155"/>
      <c r="N12" s="155"/>
      <c r="O12" s="156"/>
      <c r="Q12" s="63"/>
    </row>
    <row r="13" spans="1:17" s="24" customFormat="1" ht="60">
      <c r="A13" s="309"/>
      <c r="B13" s="157" t="s">
        <v>29</v>
      </c>
      <c r="C13" s="158" t="s">
        <v>31</v>
      </c>
      <c r="D13" s="158" t="s">
        <v>32</v>
      </c>
      <c r="E13" s="158" t="s">
        <v>30</v>
      </c>
      <c r="F13" s="159" t="s">
        <v>2</v>
      </c>
      <c r="G13" s="160" t="s">
        <v>5</v>
      </c>
      <c r="H13" s="158" t="s">
        <v>0</v>
      </c>
      <c r="I13" s="160" t="s">
        <v>17</v>
      </c>
      <c r="J13" s="158" t="s">
        <v>1</v>
      </c>
      <c r="K13" s="160" t="s">
        <v>3</v>
      </c>
      <c r="L13" s="160" t="s">
        <v>4</v>
      </c>
      <c r="M13" s="161" t="s">
        <v>137</v>
      </c>
      <c r="N13" s="161" t="s">
        <v>82</v>
      </c>
      <c r="O13" s="162" t="s">
        <v>18</v>
      </c>
      <c r="P13" s="61"/>
      <c r="Q13" s="63"/>
    </row>
    <row r="14" spans="1:26" s="30" customFormat="1" ht="22.9" customHeight="1" thickBot="1">
      <c r="A14" s="310"/>
      <c r="B14" s="132"/>
      <c r="C14" s="133"/>
      <c r="D14" s="133"/>
      <c r="E14" s="133"/>
      <c r="F14" s="134" t="str">
        <f>IF(K14=0,"",K14/C14)</f>
        <v/>
      </c>
      <c r="G14" s="135" t="str">
        <f>IF(K14=0,"",L14/C14)</f>
        <v/>
      </c>
      <c r="H14" s="133"/>
      <c r="I14" s="136"/>
      <c r="J14" s="136"/>
      <c r="K14" s="137">
        <v>0</v>
      </c>
      <c r="L14" s="102">
        <f>K14*1.1</f>
        <v>0</v>
      </c>
      <c r="M14" s="138">
        <v>720</v>
      </c>
      <c r="N14" s="135">
        <f>M14*K14</f>
        <v>0</v>
      </c>
      <c r="O14" s="139"/>
      <c r="P14" s="48"/>
      <c r="Q14" s="49"/>
      <c r="R14" s="49"/>
      <c r="S14" s="49"/>
      <c r="T14" s="49"/>
      <c r="U14" s="50"/>
      <c r="V14" s="49"/>
      <c r="W14" s="51"/>
      <c r="X14" s="51"/>
      <c r="Y14" s="51"/>
      <c r="Z14" s="51"/>
    </row>
    <row r="15" spans="2:15" ht="15">
      <c r="B15" s="140"/>
      <c r="C15" s="314" t="s">
        <v>45</v>
      </c>
      <c r="D15" s="314"/>
      <c r="E15" s="314"/>
      <c r="F15" s="131">
        <f>SUM(F14)</f>
        <v>0</v>
      </c>
      <c r="G15" s="140"/>
      <c r="H15" s="140"/>
      <c r="I15" s="140"/>
      <c r="J15" s="140"/>
      <c r="K15" s="141"/>
      <c r="L15" s="140"/>
      <c r="M15" s="140"/>
      <c r="N15" s="140"/>
      <c r="O15" s="140"/>
    </row>
    <row r="16" spans="2:15" ht="15"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</row>
    <row r="17" spans="1:17" ht="83.25" customHeight="1">
      <c r="A17" s="227" t="s">
        <v>74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Q17" s="6"/>
    </row>
    <row r="18" spans="1:17" ht="15.75" thickBot="1">
      <c r="A18" s="6"/>
      <c r="Q18" s="6"/>
    </row>
    <row r="19" spans="1:17" ht="27" customHeight="1" thickBot="1">
      <c r="A19" s="197" t="s">
        <v>139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9"/>
      <c r="Q19" s="6"/>
    </row>
    <row r="20" spans="1:17" ht="29.25" customHeight="1">
      <c r="A20" s="196" t="s">
        <v>140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Q20" s="6"/>
    </row>
    <row r="21" spans="1:17" ht="39" customHeight="1">
      <c r="A21" s="210" t="s">
        <v>141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Q21" s="6"/>
    </row>
    <row r="22" spans="1:17" ht="39" customHeight="1">
      <c r="A22" s="211" t="s">
        <v>142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Q22" s="6"/>
    </row>
    <row r="23" spans="1:17" ht="39" customHeight="1">
      <c r="A23" s="211" t="s">
        <v>143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Q23" s="6"/>
    </row>
    <row r="24" spans="1:17" ht="41.25" customHeight="1">
      <c r="A24" s="217" t="s">
        <v>151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Q24" s="6"/>
    </row>
    <row r="25" spans="1:17" ht="39" customHeight="1" thickBot="1">
      <c r="A25" s="212" t="s">
        <v>145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Q25" s="6"/>
    </row>
    <row r="26" spans="1:17" ht="27" customHeight="1" thickBot="1">
      <c r="A26" s="197" t="s">
        <v>144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9"/>
      <c r="Q26" s="6"/>
    </row>
    <row r="27" spans="1:17" ht="84.75" customHeight="1">
      <c r="A27" s="216" t="s">
        <v>146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Q27" s="6"/>
    </row>
    <row r="28" spans="1:17" ht="23.25" customHeight="1">
      <c r="A28" s="272" t="s">
        <v>147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Q28" s="6"/>
    </row>
    <row r="29" ht="59.25" customHeight="1"/>
    <row r="30" spans="1:17" ht="15.75" customHeight="1">
      <c r="A30" s="172" t="s">
        <v>148</v>
      </c>
      <c r="B30" s="208"/>
      <c r="C30" s="208"/>
      <c r="D30" s="273" t="s">
        <v>149</v>
      </c>
      <c r="E30" s="273"/>
      <c r="F30" s="273"/>
      <c r="G30" s="273"/>
      <c r="H30" s="173"/>
      <c r="I30" s="173"/>
      <c r="J30" s="274" t="s">
        <v>150</v>
      </c>
      <c r="K30" s="274"/>
      <c r="L30" s="274"/>
      <c r="Q30" s="6"/>
    </row>
  </sheetData>
  <mergeCells count="33">
    <mergeCell ref="A28:O28"/>
    <mergeCell ref="B30:C30"/>
    <mergeCell ref="D30:G30"/>
    <mergeCell ref="J30:L30"/>
    <mergeCell ref="A22:O22"/>
    <mergeCell ref="A23:O23"/>
    <mergeCell ref="A25:O25"/>
    <mergeCell ref="A26:O26"/>
    <mergeCell ref="A27:O27"/>
    <mergeCell ref="A24:O24"/>
    <mergeCell ref="A20:O20"/>
    <mergeCell ref="A21:O21"/>
    <mergeCell ref="A7:B7"/>
    <mergeCell ref="C7:O7"/>
    <mergeCell ref="A8:O8"/>
    <mergeCell ref="F9:O9"/>
    <mergeCell ref="B10:O10"/>
    <mergeCell ref="A11:A14"/>
    <mergeCell ref="C15:E15"/>
    <mergeCell ref="A17:O17"/>
    <mergeCell ref="A19:O19"/>
    <mergeCell ref="A4:B4"/>
    <mergeCell ref="C4:O4"/>
    <mergeCell ref="A5:B5"/>
    <mergeCell ref="C5:O5"/>
    <mergeCell ref="A6:B6"/>
    <mergeCell ref="C6:O6"/>
    <mergeCell ref="A1:B1"/>
    <mergeCell ref="C1:O1"/>
    <mergeCell ref="A2:B2"/>
    <mergeCell ref="C2:O2"/>
    <mergeCell ref="A3:B3"/>
    <mergeCell ref="C3:O3"/>
  </mergeCells>
  <printOptions/>
  <pageMargins left="0.7" right="0.7" top="0.787401575" bottom="0.787401575" header="0.3" footer="0.3"/>
  <pageSetup fitToHeight="0" fitToWidth="1"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30"/>
  <sheetViews>
    <sheetView workbookViewId="0" topLeftCell="A1">
      <selection activeCell="P5" sqref="P5"/>
    </sheetView>
  </sheetViews>
  <sheetFormatPr defaultColWidth="9.140625" defaultRowHeight="15"/>
  <cols>
    <col min="1" max="1" width="10.28125" style="30" customWidth="1"/>
    <col min="2" max="2" width="14.7109375" style="6" customWidth="1"/>
    <col min="3" max="5" width="9.140625" style="6" customWidth="1"/>
    <col min="6" max="6" width="8.8515625" style="6" customWidth="1"/>
    <col min="7" max="9" width="9.140625" style="6" customWidth="1"/>
    <col min="10" max="10" width="22.28125" style="6" customWidth="1"/>
    <col min="11" max="12" width="10.7109375" style="6" customWidth="1"/>
    <col min="13" max="13" width="15.00390625" style="6" customWidth="1"/>
    <col min="14" max="14" width="15.8515625" style="6" customWidth="1"/>
    <col min="15" max="15" width="12.28125" style="6" customWidth="1"/>
    <col min="16" max="16" width="29.7109375" style="6" customWidth="1"/>
    <col min="17" max="17" width="23.28125" style="62" customWidth="1"/>
    <col min="18" max="16384" width="9.140625" style="6" customWidth="1"/>
  </cols>
  <sheetData>
    <row r="1" spans="1:15" ht="28.5" customHeight="1" thickBot="1">
      <c r="A1" s="248"/>
      <c r="B1" s="249"/>
      <c r="C1" s="249" t="s">
        <v>58</v>
      </c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94"/>
    </row>
    <row r="2" spans="1:15" ht="26.25" customHeight="1">
      <c r="A2" s="295" t="s">
        <v>59</v>
      </c>
      <c r="B2" s="296"/>
      <c r="C2" s="297" t="s">
        <v>75</v>
      </c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9"/>
    </row>
    <row r="3" spans="1:15" ht="49.5" customHeight="1">
      <c r="A3" s="290" t="s">
        <v>131</v>
      </c>
      <c r="B3" s="300"/>
      <c r="C3" s="315" t="s">
        <v>155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7"/>
    </row>
    <row r="4" spans="1:15" ht="26.25" customHeight="1">
      <c r="A4" s="267" t="s">
        <v>60</v>
      </c>
      <c r="B4" s="268"/>
      <c r="C4" s="302" t="s">
        <v>64</v>
      </c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6"/>
    </row>
    <row r="5" spans="1:15" ht="26.25" customHeight="1">
      <c r="A5" s="267" t="s">
        <v>61</v>
      </c>
      <c r="B5" s="268"/>
      <c r="C5" s="302" t="s">
        <v>64</v>
      </c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6"/>
    </row>
    <row r="6" spans="1:15" ht="21" customHeight="1">
      <c r="A6" s="267" t="s">
        <v>62</v>
      </c>
      <c r="B6" s="268"/>
      <c r="C6" s="302" t="s">
        <v>64</v>
      </c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6"/>
    </row>
    <row r="7" spans="1:15" ht="35.25" customHeight="1" thickBot="1">
      <c r="A7" s="235" t="s">
        <v>63</v>
      </c>
      <c r="B7" s="236"/>
      <c r="C7" s="304" t="s">
        <v>64</v>
      </c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8"/>
    </row>
    <row r="8" spans="1:15" ht="15">
      <c r="A8" s="278"/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</row>
    <row r="9" spans="1:15" ht="25.5" customHeight="1" thickBot="1">
      <c r="A9" s="128" t="s">
        <v>76</v>
      </c>
      <c r="B9" s="129"/>
      <c r="C9" s="129"/>
      <c r="D9" s="129"/>
      <c r="E9" s="130"/>
      <c r="F9" s="283"/>
      <c r="G9" s="283"/>
      <c r="H9" s="283"/>
      <c r="I9" s="283"/>
      <c r="J9" s="283"/>
      <c r="K9" s="283"/>
      <c r="L9" s="283"/>
      <c r="M9" s="283"/>
      <c r="N9" s="283"/>
      <c r="O9" s="283"/>
    </row>
    <row r="10" spans="1:15" ht="39.75" customHeight="1" thickBot="1">
      <c r="A10" s="163" t="str">
        <f>"Část"&amp;" "&amp;A11&amp;"."</f>
        <v>Část 13.</v>
      </c>
      <c r="B10" s="244" t="s">
        <v>38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5"/>
    </row>
    <row r="11" spans="1:15" ht="15.75" thickBot="1">
      <c r="A11" s="241">
        <v>13</v>
      </c>
      <c r="B11" s="142" t="s">
        <v>20</v>
      </c>
      <c r="C11" s="143"/>
      <c r="D11" s="144"/>
      <c r="E11" s="143"/>
      <c r="F11" s="145"/>
      <c r="G11" s="143"/>
      <c r="H11" s="143"/>
      <c r="I11" s="146"/>
      <c r="J11" s="143"/>
      <c r="K11" s="143"/>
      <c r="L11" s="143"/>
      <c r="M11" s="147"/>
      <c r="N11" s="147"/>
      <c r="O11" s="148"/>
    </row>
    <row r="12" spans="1:17" s="24" customFormat="1" ht="15.75" thickBot="1">
      <c r="A12" s="242"/>
      <c r="B12" s="149" t="s">
        <v>132</v>
      </c>
      <c r="C12" s="150" t="s">
        <v>114</v>
      </c>
      <c r="D12" s="150" t="s">
        <v>133</v>
      </c>
      <c r="E12" s="151" t="s">
        <v>100</v>
      </c>
      <c r="F12" s="152"/>
      <c r="G12" s="153"/>
      <c r="H12" s="153"/>
      <c r="I12" s="154"/>
      <c r="J12" s="153"/>
      <c r="K12" s="153"/>
      <c r="L12" s="153"/>
      <c r="M12" s="155"/>
      <c r="N12" s="155"/>
      <c r="O12" s="156"/>
      <c r="Q12" s="63"/>
    </row>
    <row r="13" spans="1:17" s="24" customFormat="1" ht="60">
      <c r="A13" s="242"/>
      <c r="B13" s="157" t="s">
        <v>29</v>
      </c>
      <c r="C13" s="158" t="s">
        <v>31</v>
      </c>
      <c r="D13" s="158" t="s">
        <v>32</v>
      </c>
      <c r="E13" s="158" t="s">
        <v>30</v>
      </c>
      <c r="F13" s="159" t="s">
        <v>2</v>
      </c>
      <c r="G13" s="160" t="s">
        <v>5</v>
      </c>
      <c r="H13" s="158" t="s">
        <v>0</v>
      </c>
      <c r="I13" s="160" t="s">
        <v>17</v>
      </c>
      <c r="J13" s="158" t="s">
        <v>1</v>
      </c>
      <c r="K13" s="160" t="s">
        <v>3</v>
      </c>
      <c r="L13" s="160" t="s">
        <v>4</v>
      </c>
      <c r="M13" s="161" t="s">
        <v>39</v>
      </c>
      <c r="N13" s="161" t="s">
        <v>82</v>
      </c>
      <c r="O13" s="162" t="s">
        <v>18</v>
      </c>
      <c r="P13" s="61"/>
      <c r="Q13" s="63"/>
    </row>
    <row r="14" spans="1:23" s="30" customFormat="1" ht="22.9" customHeight="1" thickBot="1">
      <c r="A14" s="243"/>
      <c r="B14" s="132"/>
      <c r="C14" s="133"/>
      <c r="D14" s="133"/>
      <c r="E14" s="133"/>
      <c r="F14" s="134" t="str">
        <f>IF(K14=0,"",K14/C14)</f>
        <v/>
      </c>
      <c r="G14" s="135" t="str">
        <f>IF(K14=0,"",L14/C14)</f>
        <v/>
      </c>
      <c r="H14" s="133"/>
      <c r="I14" s="136"/>
      <c r="J14" s="136"/>
      <c r="K14" s="137">
        <v>0</v>
      </c>
      <c r="L14" s="102">
        <f>K14*1.1</f>
        <v>0</v>
      </c>
      <c r="M14" s="138">
        <v>352</v>
      </c>
      <c r="N14" s="135">
        <f>M14*K14</f>
        <v>0</v>
      </c>
      <c r="O14" s="139"/>
      <c r="Q14" s="49"/>
      <c r="R14" s="49"/>
      <c r="S14" s="49"/>
      <c r="T14" s="49"/>
      <c r="U14" s="50"/>
      <c r="V14" s="49"/>
      <c r="W14" s="51"/>
    </row>
    <row r="15" spans="1:15" ht="15">
      <c r="A15" s="164"/>
      <c r="B15" s="140"/>
      <c r="C15" s="314" t="s">
        <v>46</v>
      </c>
      <c r="D15" s="314"/>
      <c r="E15" s="314"/>
      <c r="F15" s="131">
        <f>SUM(F14)</f>
        <v>0</v>
      </c>
      <c r="G15" s="140"/>
      <c r="H15" s="140"/>
      <c r="I15" s="140"/>
      <c r="J15" s="140"/>
      <c r="K15" s="141"/>
      <c r="L15" s="140"/>
      <c r="M15" s="140"/>
      <c r="N15" s="140"/>
      <c r="O15" s="140"/>
    </row>
    <row r="16" spans="1:15" ht="15">
      <c r="A16" s="164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</row>
    <row r="17" spans="1:17" ht="83.25" customHeight="1">
      <c r="A17" s="227" t="s">
        <v>74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Q17" s="6"/>
    </row>
    <row r="18" spans="1:17" ht="15.75" thickBot="1">
      <c r="A18" s="6"/>
      <c r="Q18" s="6"/>
    </row>
    <row r="19" spans="1:17" ht="27" customHeight="1" thickBot="1">
      <c r="A19" s="197" t="s">
        <v>139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9"/>
      <c r="Q19" s="6"/>
    </row>
    <row r="20" spans="1:17" ht="29.25" customHeight="1">
      <c r="A20" s="196" t="s">
        <v>140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Q20" s="6"/>
    </row>
    <row r="21" spans="1:17" ht="30" customHeight="1">
      <c r="A21" s="210" t="s">
        <v>141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Q21" s="6"/>
    </row>
    <row r="22" spans="1:17" ht="30" customHeight="1">
      <c r="A22" s="211" t="s">
        <v>142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Q22" s="6"/>
    </row>
    <row r="23" spans="1:17" ht="30" customHeight="1">
      <c r="A23" s="211" t="s">
        <v>143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Q23" s="6"/>
    </row>
    <row r="24" spans="1:17" ht="41.25" customHeight="1">
      <c r="A24" s="217" t="s">
        <v>151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Q24" s="6"/>
    </row>
    <row r="25" spans="1:17" ht="30" customHeight="1" thickBot="1">
      <c r="A25" s="212" t="s">
        <v>145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Q25" s="6"/>
    </row>
    <row r="26" spans="1:17" ht="27" customHeight="1" thickBot="1">
      <c r="A26" s="197" t="s">
        <v>144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9"/>
      <c r="Q26" s="6"/>
    </row>
    <row r="27" spans="1:17" ht="84.75" customHeight="1">
      <c r="A27" s="216" t="s">
        <v>146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Q27" s="6"/>
    </row>
    <row r="28" spans="1:17" ht="23.25" customHeight="1">
      <c r="A28" s="272" t="s">
        <v>147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Q28" s="6"/>
    </row>
    <row r="29" ht="59.25" customHeight="1"/>
    <row r="30" spans="1:17" ht="15.75" customHeight="1">
      <c r="A30" s="172" t="s">
        <v>148</v>
      </c>
      <c r="B30" s="208"/>
      <c r="C30" s="208"/>
      <c r="D30" s="273" t="s">
        <v>149</v>
      </c>
      <c r="E30" s="273"/>
      <c r="F30" s="273"/>
      <c r="G30" s="273"/>
      <c r="H30" s="173"/>
      <c r="I30" s="173"/>
      <c r="J30" s="274" t="s">
        <v>150</v>
      </c>
      <c r="K30" s="274"/>
      <c r="L30" s="274"/>
      <c r="Q30" s="6"/>
    </row>
  </sheetData>
  <mergeCells count="33">
    <mergeCell ref="B30:C30"/>
    <mergeCell ref="D30:G30"/>
    <mergeCell ref="J30:L30"/>
    <mergeCell ref="A23:O23"/>
    <mergeCell ref="A25:O25"/>
    <mergeCell ref="A26:O26"/>
    <mergeCell ref="A27:O27"/>
    <mergeCell ref="A28:O28"/>
    <mergeCell ref="A24:O24"/>
    <mergeCell ref="A20:O20"/>
    <mergeCell ref="A21:O21"/>
    <mergeCell ref="A22:O22"/>
    <mergeCell ref="A7:B7"/>
    <mergeCell ref="C7:O7"/>
    <mergeCell ref="A8:O8"/>
    <mergeCell ref="F9:O9"/>
    <mergeCell ref="B10:O10"/>
    <mergeCell ref="A11:A14"/>
    <mergeCell ref="C15:E15"/>
    <mergeCell ref="A17:O17"/>
    <mergeCell ref="A19:O19"/>
    <mergeCell ref="A4:B4"/>
    <mergeCell ref="C4:O4"/>
    <mergeCell ref="A5:B5"/>
    <mergeCell ref="C5:O5"/>
    <mergeCell ref="A6:B6"/>
    <mergeCell ref="C6:O6"/>
    <mergeCell ref="A1:B1"/>
    <mergeCell ref="C1:O1"/>
    <mergeCell ref="A2:B2"/>
    <mergeCell ref="C2:O2"/>
    <mergeCell ref="A3:B3"/>
    <mergeCell ref="C3:O3"/>
  </mergeCells>
  <printOptions/>
  <pageMargins left="0.7" right="0.7" top="0.787401575" bottom="0.787401575" header="0.3" footer="0.3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7"/>
  <sheetViews>
    <sheetView tabSelected="1" zoomScale="85" zoomScaleNormal="85" workbookViewId="0" topLeftCell="A1">
      <selection activeCell="A4" sqref="A4:B4"/>
    </sheetView>
  </sheetViews>
  <sheetFormatPr defaultColWidth="9.140625" defaultRowHeight="15"/>
  <cols>
    <col min="2" max="2" width="39.7109375" style="0" bestFit="1" customWidth="1"/>
    <col min="3" max="3" width="11.7109375" style="0" customWidth="1"/>
    <col min="4" max="4" width="18.421875" style="0" customWidth="1"/>
    <col min="5" max="5" width="11.8515625" style="0" customWidth="1"/>
    <col min="6" max="6" width="12.421875" style="0" customWidth="1"/>
    <col min="7" max="7" width="19.140625" style="0" customWidth="1"/>
    <col min="8" max="8" width="25.28125" style="0" customWidth="1"/>
    <col min="9" max="9" width="11.7109375" style="0" customWidth="1"/>
    <col min="10" max="10" width="12.00390625" style="0" customWidth="1"/>
    <col min="11" max="11" width="22.7109375" style="0" customWidth="1"/>
    <col min="12" max="12" width="24.421875" style="0" customWidth="1"/>
  </cols>
  <sheetData>
    <row r="1" spans="1:12" s="6" customFormat="1" ht="33" customHeight="1" thickBot="1">
      <c r="A1" s="174" t="s">
        <v>58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6"/>
    </row>
    <row r="2" spans="1:12" ht="25.5" customHeight="1">
      <c r="A2" s="183" t="s">
        <v>59</v>
      </c>
      <c r="B2" s="184"/>
      <c r="C2" s="181" t="s">
        <v>53</v>
      </c>
      <c r="D2" s="181"/>
      <c r="E2" s="181"/>
      <c r="F2" s="181"/>
      <c r="G2" s="181"/>
      <c r="H2" s="181"/>
      <c r="I2" s="181"/>
      <c r="J2" s="181"/>
      <c r="K2" s="181"/>
      <c r="L2" s="182"/>
    </row>
    <row r="3" spans="1:12" s="6" customFormat="1" ht="25.5" customHeight="1" thickBot="1">
      <c r="A3" s="185" t="s">
        <v>153</v>
      </c>
      <c r="B3" s="186"/>
      <c r="C3" s="193" t="s">
        <v>70</v>
      </c>
      <c r="D3" s="194"/>
      <c r="E3" s="194"/>
      <c r="F3" s="194"/>
      <c r="G3" s="194"/>
      <c r="H3" s="194"/>
      <c r="I3" s="194"/>
      <c r="J3" s="194"/>
      <c r="K3" s="194"/>
      <c r="L3" s="195"/>
    </row>
    <row r="4" spans="1:12" s="6" customFormat="1" ht="25.5" customHeight="1">
      <c r="A4" s="187" t="s">
        <v>60</v>
      </c>
      <c r="B4" s="188"/>
      <c r="C4" s="202" t="s">
        <v>64</v>
      </c>
      <c r="D4" s="203"/>
      <c r="E4" s="203"/>
      <c r="F4" s="203"/>
      <c r="G4" s="203"/>
      <c r="H4" s="203"/>
      <c r="I4" s="203"/>
      <c r="J4" s="203"/>
      <c r="K4" s="203"/>
      <c r="L4" s="204"/>
    </row>
    <row r="5" spans="1:12" s="6" customFormat="1" ht="25.5" customHeight="1">
      <c r="A5" s="189" t="s">
        <v>61</v>
      </c>
      <c r="B5" s="190"/>
      <c r="C5" s="202" t="s">
        <v>64</v>
      </c>
      <c r="D5" s="203"/>
      <c r="E5" s="203"/>
      <c r="F5" s="203"/>
      <c r="G5" s="203"/>
      <c r="H5" s="203"/>
      <c r="I5" s="203"/>
      <c r="J5" s="203"/>
      <c r="K5" s="203"/>
      <c r="L5" s="204"/>
    </row>
    <row r="6" spans="1:12" s="6" customFormat="1" ht="25.5" customHeight="1">
      <c r="A6" s="189" t="s">
        <v>62</v>
      </c>
      <c r="B6" s="190"/>
      <c r="C6" s="202" t="s">
        <v>64</v>
      </c>
      <c r="D6" s="203"/>
      <c r="E6" s="203"/>
      <c r="F6" s="203"/>
      <c r="G6" s="203"/>
      <c r="H6" s="203"/>
      <c r="I6" s="203"/>
      <c r="J6" s="203"/>
      <c r="K6" s="203"/>
      <c r="L6" s="204"/>
    </row>
    <row r="7" spans="1:12" s="6" customFormat="1" ht="25.5" customHeight="1" thickBot="1">
      <c r="A7" s="191" t="s">
        <v>63</v>
      </c>
      <c r="B7" s="192"/>
      <c r="C7" s="205" t="s">
        <v>64</v>
      </c>
      <c r="D7" s="206"/>
      <c r="E7" s="206"/>
      <c r="F7" s="206"/>
      <c r="G7" s="206"/>
      <c r="H7" s="206"/>
      <c r="I7" s="206"/>
      <c r="J7" s="206"/>
      <c r="K7" s="206"/>
      <c r="L7" s="207"/>
    </row>
    <row r="8" spans="1:15" ht="25.5" customHeight="1" thickBot="1">
      <c r="A8" s="201" t="s">
        <v>76</v>
      </c>
      <c r="B8" s="201"/>
      <c r="C8" s="1"/>
      <c r="D8" s="1"/>
      <c r="E8" s="1"/>
      <c r="F8" s="1"/>
      <c r="G8" s="1"/>
      <c r="H8" s="6"/>
      <c r="I8" s="6"/>
      <c r="J8" s="1"/>
      <c r="K8" s="1"/>
      <c r="L8" s="1"/>
      <c r="M8" s="6"/>
      <c r="N8" s="6"/>
      <c r="O8" s="6"/>
    </row>
    <row r="9" spans="1:12" ht="19.5" thickBot="1">
      <c r="A9" s="32" t="s">
        <v>24</v>
      </c>
      <c r="B9" s="84" t="s">
        <v>25</v>
      </c>
      <c r="C9" s="178"/>
      <c r="D9" s="178"/>
      <c r="E9" s="178"/>
      <c r="F9" s="177"/>
      <c r="G9" s="177"/>
      <c r="H9" s="1"/>
      <c r="I9" s="1"/>
      <c r="J9" s="1"/>
      <c r="K9" s="1"/>
      <c r="L9" s="1"/>
    </row>
    <row r="10" spans="1:12" ht="86.25" thickBot="1">
      <c r="A10" s="33" t="s">
        <v>7</v>
      </c>
      <c r="B10" s="34" t="s">
        <v>8</v>
      </c>
      <c r="C10" s="34" t="s">
        <v>9</v>
      </c>
      <c r="D10" s="34" t="s">
        <v>66</v>
      </c>
      <c r="E10" s="34" t="s">
        <v>67</v>
      </c>
      <c r="F10" s="34" t="s">
        <v>68</v>
      </c>
      <c r="G10" s="34" t="s">
        <v>65</v>
      </c>
      <c r="H10" s="34" t="s">
        <v>69</v>
      </c>
      <c r="I10" s="34" t="s">
        <v>10</v>
      </c>
      <c r="J10" s="34" t="s">
        <v>15</v>
      </c>
      <c r="K10" s="34" t="s">
        <v>11</v>
      </c>
      <c r="L10" s="86" t="s">
        <v>12</v>
      </c>
    </row>
    <row r="11" spans="1:15" ht="45">
      <c r="A11" s="35">
        <v>1</v>
      </c>
      <c r="B11" s="103" t="s">
        <v>28</v>
      </c>
      <c r="C11" s="104">
        <v>500</v>
      </c>
      <c r="D11" s="104">
        <v>280</v>
      </c>
      <c r="E11" s="113">
        <v>0</v>
      </c>
      <c r="F11" s="105">
        <f>E11*1.1</f>
        <v>0</v>
      </c>
      <c r="G11" s="106">
        <f>E11*D11</f>
        <v>0</v>
      </c>
      <c r="H11" s="103" t="s">
        <v>13</v>
      </c>
      <c r="I11" s="115"/>
      <c r="J11" s="115"/>
      <c r="K11" s="116"/>
      <c r="L11" s="117"/>
      <c r="O11" s="6"/>
    </row>
    <row r="12" spans="1:15" ht="45.75" thickBot="1">
      <c r="A12" s="36">
        <v>2</v>
      </c>
      <c r="B12" s="107" t="s">
        <v>14</v>
      </c>
      <c r="C12" s="108">
        <v>500</v>
      </c>
      <c r="D12" s="108">
        <v>160</v>
      </c>
      <c r="E12" s="114">
        <v>0</v>
      </c>
      <c r="F12" s="109">
        <f>E12*1.1</f>
        <v>0</v>
      </c>
      <c r="G12" s="110">
        <f>E12*D12</f>
        <v>0</v>
      </c>
      <c r="H12" s="107" t="s">
        <v>13</v>
      </c>
      <c r="I12" s="118"/>
      <c r="J12" s="118"/>
      <c r="K12" s="118"/>
      <c r="L12" s="119"/>
      <c r="O12" s="6"/>
    </row>
    <row r="13" spans="1:12" ht="38.25" customHeight="1" thickBot="1">
      <c r="A13" s="3"/>
      <c r="B13" s="2"/>
      <c r="C13" s="179" t="s">
        <v>57</v>
      </c>
      <c r="D13" s="180"/>
      <c r="E13" s="180"/>
      <c r="F13" s="180"/>
      <c r="G13" s="85">
        <f>SUM(G11:G12)</f>
        <v>0</v>
      </c>
      <c r="H13" s="3"/>
      <c r="I13" s="3"/>
      <c r="J13" s="3"/>
      <c r="K13" s="3"/>
      <c r="L13" s="3"/>
    </row>
    <row r="14" spans="1:12" s="6" customFormat="1" ht="17.25" customHeight="1">
      <c r="A14" s="3"/>
      <c r="B14" s="2"/>
      <c r="C14" s="37"/>
      <c r="D14" s="43"/>
      <c r="E14" s="43"/>
      <c r="F14" s="43"/>
      <c r="G14" s="38"/>
      <c r="H14" s="3"/>
      <c r="I14" s="3"/>
      <c r="J14" s="3"/>
      <c r="K14" s="3"/>
      <c r="L14" s="3"/>
    </row>
    <row r="15" spans="1:12" ht="87.75" customHeight="1">
      <c r="A15" s="200" t="s">
        <v>74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</row>
    <row r="16" spans="1:12" s="6" customFormat="1" ht="21.75" customHeight="1" thickBot="1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</row>
    <row r="17" spans="1:12" s="6" customFormat="1" ht="27" customHeight="1" thickBot="1">
      <c r="A17" s="197" t="s">
        <v>139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9"/>
    </row>
    <row r="18" spans="1:12" s="6" customFormat="1" ht="29.25" customHeight="1">
      <c r="A18" s="196" t="s">
        <v>140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</row>
    <row r="19" spans="1:12" s="6" customFormat="1" ht="39" customHeight="1">
      <c r="A19" s="210" t="s">
        <v>141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</row>
    <row r="20" spans="1:12" s="6" customFormat="1" ht="39" customHeight="1">
      <c r="A20" s="211" t="s">
        <v>142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</row>
    <row r="21" spans="1:12" s="6" customFormat="1" ht="39" customHeight="1">
      <c r="A21" s="211" t="s">
        <v>143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</row>
    <row r="22" spans="1:12" s="6" customFormat="1" ht="41.25" customHeight="1">
      <c r="A22" s="217" t="s">
        <v>151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</row>
    <row r="23" spans="1:12" s="6" customFormat="1" ht="39" customHeight="1">
      <c r="A23" s="212" t="s">
        <v>145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</row>
    <row r="24" spans="1:12" s="6" customFormat="1" ht="27" customHeight="1" thickBot="1">
      <c r="A24" s="213" t="s">
        <v>144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5"/>
    </row>
    <row r="25" spans="1:12" s="6" customFormat="1" ht="84.75" customHeight="1">
      <c r="A25" s="216" t="s">
        <v>146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</row>
    <row r="26" spans="1:12" s="6" customFormat="1" ht="31.5" customHeight="1">
      <c r="A26" s="216" t="s">
        <v>147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</row>
    <row r="27" spans="1:12" ht="69.75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ht="15.75" customHeight="1">
      <c r="A28" s="172" t="s">
        <v>148</v>
      </c>
      <c r="B28" s="208"/>
      <c r="C28" s="208"/>
      <c r="D28" s="172" t="s">
        <v>149</v>
      </c>
      <c r="E28" s="209" t="s">
        <v>150</v>
      </c>
      <c r="F28" s="209"/>
      <c r="G28" s="209"/>
      <c r="H28" s="73"/>
      <c r="I28" s="73"/>
      <c r="J28" s="73"/>
      <c r="K28" s="73"/>
      <c r="L28" s="73"/>
    </row>
    <row r="29" spans="1:12" ht="1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1:12" ht="1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1:12" ht="1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1:12" ht="1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1:12" ht="1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</row>
    <row r="34" spans="1:12" ht="1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</row>
    <row r="35" spans="1:12" ht="1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</row>
    <row r="36" spans="1:12" ht="1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pans="1:12" ht="1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</row>
  </sheetData>
  <mergeCells count="30">
    <mergeCell ref="B28:C28"/>
    <mergeCell ref="E28:G28"/>
    <mergeCell ref="A19:L19"/>
    <mergeCell ref="A20:L20"/>
    <mergeCell ref="A21:L21"/>
    <mergeCell ref="A23:L23"/>
    <mergeCell ref="A24:L24"/>
    <mergeCell ref="A25:L25"/>
    <mergeCell ref="A26:L26"/>
    <mergeCell ref="A22:L22"/>
    <mergeCell ref="A18:L18"/>
    <mergeCell ref="A17:L17"/>
    <mergeCell ref="A15:L15"/>
    <mergeCell ref="A8:B8"/>
    <mergeCell ref="C4:L4"/>
    <mergeCell ref="C6:L6"/>
    <mergeCell ref="C7:L7"/>
    <mergeCell ref="A5:B5"/>
    <mergeCell ref="C5:L5"/>
    <mergeCell ref="A1:L1"/>
    <mergeCell ref="F9:G9"/>
    <mergeCell ref="C9:E9"/>
    <mergeCell ref="C13:F13"/>
    <mergeCell ref="C2:L2"/>
    <mergeCell ref="A2:B2"/>
    <mergeCell ref="A3:B3"/>
    <mergeCell ref="A4:B4"/>
    <mergeCell ref="A6:B6"/>
    <mergeCell ref="A7:B7"/>
    <mergeCell ref="C3:L3"/>
  </mergeCells>
  <printOptions horizontalCentered="1"/>
  <pageMargins left="0.4330708661417323" right="0.4330708661417323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8"/>
  <sheetViews>
    <sheetView workbookViewId="0" topLeftCell="A1">
      <selection activeCell="A15" sqref="A15:L15"/>
    </sheetView>
  </sheetViews>
  <sheetFormatPr defaultColWidth="9.140625" defaultRowHeight="15"/>
  <cols>
    <col min="1" max="1" width="9.140625" style="6" customWidth="1"/>
    <col min="2" max="2" width="39.7109375" style="6" bestFit="1" customWidth="1"/>
    <col min="3" max="3" width="11.7109375" style="6" customWidth="1"/>
    <col min="4" max="4" width="18.421875" style="6" customWidth="1"/>
    <col min="5" max="6" width="10.28125" style="6" customWidth="1"/>
    <col min="7" max="7" width="19.140625" style="6" customWidth="1"/>
    <col min="8" max="8" width="25.28125" style="6" customWidth="1"/>
    <col min="9" max="9" width="11.7109375" style="6" customWidth="1"/>
    <col min="10" max="10" width="12.00390625" style="6" customWidth="1"/>
    <col min="11" max="11" width="25.7109375" style="6" customWidth="1"/>
    <col min="12" max="12" width="12.421875" style="6" customWidth="1"/>
    <col min="13" max="16384" width="9.140625" style="6" customWidth="1"/>
  </cols>
  <sheetData>
    <row r="1" spans="1:12" ht="33" customHeight="1" thickBot="1">
      <c r="A1" s="221" t="s">
        <v>58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3"/>
    </row>
    <row r="2" spans="1:12" ht="25.5" customHeight="1">
      <c r="A2" s="183" t="s">
        <v>59</v>
      </c>
      <c r="B2" s="184"/>
      <c r="C2" s="181" t="s">
        <v>53</v>
      </c>
      <c r="D2" s="181"/>
      <c r="E2" s="181"/>
      <c r="F2" s="181"/>
      <c r="G2" s="181"/>
      <c r="H2" s="181"/>
      <c r="I2" s="181"/>
      <c r="J2" s="181"/>
      <c r="K2" s="181"/>
      <c r="L2" s="182"/>
    </row>
    <row r="3" spans="1:12" ht="25.5" customHeight="1" thickBot="1">
      <c r="A3" s="185" t="s">
        <v>154</v>
      </c>
      <c r="B3" s="186"/>
      <c r="C3" s="224" t="s">
        <v>71</v>
      </c>
      <c r="D3" s="225"/>
      <c r="E3" s="225"/>
      <c r="F3" s="225"/>
      <c r="G3" s="225"/>
      <c r="H3" s="225"/>
      <c r="I3" s="225"/>
      <c r="J3" s="225"/>
      <c r="K3" s="225"/>
      <c r="L3" s="226"/>
    </row>
    <row r="4" spans="1:12" ht="25.5" customHeight="1">
      <c r="A4" s="187" t="s">
        <v>60</v>
      </c>
      <c r="B4" s="188"/>
      <c r="C4" s="218" t="s">
        <v>64</v>
      </c>
      <c r="D4" s="219"/>
      <c r="E4" s="219"/>
      <c r="F4" s="219"/>
      <c r="G4" s="219"/>
      <c r="H4" s="219"/>
      <c r="I4" s="219"/>
      <c r="J4" s="219"/>
      <c r="K4" s="219"/>
      <c r="L4" s="220"/>
    </row>
    <row r="5" spans="1:12" ht="25.5" customHeight="1">
      <c r="A5" s="189" t="s">
        <v>61</v>
      </c>
      <c r="B5" s="190"/>
      <c r="C5" s="202" t="s">
        <v>64</v>
      </c>
      <c r="D5" s="203"/>
      <c r="E5" s="203"/>
      <c r="F5" s="203"/>
      <c r="G5" s="203"/>
      <c r="H5" s="203"/>
      <c r="I5" s="203"/>
      <c r="J5" s="203"/>
      <c r="K5" s="203"/>
      <c r="L5" s="204"/>
    </row>
    <row r="6" spans="1:12" ht="25.5" customHeight="1">
      <c r="A6" s="189" t="s">
        <v>62</v>
      </c>
      <c r="B6" s="190"/>
      <c r="C6" s="202" t="s">
        <v>64</v>
      </c>
      <c r="D6" s="203"/>
      <c r="E6" s="203"/>
      <c r="F6" s="203"/>
      <c r="G6" s="203"/>
      <c r="H6" s="203"/>
      <c r="I6" s="203"/>
      <c r="J6" s="203"/>
      <c r="K6" s="203"/>
      <c r="L6" s="204"/>
    </row>
    <row r="7" spans="1:12" ht="25.5" customHeight="1" thickBot="1">
      <c r="A7" s="191" t="s">
        <v>63</v>
      </c>
      <c r="B7" s="192"/>
      <c r="C7" s="205" t="s">
        <v>64</v>
      </c>
      <c r="D7" s="206"/>
      <c r="E7" s="206"/>
      <c r="F7" s="206"/>
      <c r="G7" s="206"/>
      <c r="H7" s="206"/>
      <c r="I7" s="206"/>
      <c r="J7" s="206"/>
      <c r="K7" s="206"/>
      <c r="L7" s="207"/>
    </row>
    <row r="8" spans="1:12" ht="19.5" customHeight="1" thickBot="1">
      <c r="A8" s="229" t="s">
        <v>76</v>
      </c>
      <c r="B8" s="229"/>
      <c r="C8" s="230"/>
      <c r="D8" s="230"/>
      <c r="E8" s="230"/>
      <c r="F8" s="230"/>
      <c r="G8" s="230"/>
      <c r="H8" s="230"/>
      <c r="I8" s="230"/>
      <c r="J8" s="230"/>
      <c r="K8" s="230"/>
      <c r="L8" s="230"/>
    </row>
    <row r="9" spans="1:12" ht="19.5" thickBot="1">
      <c r="A9" s="87" t="s">
        <v>27</v>
      </c>
      <c r="B9" s="88" t="s">
        <v>26</v>
      </c>
      <c r="C9" s="178"/>
      <c r="D9" s="178"/>
      <c r="E9" s="178"/>
      <c r="F9" s="177"/>
      <c r="G9" s="177"/>
      <c r="H9" s="1"/>
      <c r="I9" s="1"/>
      <c r="J9" s="1"/>
      <c r="K9" s="1"/>
      <c r="L9" s="1"/>
    </row>
    <row r="10" spans="1:12" ht="60.75" thickBot="1">
      <c r="A10" s="91" t="s">
        <v>7</v>
      </c>
      <c r="B10" s="92" t="s">
        <v>8</v>
      </c>
      <c r="C10" s="92" t="s">
        <v>9</v>
      </c>
      <c r="D10" s="92" t="s">
        <v>66</v>
      </c>
      <c r="E10" s="92" t="s">
        <v>67</v>
      </c>
      <c r="F10" s="92" t="s">
        <v>68</v>
      </c>
      <c r="G10" s="92" t="s">
        <v>65</v>
      </c>
      <c r="H10" s="92" t="s">
        <v>69</v>
      </c>
      <c r="I10" s="92" t="s">
        <v>10</v>
      </c>
      <c r="J10" s="92" t="s">
        <v>15</v>
      </c>
      <c r="K10" s="92" t="s">
        <v>11</v>
      </c>
      <c r="L10" s="93" t="s">
        <v>12</v>
      </c>
    </row>
    <row r="11" spans="1:12" ht="66" customHeight="1">
      <c r="A11" s="39">
        <v>1</v>
      </c>
      <c r="B11" s="94" t="s">
        <v>16</v>
      </c>
      <c r="C11" s="94">
        <v>100</v>
      </c>
      <c r="D11" s="94">
        <v>240</v>
      </c>
      <c r="E11" s="120">
        <v>0</v>
      </c>
      <c r="F11" s="95">
        <f>E11*1.1</f>
        <v>0</v>
      </c>
      <c r="G11" s="96">
        <f>E11*D11</f>
        <v>0</v>
      </c>
      <c r="H11" s="97" t="s">
        <v>22</v>
      </c>
      <c r="I11" s="122"/>
      <c r="J11" s="122"/>
      <c r="K11" s="122"/>
      <c r="L11" s="117"/>
    </row>
    <row r="12" spans="1:12" ht="60.75" thickBot="1">
      <c r="A12" s="90">
        <v>2</v>
      </c>
      <c r="B12" s="98" t="s">
        <v>16</v>
      </c>
      <c r="C12" s="98">
        <v>250</v>
      </c>
      <c r="D12" s="98">
        <v>120</v>
      </c>
      <c r="E12" s="121">
        <v>0</v>
      </c>
      <c r="F12" s="99">
        <f>E12*1.1</f>
        <v>0</v>
      </c>
      <c r="G12" s="100">
        <f>E12*D12</f>
        <v>0</v>
      </c>
      <c r="H12" s="101" t="s">
        <v>22</v>
      </c>
      <c r="I12" s="123"/>
      <c r="J12" s="123"/>
      <c r="K12" s="123"/>
      <c r="L12" s="124"/>
    </row>
    <row r="13" spans="1:12" ht="32.25" customHeight="1" thickBot="1">
      <c r="A13" s="40"/>
      <c r="B13" s="40"/>
      <c r="C13" s="231" t="s">
        <v>56</v>
      </c>
      <c r="D13" s="232"/>
      <c r="E13" s="232"/>
      <c r="F13" s="232"/>
      <c r="G13" s="89">
        <f>SUM(G11:G12)</f>
        <v>0</v>
      </c>
      <c r="H13" s="40"/>
      <c r="I13" s="40"/>
      <c r="J13" s="40"/>
      <c r="K13" s="40"/>
      <c r="L13" s="40"/>
    </row>
    <row r="15" spans="1:12" ht="83.25" customHeight="1">
      <c r="A15" s="227" t="s">
        <v>74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</row>
    <row r="16" ht="15.75" thickBot="1"/>
    <row r="17" spans="1:12" ht="27" customHeight="1" thickBot="1">
      <c r="A17" s="197" t="s">
        <v>139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9"/>
    </row>
    <row r="18" spans="1:12" ht="29.25" customHeight="1">
      <c r="A18" s="196" t="s">
        <v>140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</row>
    <row r="19" spans="1:12" ht="39" customHeight="1">
      <c r="A19" s="210" t="s">
        <v>141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</row>
    <row r="20" spans="1:12" ht="39" customHeight="1">
      <c r="A20" s="211" t="s">
        <v>142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</row>
    <row r="21" spans="1:12" ht="39" customHeight="1">
      <c r="A21" s="211" t="s">
        <v>143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</row>
    <row r="22" spans="1:12" ht="41.25" customHeight="1">
      <c r="A22" s="217" t="s">
        <v>151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</row>
    <row r="23" spans="1:12" ht="39" customHeight="1" thickBot="1">
      <c r="A23" s="212" t="s">
        <v>145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</row>
    <row r="24" spans="1:12" ht="27" customHeight="1" thickBot="1">
      <c r="A24" s="197" t="s">
        <v>144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9"/>
    </row>
    <row r="25" spans="1:12" ht="84.75" customHeight="1">
      <c r="A25" s="216" t="s">
        <v>146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</row>
    <row r="26" spans="1:12" ht="41.25" customHeight="1">
      <c r="A26" s="216" t="s">
        <v>147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</row>
    <row r="27" spans="1:12" ht="69.75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ht="15.75" customHeight="1">
      <c r="A28" s="172" t="s">
        <v>148</v>
      </c>
      <c r="B28" s="208"/>
      <c r="C28" s="208"/>
      <c r="D28" s="172" t="s">
        <v>149</v>
      </c>
      <c r="E28" s="209" t="s">
        <v>150</v>
      </c>
      <c r="F28" s="209"/>
      <c r="G28" s="209"/>
      <c r="H28" s="73"/>
      <c r="I28" s="73"/>
      <c r="J28" s="73"/>
      <c r="K28" s="73"/>
      <c r="L28" s="73"/>
    </row>
  </sheetData>
  <mergeCells count="31">
    <mergeCell ref="B28:C28"/>
    <mergeCell ref="E28:G28"/>
    <mergeCell ref="A17:L17"/>
    <mergeCell ref="A18:L18"/>
    <mergeCell ref="A19:L19"/>
    <mergeCell ref="A20:L20"/>
    <mergeCell ref="A21:L21"/>
    <mergeCell ref="A22:L22"/>
    <mergeCell ref="A23:L23"/>
    <mergeCell ref="A24:L24"/>
    <mergeCell ref="A25:L25"/>
    <mergeCell ref="A26:L26"/>
    <mergeCell ref="A15:L15"/>
    <mergeCell ref="A5:B5"/>
    <mergeCell ref="C5:L5"/>
    <mergeCell ref="A6:B6"/>
    <mergeCell ref="C6:L6"/>
    <mergeCell ref="A7:B7"/>
    <mergeCell ref="C7:L7"/>
    <mergeCell ref="A8:B8"/>
    <mergeCell ref="C8:L8"/>
    <mergeCell ref="C9:E9"/>
    <mergeCell ref="F9:G9"/>
    <mergeCell ref="C13:F13"/>
    <mergeCell ref="A4:B4"/>
    <mergeCell ref="C4:L4"/>
    <mergeCell ref="A1:L1"/>
    <mergeCell ref="A2:B2"/>
    <mergeCell ref="C2:L2"/>
    <mergeCell ref="A3:B3"/>
    <mergeCell ref="C3:L3"/>
  </mergeCells>
  <printOptions horizontalCentered="1"/>
  <pageMargins left="0.31496062992125984" right="0.31496062992125984" top="0.5905511811023623" bottom="0.5905511811023623" header="0.31496062992125984" footer="0.31496062992125984"/>
  <pageSetup fitToHeight="0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0"/>
  <sheetViews>
    <sheetView zoomScaleSheetLayoutView="55" workbookViewId="0" topLeftCell="A1">
      <selection activeCell="C1" sqref="C1:O1"/>
    </sheetView>
  </sheetViews>
  <sheetFormatPr defaultColWidth="9.140625" defaultRowHeight="15"/>
  <cols>
    <col min="1" max="1" width="10.28125" style="30" customWidth="1"/>
    <col min="2" max="2" width="14.7109375" style="0" customWidth="1"/>
    <col min="6" max="6" width="8.8515625" style="0" customWidth="1"/>
    <col min="10" max="10" width="22.28125" style="0" customWidth="1"/>
    <col min="11" max="12" width="10.7109375" style="0" customWidth="1"/>
    <col min="13" max="13" width="14.28125" style="0" customWidth="1"/>
    <col min="14" max="14" width="15.8515625" style="0" customWidth="1"/>
    <col min="15" max="15" width="12.28125" style="0" customWidth="1"/>
    <col min="16" max="16" width="29.7109375" style="0" customWidth="1"/>
    <col min="17" max="17" width="23.28125" style="62" customWidth="1"/>
  </cols>
  <sheetData>
    <row r="1" spans="1:17" s="6" customFormat="1" ht="38.25" customHeight="1" thickBot="1">
      <c r="A1" s="248"/>
      <c r="B1" s="249"/>
      <c r="C1" s="250" t="s">
        <v>58</v>
      </c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1"/>
      <c r="Q1" s="62"/>
    </row>
    <row r="2" spans="1:17" s="6" customFormat="1" ht="38.25" customHeight="1">
      <c r="A2" s="252" t="s">
        <v>59</v>
      </c>
      <c r="B2" s="253"/>
      <c r="C2" s="254" t="s">
        <v>75</v>
      </c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6"/>
      <c r="Q2" s="62"/>
    </row>
    <row r="3" spans="1:17" s="6" customFormat="1" ht="38.25" customHeight="1" thickBot="1">
      <c r="A3" s="257" t="s">
        <v>107</v>
      </c>
      <c r="B3" s="258"/>
      <c r="C3" s="259" t="s">
        <v>33</v>
      </c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1"/>
      <c r="Q3" s="62"/>
    </row>
    <row r="4" spans="1:17" s="6" customFormat="1" ht="38.25" customHeight="1">
      <c r="A4" s="262" t="s">
        <v>60</v>
      </c>
      <c r="B4" s="263"/>
      <c r="C4" s="264" t="s">
        <v>64</v>
      </c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6"/>
      <c r="Q4" s="62"/>
    </row>
    <row r="5" spans="1:17" s="6" customFormat="1" ht="38.25" customHeight="1">
      <c r="A5" s="267" t="s">
        <v>61</v>
      </c>
      <c r="B5" s="268"/>
      <c r="C5" s="269" t="s">
        <v>64</v>
      </c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1"/>
      <c r="Q5" s="62"/>
    </row>
    <row r="6" spans="1:17" s="6" customFormat="1" ht="38.25" customHeight="1">
      <c r="A6" s="267" t="s">
        <v>62</v>
      </c>
      <c r="B6" s="268"/>
      <c r="C6" s="269" t="s">
        <v>64</v>
      </c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1"/>
      <c r="Q6" s="62"/>
    </row>
    <row r="7" spans="1:17" s="6" customFormat="1" ht="38.25" customHeight="1" thickBot="1">
      <c r="A7" s="235" t="s">
        <v>63</v>
      </c>
      <c r="B7" s="236"/>
      <c r="C7" s="237" t="s">
        <v>64</v>
      </c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9"/>
      <c r="Q7" s="62"/>
    </row>
    <row r="8" spans="1:17" s="6" customFormat="1" ht="13.5" customHeight="1">
      <c r="A8" s="240"/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Q8" s="62"/>
    </row>
    <row r="9" spans="1:16" ht="26.25" customHeight="1" thickBot="1">
      <c r="A9" s="246" t="s">
        <v>76</v>
      </c>
      <c r="B9" s="246"/>
      <c r="C9" s="246"/>
      <c r="D9" s="246"/>
      <c r="E9" s="246"/>
      <c r="F9" s="246"/>
      <c r="G9" s="247"/>
      <c r="H9" s="247"/>
      <c r="I9" s="247"/>
      <c r="J9" s="247"/>
      <c r="K9" s="247"/>
      <c r="L9" s="247"/>
      <c r="M9" s="247"/>
      <c r="N9" s="247"/>
      <c r="O9" s="247"/>
      <c r="P9" s="140"/>
    </row>
    <row r="10" spans="1:15" ht="36.75" customHeight="1" thickBot="1">
      <c r="A10" s="42" t="str">
        <f>"Část"&amp;" "&amp;A11&amp;"."</f>
        <v>Část 3.</v>
      </c>
      <c r="B10" s="244" t="s">
        <v>33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5"/>
    </row>
    <row r="11" spans="1:17" s="6" customFormat="1" ht="15.75" thickBot="1">
      <c r="A11" s="241">
        <v>3</v>
      </c>
      <c r="B11" s="142" t="s">
        <v>6</v>
      </c>
      <c r="C11" s="143"/>
      <c r="D11" s="144"/>
      <c r="E11" s="143"/>
      <c r="F11" s="145"/>
      <c r="G11" s="143"/>
      <c r="H11" s="143"/>
      <c r="I11" s="146"/>
      <c r="J11" s="143"/>
      <c r="K11" s="143"/>
      <c r="L11" s="143"/>
      <c r="M11" s="147"/>
      <c r="N11" s="147"/>
      <c r="O11" s="148"/>
      <c r="P11" s="66"/>
      <c r="Q11" s="62"/>
    </row>
    <row r="12" spans="1:17" s="24" customFormat="1" ht="15.75" thickBot="1">
      <c r="A12" s="242"/>
      <c r="B12" s="149">
        <v>2000</v>
      </c>
      <c r="C12" s="150" t="s">
        <v>72</v>
      </c>
      <c r="D12" s="150" t="s">
        <v>73</v>
      </c>
      <c r="E12" s="151">
        <v>0</v>
      </c>
      <c r="F12" s="152"/>
      <c r="G12" s="153"/>
      <c r="H12" s="153"/>
      <c r="I12" s="154"/>
      <c r="J12" s="153"/>
      <c r="K12" s="153"/>
      <c r="L12" s="153"/>
      <c r="M12" s="155"/>
      <c r="N12" s="155"/>
      <c r="O12" s="156"/>
      <c r="Q12" s="63"/>
    </row>
    <row r="13" spans="1:17" s="24" customFormat="1" ht="60">
      <c r="A13" s="242"/>
      <c r="B13" s="157" t="s">
        <v>29</v>
      </c>
      <c r="C13" s="158" t="s">
        <v>31</v>
      </c>
      <c r="D13" s="158" t="s">
        <v>32</v>
      </c>
      <c r="E13" s="158" t="s">
        <v>30</v>
      </c>
      <c r="F13" s="159" t="s">
        <v>2</v>
      </c>
      <c r="G13" s="160" t="s">
        <v>5</v>
      </c>
      <c r="H13" s="158" t="s">
        <v>0</v>
      </c>
      <c r="I13" s="160" t="s">
        <v>17</v>
      </c>
      <c r="J13" s="158" t="s">
        <v>1</v>
      </c>
      <c r="K13" s="160" t="s">
        <v>3</v>
      </c>
      <c r="L13" s="160" t="s">
        <v>4</v>
      </c>
      <c r="M13" s="161" t="s">
        <v>81</v>
      </c>
      <c r="N13" s="161" t="s">
        <v>82</v>
      </c>
      <c r="O13" s="162" t="s">
        <v>18</v>
      </c>
      <c r="P13" s="61"/>
      <c r="Q13" s="63"/>
    </row>
    <row r="14" spans="1:17" s="30" customFormat="1" ht="22.9" customHeight="1" thickBot="1">
      <c r="A14" s="243"/>
      <c r="B14" s="132"/>
      <c r="C14" s="133"/>
      <c r="D14" s="133"/>
      <c r="E14" s="133"/>
      <c r="F14" s="134" t="str">
        <f>IF(K14=0,"",K14/C14)</f>
        <v/>
      </c>
      <c r="G14" s="135" t="str">
        <f>IF(K14=0,"",L14/C14)</f>
        <v/>
      </c>
      <c r="H14" s="133"/>
      <c r="I14" s="136"/>
      <c r="J14" s="136"/>
      <c r="K14" s="137">
        <v>0</v>
      </c>
      <c r="L14" s="102">
        <f>K14*1.1</f>
        <v>0</v>
      </c>
      <c r="M14" s="138">
        <v>384</v>
      </c>
      <c r="N14" s="135">
        <f>M14*K14</f>
        <v>0</v>
      </c>
      <c r="O14" s="139"/>
      <c r="Q14" s="64"/>
    </row>
    <row r="15" spans="1:17" s="6" customFormat="1" ht="30" customHeight="1" thickBot="1">
      <c r="A15" s="30"/>
      <c r="B15" s="233" t="s">
        <v>108</v>
      </c>
      <c r="C15" s="234"/>
      <c r="D15" s="234"/>
      <c r="E15" s="234"/>
      <c r="F15" s="167">
        <f>SUM(F14)</f>
        <v>0</v>
      </c>
      <c r="G15" s="140"/>
      <c r="H15" s="140"/>
      <c r="I15" s="140"/>
      <c r="J15" s="140"/>
      <c r="K15" s="141"/>
      <c r="L15" s="140"/>
      <c r="M15" s="140"/>
      <c r="N15" s="140"/>
      <c r="O15" s="140"/>
      <c r="Q15" s="62"/>
    </row>
    <row r="16" spans="1:17" s="56" customFormat="1" ht="22.9" customHeight="1">
      <c r="A16" s="68"/>
      <c r="B16" s="57"/>
      <c r="C16" s="57"/>
      <c r="D16" s="57"/>
      <c r="E16" s="57"/>
      <c r="F16" s="52"/>
      <c r="G16" s="53"/>
      <c r="H16" s="57"/>
      <c r="I16" s="58"/>
      <c r="J16" s="58"/>
      <c r="K16" s="54"/>
      <c r="L16" s="54"/>
      <c r="M16" s="55"/>
      <c r="N16" s="53"/>
      <c r="O16" s="57"/>
      <c r="Q16" s="65"/>
    </row>
    <row r="17" spans="1:15" s="6" customFormat="1" ht="83.25" customHeight="1">
      <c r="A17" s="227" t="s">
        <v>74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</row>
    <row r="18" s="6" customFormat="1" ht="15.75" thickBot="1"/>
    <row r="19" spans="1:15" s="6" customFormat="1" ht="27" customHeight="1" thickBot="1">
      <c r="A19" s="197" t="s">
        <v>139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9"/>
    </row>
    <row r="20" spans="1:15" s="6" customFormat="1" ht="29.25" customHeight="1">
      <c r="A20" s="196" t="s">
        <v>140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</row>
    <row r="21" spans="1:15" s="6" customFormat="1" ht="30" customHeight="1">
      <c r="A21" s="210" t="s">
        <v>141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</row>
    <row r="22" spans="1:15" s="6" customFormat="1" ht="30" customHeight="1">
      <c r="A22" s="211" t="s">
        <v>142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</row>
    <row r="23" spans="1:15" s="6" customFormat="1" ht="30" customHeight="1">
      <c r="A23" s="211" t="s">
        <v>143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</row>
    <row r="24" spans="1:15" s="6" customFormat="1" ht="41.25" customHeight="1">
      <c r="A24" s="217" t="s">
        <v>151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</row>
    <row r="25" spans="1:15" s="6" customFormat="1" ht="30" customHeight="1" thickBot="1">
      <c r="A25" s="212" t="s">
        <v>145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</row>
    <row r="26" spans="1:15" s="6" customFormat="1" ht="27" customHeight="1" thickBot="1">
      <c r="A26" s="197" t="s">
        <v>144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9"/>
    </row>
    <row r="27" spans="1:15" s="6" customFormat="1" ht="84.75" customHeight="1">
      <c r="A27" s="216" t="s">
        <v>146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</row>
    <row r="28" spans="1:15" s="6" customFormat="1" ht="23.25" customHeight="1">
      <c r="A28" s="272" t="s">
        <v>147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</row>
    <row r="29" ht="59.25" customHeight="1"/>
    <row r="30" spans="1:12" s="6" customFormat="1" ht="15.75" customHeight="1">
      <c r="A30" s="172" t="s">
        <v>148</v>
      </c>
      <c r="B30" s="208"/>
      <c r="C30" s="208"/>
      <c r="D30" s="273" t="s">
        <v>149</v>
      </c>
      <c r="E30" s="273"/>
      <c r="F30" s="273"/>
      <c r="G30" s="273"/>
      <c r="H30" s="173"/>
      <c r="I30" s="173"/>
      <c r="J30" s="274" t="s">
        <v>150</v>
      </c>
      <c r="K30" s="274"/>
      <c r="L30" s="274"/>
    </row>
  </sheetData>
  <mergeCells count="34">
    <mergeCell ref="A24:O24"/>
    <mergeCell ref="B30:C30"/>
    <mergeCell ref="A25:O25"/>
    <mergeCell ref="A26:O26"/>
    <mergeCell ref="A27:O27"/>
    <mergeCell ref="A28:O28"/>
    <mergeCell ref="D30:G30"/>
    <mergeCell ref="J30:L30"/>
    <mergeCell ref="A19:O19"/>
    <mergeCell ref="A20:O20"/>
    <mergeCell ref="A21:O21"/>
    <mergeCell ref="A22:O22"/>
    <mergeCell ref="A23:O23"/>
    <mergeCell ref="A4:B4"/>
    <mergeCell ref="C4:O4"/>
    <mergeCell ref="A5:B5"/>
    <mergeCell ref="C5:O5"/>
    <mergeCell ref="A6:B6"/>
    <mergeCell ref="C6:O6"/>
    <mergeCell ref="A1:B1"/>
    <mergeCell ref="C1:O1"/>
    <mergeCell ref="A2:B2"/>
    <mergeCell ref="C2:O2"/>
    <mergeCell ref="A3:B3"/>
    <mergeCell ref="C3:O3"/>
    <mergeCell ref="B15:E15"/>
    <mergeCell ref="A7:B7"/>
    <mergeCell ref="A17:O17"/>
    <mergeCell ref="C7:O7"/>
    <mergeCell ref="A8:O8"/>
    <mergeCell ref="A11:A14"/>
    <mergeCell ref="B10:O10"/>
    <mergeCell ref="A9:F9"/>
    <mergeCell ref="G9:O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  <headerFooter>
    <oddFooter>&amp;CStránka &amp;P z &amp;N</oddFooter>
  </headerFooter>
  <colBreaks count="1" manualBreakCount="1">
    <brk id="15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30"/>
  <sheetViews>
    <sheetView workbookViewId="0" topLeftCell="A1">
      <selection activeCell="C1" sqref="C1:O1"/>
    </sheetView>
  </sheetViews>
  <sheetFormatPr defaultColWidth="9.140625" defaultRowHeight="15"/>
  <cols>
    <col min="1" max="1" width="10.28125" style="30" customWidth="1"/>
    <col min="2" max="2" width="14.7109375" style="6" customWidth="1"/>
    <col min="3" max="5" width="9.140625" style="6" customWidth="1"/>
    <col min="6" max="6" width="8.8515625" style="6" customWidth="1"/>
    <col min="7" max="9" width="9.140625" style="6" customWidth="1"/>
    <col min="10" max="10" width="22.28125" style="6" customWidth="1"/>
    <col min="11" max="12" width="10.7109375" style="6" customWidth="1"/>
    <col min="13" max="13" width="14.00390625" style="6" customWidth="1"/>
    <col min="14" max="14" width="15.8515625" style="6" customWidth="1"/>
    <col min="15" max="15" width="12.28125" style="6" customWidth="1"/>
    <col min="16" max="16384" width="9.140625" style="6" customWidth="1"/>
  </cols>
  <sheetData>
    <row r="1" spans="1:15" ht="28.5" customHeight="1" thickBot="1">
      <c r="A1" s="248"/>
      <c r="B1" s="249"/>
      <c r="C1" s="250" t="s">
        <v>58</v>
      </c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1"/>
    </row>
    <row r="2" spans="1:15" ht="26.25" customHeight="1">
      <c r="A2" s="252" t="s">
        <v>59</v>
      </c>
      <c r="B2" s="289"/>
      <c r="C2" s="255" t="s">
        <v>75</v>
      </c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6"/>
    </row>
    <row r="3" spans="1:15" ht="49.5" customHeight="1">
      <c r="A3" s="290" t="s">
        <v>85</v>
      </c>
      <c r="B3" s="291"/>
      <c r="C3" s="292" t="s">
        <v>47</v>
      </c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3"/>
    </row>
    <row r="4" spans="1:15" ht="26.25" customHeight="1">
      <c r="A4" s="267" t="s">
        <v>60</v>
      </c>
      <c r="B4" s="281"/>
      <c r="C4" s="285" t="s">
        <v>64</v>
      </c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6"/>
    </row>
    <row r="5" spans="1:15" ht="26.25" customHeight="1">
      <c r="A5" s="267" t="s">
        <v>61</v>
      </c>
      <c r="B5" s="281"/>
      <c r="C5" s="285" t="s">
        <v>64</v>
      </c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6"/>
    </row>
    <row r="6" spans="1:15" ht="21" customHeight="1">
      <c r="A6" s="267" t="s">
        <v>62</v>
      </c>
      <c r="B6" s="281"/>
      <c r="C6" s="285" t="s">
        <v>64</v>
      </c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6"/>
    </row>
    <row r="7" spans="1:15" ht="35.25" customHeight="1" thickBot="1">
      <c r="A7" s="235" t="s">
        <v>63</v>
      </c>
      <c r="B7" s="282"/>
      <c r="C7" s="287" t="s">
        <v>64</v>
      </c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8"/>
    </row>
    <row r="8" spans="1:15" ht="15">
      <c r="A8" s="278"/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</row>
    <row r="9" spans="1:15" ht="25.5" customHeight="1">
      <c r="A9" s="284" t="s">
        <v>76</v>
      </c>
      <c r="B9" s="284"/>
      <c r="C9" s="284"/>
      <c r="D9" s="284"/>
      <c r="E9" s="284"/>
      <c r="F9" s="283"/>
      <c r="G9" s="283"/>
      <c r="H9" s="283"/>
      <c r="I9" s="283"/>
      <c r="J9" s="283"/>
      <c r="K9" s="283"/>
      <c r="L9" s="283"/>
      <c r="M9" s="283"/>
      <c r="N9" s="283"/>
      <c r="O9" s="283"/>
    </row>
    <row r="10" spans="1:15" ht="37.5" customHeight="1" thickBot="1">
      <c r="A10" s="170" t="str">
        <f>"Část"&amp;" "&amp;A11&amp;"."</f>
        <v>Část 4.</v>
      </c>
      <c r="B10" s="279" t="s">
        <v>47</v>
      </c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80"/>
    </row>
    <row r="11" spans="1:15" ht="15.75" thickBot="1">
      <c r="A11" s="241">
        <v>4</v>
      </c>
      <c r="B11" s="142" t="s">
        <v>19</v>
      </c>
      <c r="C11" s="143"/>
      <c r="D11" s="144"/>
      <c r="E11" s="143"/>
      <c r="F11" s="145"/>
      <c r="G11" s="143"/>
      <c r="H11" s="143"/>
      <c r="I11" s="146"/>
      <c r="J11" s="143"/>
      <c r="K11" s="143"/>
      <c r="L11" s="143"/>
      <c r="M11" s="147"/>
      <c r="N11" s="147"/>
      <c r="O11" s="148"/>
    </row>
    <row r="12" spans="1:15" s="24" customFormat="1" ht="15.75" thickBot="1">
      <c r="A12" s="242"/>
      <c r="B12" s="149" t="s">
        <v>77</v>
      </c>
      <c r="C12" s="150" t="s">
        <v>78</v>
      </c>
      <c r="D12" s="150" t="s">
        <v>79</v>
      </c>
      <c r="E12" s="151" t="s">
        <v>80</v>
      </c>
      <c r="F12" s="152"/>
      <c r="G12" s="153"/>
      <c r="H12" s="153"/>
      <c r="I12" s="154"/>
      <c r="J12" s="153"/>
      <c r="K12" s="153"/>
      <c r="L12" s="153"/>
      <c r="M12" s="155"/>
      <c r="N12" s="155"/>
      <c r="O12" s="156"/>
    </row>
    <row r="13" spans="1:15" s="24" customFormat="1" ht="60">
      <c r="A13" s="242"/>
      <c r="B13" s="157" t="s">
        <v>29</v>
      </c>
      <c r="C13" s="169" t="s">
        <v>31</v>
      </c>
      <c r="D13" s="158" t="s">
        <v>32</v>
      </c>
      <c r="E13" s="158" t="s">
        <v>30</v>
      </c>
      <c r="F13" s="159" t="s">
        <v>2</v>
      </c>
      <c r="G13" s="160" t="s">
        <v>5</v>
      </c>
      <c r="H13" s="158" t="s">
        <v>0</v>
      </c>
      <c r="I13" s="160" t="s">
        <v>17</v>
      </c>
      <c r="J13" s="158" t="s">
        <v>1</v>
      </c>
      <c r="K13" s="160" t="s">
        <v>83</v>
      </c>
      <c r="L13" s="160" t="s">
        <v>84</v>
      </c>
      <c r="M13" s="161" t="s">
        <v>81</v>
      </c>
      <c r="N13" s="161" t="s">
        <v>82</v>
      </c>
      <c r="O13" s="162" t="s">
        <v>18</v>
      </c>
    </row>
    <row r="14" spans="1:15" s="30" customFormat="1" ht="22.9" customHeight="1" thickBot="1">
      <c r="A14" s="243"/>
      <c r="B14" s="132"/>
      <c r="C14" s="133"/>
      <c r="D14" s="133"/>
      <c r="E14" s="133"/>
      <c r="F14" s="134" t="str">
        <f>IF(K14=0,"",K14/C14)</f>
        <v/>
      </c>
      <c r="G14" s="135" t="str">
        <f>IF(K14=0,"",L14/C14)</f>
        <v/>
      </c>
      <c r="H14" s="133"/>
      <c r="I14" s="136"/>
      <c r="J14" s="136"/>
      <c r="K14" s="137">
        <v>0</v>
      </c>
      <c r="L14" s="102">
        <f>K14*1.1</f>
        <v>0</v>
      </c>
      <c r="M14" s="138">
        <v>200</v>
      </c>
      <c r="N14" s="135">
        <f>M14*K14</f>
        <v>0</v>
      </c>
      <c r="O14" s="139"/>
    </row>
    <row r="15" spans="2:11" ht="27.75" customHeight="1" thickBot="1">
      <c r="B15" s="275" t="s">
        <v>86</v>
      </c>
      <c r="C15" s="276"/>
      <c r="D15" s="276"/>
      <c r="E15" s="277"/>
      <c r="F15" s="168">
        <f>SUM(F14)</f>
        <v>0</v>
      </c>
      <c r="K15" s="67"/>
    </row>
    <row r="16" spans="3:6" ht="15">
      <c r="C16" s="31"/>
      <c r="D16" s="31"/>
      <c r="E16" s="31"/>
      <c r="F16" s="15"/>
    </row>
    <row r="17" spans="1:15" ht="83.25" customHeight="1">
      <c r="A17" s="227" t="s">
        <v>74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</row>
    <row r="18" ht="15.75" thickBot="1">
      <c r="A18" s="6"/>
    </row>
    <row r="19" spans="1:15" ht="27" customHeight="1" thickBot="1">
      <c r="A19" s="197" t="s">
        <v>139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9"/>
    </row>
    <row r="20" spans="1:15" ht="29.25" customHeight="1">
      <c r="A20" s="196" t="s">
        <v>140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</row>
    <row r="21" spans="1:15" ht="30" customHeight="1">
      <c r="A21" s="210" t="s">
        <v>141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</row>
    <row r="22" spans="1:15" ht="30" customHeight="1">
      <c r="A22" s="211" t="s">
        <v>142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</row>
    <row r="23" spans="1:15" ht="30" customHeight="1">
      <c r="A23" s="211" t="s">
        <v>143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</row>
    <row r="24" spans="1:15" ht="41.25" customHeight="1">
      <c r="A24" s="217" t="s">
        <v>151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</row>
    <row r="25" spans="1:15" ht="30" customHeight="1" thickBot="1">
      <c r="A25" s="212" t="s">
        <v>145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</row>
    <row r="26" spans="1:15" ht="27" customHeight="1" thickBot="1">
      <c r="A26" s="197" t="s">
        <v>144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9"/>
    </row>
    <row r="27" spans="1:15" ht="84.75" customHeight="1">
      <c r="A27" s="216" t="s">
        <v>146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</row>
    <row r="28" spans="1:15" ht="23.25" customHeight="1">
      <c r="A28" s="272" t="s">
        <v>147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</row>
    <row r="29" ht="59.25" customHeight="1">
      <c r="Q29" s="62"/>
    </row>
    <row r="30" spans="1:12" ht="15.75" customHeight="1">
      <c r="A30" s="172" t="s">
        <v>148</v>
      </c>
      <c r="B30" s="208"/>
      <c r="C30" s="208"/>
      <c r="D30" s="273" t="s">
        <v>149</v>
      </c>
      <c r="E30" s="273"/>
      <c r="F30" s="273"/>
      <c r="G30" s="273"/>
      <c r="H30" s="173"/>
      <c r="I30" s="173"/>
      <c r="J30" s="274" t="s">
        <v>150</v>
      </c>
      <c r="K30" s="274"/>
      <c r="L30" s="274"/>
    </row>
  </sheetData>
  <mergeCells count="34">
    <mergeCell ref="B30:C30"/>
    <mergeCell ref="D30:G30"/>
    <mergeCell ref="J30:L30"/>
    <mergeCell ref="A23:O23"/>
    <mergeCell ref="A25:O25"/>
    <mergeCell ref="A26:O26"/>
    <mergeCell ref="A27:O27"/>
    <mergeCell ref="A28:O28"/>
    <mergeCell ref="A24:O24"/>
    <mergeCell ref="A17:O17"/>
    <mergeCell ref="A19:O19"/>
    <mergeCell ref="A20:O20"/>
    <mergeCell ref="A21:O21"/>
    <mergeCell ref="A22:O22"/>
    <mergeCell ref="A1:B1"/>
    <mergeCell ref="C1:O1"/>
    <mergeCell ref="A2:B2"/>
    <mergeCell ref="C2:O2"/>
    <mergeCell ref="A3:B3"/>
    <mergeCell ref="C3:O3"/>
    <mergeCell ref="B15:E15"/>
    <mergeCell ref="A11:A14"/>
    <mergeCell ref="A8:O8"/>
    <mergeCell ref="B10:O10"/>
    <mergeCell ref="A4:B4"/>
    <mergeCell ref="A5:B5"/>
    <mergeCell ref="A6:B6"/>
    <mergeCell ref="A7:B7"/>
    <mergeCell ref="F9:O9"/>
    <mergeCell ref="A9:E9"/>
    <mergeCell ref="C4:O4"/>
    <mergeCell ref="C5:O5"/>
    <mergeCell ref="C6:O6"/>
    <mergeCell ref="C7:O7"/>
  </mergeCells>
  <printOptions/>
  <pageMargins left="0.7" right="0.7" top="0.787401575" bottom="0.787401575" header="0.3" footer="0.3"/>
  <pageSetup fitToHeight="0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30"/>
  <sheetViews>
    <sheetView workbookViewId="0" topLeftCell="A1">
      <selection activeCell="C1" sqref="C1:O1"/>
    </sheetView>
  </sheetViews>
  <sheetFormatPr defaultColWidth="9.140625" defaultRowHeight="15"/>
  <cols>
    <col min="1" max="1" width="10.28125" style="30" customWidth="1"/>
    <col min="2" max="2" width="14.7109375" style="6" customWidth="1"/>
    <col min="3" max="5" width="9.140625" style="6" customWidth="1"/>
    <col min="6" max="6" width="8.8515625" style="6" customWidth="1"/>
    <col min="7" max="9" width="9.140625" style="6" customWidth="1"/>
    <col min="10" max="10" width="22.28125" style="6" customWidth="1"/>
    <col min="11" max="12" width="10.7109375" style="6" customWidth="1"/>
    <col min="13" max="13" width="14.00390625" style="6" customWidth="1"/>
    <col min="14" max="14" width="15.8515625" style="6" customWidth="1"/>
    <col min="15" max="15" width="12.28125" style="6" customWidth="1"/>
    <col min="16" max="16" width="29.7109375" style="6" customWidth="1"/>
    <col min="17" max="17" width="23.28125" style="62" customWidth="1"/>
    <col min="18" max="16384" width="9.140625" style="6" customWidth="1"/>
  </cols>
  <sheetData>
    <row r="1" spans="1:15" ht="28.5" customHeight="1" thickBot="1">
      <c r="A1" s="248"/>
      <c r="B1" s="249"/>
      <c r="C1" s="249" t="s">
        <v>58</v>
      </c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94"/>
    </row>
    <row r="2" spans="1:15" ht="26.25" customHeight="1">
      <c r="A2" s="295" t="s">
        <v>59</v>
      </c>
      <c r="B2" s="296"/>
      <c r="C2" s="297" t="s">
        <v>75</v>
      </c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9"/>
    </row>
    <row r="3" spans="1:15" ht="49.5" customHeight="1">
      <c r="A3" s="290" t="s">
        <v>87</v>
      </c>
      <c r="B3" s="300"/>
      <c r="C3" s="301" t="s">
        <v>48</v>
      </c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3"/>
    </row>
    <row r="4" spans="1:15" ht="26.25" customHeight="1">
      <c r="A4" s="267" t="s">
        <v>60</v>
      </c>
      <c r="B4" s="268"/>
      <c r="C4" s="302" t="s">
        <v>64</v>
      </c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6"/>
    </row>
    <row r="5" spans="1:15" ht="26.25" customHeight="1">
      <c r="A5" s="267" t="s">
        <v>61</v>
      </c>
      <c r="B5" s="268"/>
      <c r="C5" s="302" t="s">
        <v>64</v>
      </c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6"/>
    </row>
    <row r="6" spans="1:15" ht="21" customHeight="1">
      <c r="A6" s="267" t="s">
        <v>62</v>
      </c>
      <c r="B6" s="268"/>
      <c r="C6" s="302" t="s">
        <v>64</v>
      </c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6"/>
    </row>
    <row r="7" spans="1:15" ht="35.25" customHeight="1" thickBot="1">
      <c r="A7" s="235" t="s">
        <v>63</v>
      </c>
      <c r="B7" s="236"/>
      <c r="C7" s="304" t="s">
        <v>64</v>
      </c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8"/>
    </row>
    <row r="8" spans="1:15" ht="15">
      <c r="A8" s="278"/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</row>
    <row r="9" spans="1:15" ht="25.5" customHeight="1" thickBot="1">
      <c r="A9" s="128" t="s">
        <v>76</v>
      </c>
      <c r="B9" s="129"/>
      <c r="C9" s="129"/>
      <c r="D9" s="129"/>
      <c r="E9" s="130"/>
      <c r="F9" s="283"/>
      <c r="G9" s="283"/>
      <c r="H9" s="283"/>
      <c r="I9" s="283"/>
      <c r="J9" s="283"/>
      <c r="K9" s="283"/>
      <c r="L9" s="283"/>
      <c r="M9" s="283"/>
      <c r="N9" s="283"/>
      <c r="O9" s="283"/>
    </row>
    <row r="10" spans="1:15" ht="42.75" customHeight="1" thickBot="1">
      <c r="A10" s="163" t="str">
        <f>"Část"&amp;" "&amp;A11&amp;"."</f>
        <v>Část 5.</v>
      </c>
      <c r="B10" s="244" t="s">
        <v>48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5"/>
    </row>
    <row r="11" spans="1:15" ht="15.75" thickBot="1">
      <c r="A11" s="241">
        <v>5</v>
      </c>
      <c r="B11" s="142" t="s">
        <v>34</v>
      </c>
      <c r="C11" s="143"/>
      <c r="D11" s="144"/>
      <c r="E11" s="143"/>
      <c r="F11" s="145"/>
      <c r="G11" s="143"/>
      <c r="H11" s="143"/>
      <c r="I11" s="146"/>
      <c r="J11" s="143"/>
      <c r="K11" s="143"/>
      <c r="L11" s="143"/>
      <c r="M11" s="147"/>
      <c r="N11" s="147"/>
      <c r="O11" s="148"/>
    </row>
    <row r="12" spans="1:17" s="24" customFormat="1" ht="15.75" thickBot="1">
      <c r="A12" s="242"/>
      <c r="B12" s="149" t="s">
        <v>23</v>
      </c>
      <c r="C12" s="150" t="s">
        <v>89</v>
      </c>
      <c r="D12" s="150" t="s">
        <v>90</v>
      </c>
      <c r="E12" s="151" t="s">
        <v>91</v>
      </c>
      <c r="F12" s="152"/>
      <c r="G12" s="153"/>
      <c r="H12" s="153"/>
      <c r="I12" s="154"/>
      <c r="J12" s="153"/>
      <c r="K12" s="153"/>
      <c r="L12" s="153"/>
      <c r="M12" s="155"/>
      <c r="N12" s="155"/>
      <c r="O12" s="156"/>
      <c r="Q12" s="63"/>
    </row>
    <row r="13" spans="1:17" s="24" customFormat="1" ht="90">
      <c r="A13" s="242"/>
      <c r="B13" s="157" t="s">
        <v>29</v>
      </c>
      <c r="C13" s="158" t="s">
        <v>31</v>
      </c>
      <c r="D13" s="158" t="s">
        <v>32</v>
      </c>
      <c r="E13" s="158" t="s">
        <v>30</v>
      </c>
      <c r="F13" s="159" t="s">
        <v>93</v>
      </c>
      <c r="G13" s="160" t="s">
        <v>94</v>
      </c>
      <c r="H13" s="158" t="s">
        <v>0</v>
      </c>
      <c r="I13" s="160" t="s">
        <v>17</v>
      </c>
      <c r="J13" s="158" t="s">
        <v>1</v>
      </c>
      <c r="K13" s="160" t="s">
        <v>3</v>
      </c>
      <c r="L13" s="160" t="s">
        <v>4</v>
      </c>
      <c r="M13" s="161" t="s">
        <v>81</v>
      </c>
      <c r="N13" s="161" t="s">
        <v>92</v>
      </c>
      <c r="O13" s="162" t="s">
        <v>18</v>
      </c>
      <c r="P13" s="61"/>
      <c r="Q13" s="63"/>
    </row>
    <row r="14" spans="1:17" s="30" customFormat="1" ht="22.9" customHeight="1" thickBot="1">
      <c r="A14" s="243"/>
      <c r="B14" s="132"/>
      <c r="C14" s="133"/>
      <c r="D14" s="133"/>
      <c r="E14" s="133"/>
      <c r="F14" s="134" t="str">
        <f>IF(K14=0,"",K14/C14)</f>
        <v/>
      </c>
      <c r="G14" s="135" t="str">
        <f>IF(K14=0,"",L14/C14)</f>
        <v/>
      </c>
      <c r="H14" s="133"/>
      <c r="I14" s="136"/>
      <c r="J14" s="136"/>
      <c r="K14" s="137">
        <v>0</v>
      </c>
      <c r="L14" s="102">
        <f>K14*1.1</f>
        <v>0</v>
      </c>
      <c r="M14" s="138">
        <v>480</v>
      </c>
      <c r="N14" s="135">
        <f>M14*K14</f>
        <v>0</v>
      </c>
      <c r="O14" s="139"/>
      <c r="Q14" s="64"/>
    </row>
    <row r="15" spans="2:11" ht="27" customHeight="1" thickBot="1">
      <c r="B15" s="233" t="s">
        <v>88</v>
      </c>
      <c r="C15" s="234"/>
      <c r="D15" s="234"/>
      <c r="E15" s="303"/>
      <c r="F15" s="167">
        <f>SUM(F14)</f>
        <v>0</v>
      </c>
      <c r="K15" s="67"/>
    </row>
    <row r="16" spans="3:6" ht="18.75" customHeight="1">
      <c r="C16" s="31"/>
      <c r="D16" s="31"/>
      <c r="E16" s="31"/>
      <c r="F16" s="15"/>
    </row>
    <row r="17" spans="1:17" ht="83.25" customHeight="1">
      <c r="A17" s="227" t="s">
        <v>74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Q17" s="6"/>
    </row>
    <row r="18" spans="1:17" ht="15.75" thickBot="1">
      <c r="A18" s="6"/>
      <c r="Q18" s="6"/>
    </row>
    <row r="19" spans="1:17" ht="27" customHeight="1" thickBot="1">
      <c r="A19" s="197" t="s">
        <v>139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9"/>
      <c r="Q19" s="6"/>
    </row>
    <row r="20" spans="1:17" ht="29.25" customHeight="1">
      <c r="A20" s="196" t="s">
        <v>140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Q20" s="6"/>
    </row>
    <row r="21" spans="1:17" ht="30" customHeight="1">
      <c r="A21" s="210" t="s">
        <v>141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Q21" s="6"/>
    </row>
    <row r="22" spans="1:17" ht="30" customHeight="1">
      <c r="A22" s="211" t="s">
        <v>142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Q22" s="6"/>
    </row>
    <row r="23" spans="1:17" ht="30" customHeight="1">
      <c r="A23" s="211" t="s">
        <v>143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Q23" s="6"/>
    </row>
    <row r="24" spans="1:17" ht="41.25" customHeight="1">
      <c r="A24" s="217" t="s">
        <v>151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Q24" s="6"/>
    </row>
    <row r="25" spans="1:17" ht="30" customHeight="1" thickBot="1">
      <c r="A25" s="212" t="s">
        <v>145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Q25" s="6"/>
    </row>
    <row r="26" spans="1:17" ht="27" customHeight="1" thickBot="1">
      <c r="A26" s="197" t="s">
        <v>144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9"/>
      <c r="Q26" s="6"/>
    </row>
    <row r="27" spans="1:17" ht="84.75" customHeight="1">
      <c r="A27" s="216" t="s">
        <v>146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Q27" s="6"/>
    </row>
    <row r="28" spans="1:17" ht="23.25" customHeight="1">
      <c r="A28" s="272" t="s">
        <v>147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Q28" s="6"/>
    </row>
    <row r="29" ht="59.25" customHeight="1"/>
    <row r="30" spans="1:17" ht="15.75" customHeight="1">
      <c r="A30" s="172" t="s">
        <v>148</v>
      </c>
      <c r="B30" s="208"/>
      <c r="C30" s="208"/>
      <c r="D30" s="273" t="s">
        <v>149</v>
      </c>
      <c r="E30" s="273"/>
      <c r="F30" s="273"/>
      <c r="G30" s="273"/>
      <c r="H30" s="173"/>
      <c r="I30" s="173"/>
      <c r="J30" s="274" t="s">
        <v>150</v>
      </c>
      <c r="K30" s="274"/>
      <c r="L30" s="274"/>
      <c r="Q30" s="6"/>
    </row>
  </sheetData>
  <mergeCells count="33">
    <mergeCell ref="B30:C30"/>
    <mergeCell ref="D30:G30"/>
    <mergeCell ref="J30:L30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17:O17"/>
    <mergeCell ref="A4:B4"/>
    <mergeCell ref="C4:O4"/>
    <mergeCell ref="A5:B5"/>
    <mergeCell ref="C5:O5"/>
    <mergeCell ref="A6:B6"/>
    <mergeCell ref="C6:O6"/>
    <mergeCell ref="B15:E15"/>
    <mergeCell ref="B10:O10"/>
    <mergeCell ref="A11:A14"/>
    <mergeCell ref="A7:B7"/>
    <mergeCell ref="C7:O7"/>
    <mergeCell ref="A8:O8"/>
    <mergeCell ref="F9:O9"/>
    <mergeCell ref="A1:B1"/>
    <mergeCell ref="C1:O1"/>
    <mergeCell ref="A2:B2"/>
    <mergeCell ref="C2:O2"/>
    <mergeCell ref="A3:B3"/>
    <mergeCell ref="C3:O3"/>
  </mergeCells>
  <printOptions/>
  <pageMargins left="0.7" right="0.7" top="0.787401575" bottom="0.787401575" header="0.3" footer="0.3"/>
  <pageSetup fitToHeight="0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33"/>
  <sheetViews>
    <sheetView workbookViewId="0" topLeftCell="A1">
      <selection activeCell="A17" sqref="A17:O17"/>
    </sheetView>
  </sheetViews>
  <sheetFormatPr defaultColWidth="9.140625" defaultRowHeight="15"/>
  <cols>
    <col min="1" max="1" width="10.28125" style="30" customWidth="1"/>
    <col min="2" max="2" width="14.7109375" style="6" customWidth="1"/>
    <col min="3" max="5" width="9.140625" style="6" customWidth="1"/>
    <col min="6" max="6" width="8.8515625" style="6" customWidth="1"/>
    <col min="7" max="9" width="9.140625" style="6" customWidth="1"/>
    <col min="10" max="10" width="22.28125" style="6" customWidth="1"/>
    <col min="11" max="12" width="10.7109375" style="6" customWidth="1"/>
    <col min="13" max="13" width="14.00390625" style="6" customWidth="1"/>
    <col min="14" max="14" width="15.8515625" style="6" customWidth="1"/>
    <col min="15" max="15" width="12.28125" style="6" customWidth="1"/>
    <col min="16" max="16" width="29.7109375" style="6" customWidth="1"/>
    <col min="17" max="17" width="23.28125" style="62" customWidth="1"/>
    <col min="18" max="16384" width="9.140625" style="6" customWidth="1"/>
  </cols>
  <sheetData>
    <row r="1" spans="1:15" ht="28.5" customHeight="1" thickBot="1">
      <c r="A1" s="248"/>
      <c r="B1" s="249"/>
      <c r="C1" s="249" t="s">
        <v>58</v>
      </c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94"/>
    </row>
    <row r="2" spans="1:15" ht="26.25" customHeight="1">
      <c r="A2" s="295" t="s">
        <v>59</v>
      </c>
      <c r="B2" s="296"/>
      <c r="C2" s="297" t="s">
        <v>75</v>
      </c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9"/>
    </row>
    <row r="3" spans="1:15" ht="49.5" customHeight="1">
      <c r="A3" s="290" t="s">
        <v>95</v>
      </c>
      <c r="B3" s="300"/>
      <c r="C3" s="301" t="s">
        <v>96</v>
      </c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3"/>
    </row>
    <row r="4" spans="1:15" ht="26.25" customHeight="1">
      <c r="A4" s="267" t="s">
        <v>60</v>
      </c>
      <c r="B4" s="268"/>
      <c r="C4" s="302" t="s">
        <v>64</v>
      </c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6"/>
    </row>
    <row r="5" spans="1:15" ht="26.25" customHeight="1">
      <c r="A5" s="267" t="s">
        <v>61</v>
      </c>
      <c r="B5" s="268"/>
      <c r="C5" s="302" t="s">
        <v>64</v>
      </c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6"/>
    </row>
    <row r="6" spans="1:15" ht="21" customHeight="1">
      <c r="A6" s="267" t="s">
        <v>62</v>
      </c>
      <c r="B6" s="268"/>
      <c r="C6" s="302" t="s">
        <v>64</v>
      </c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6"/>
    </row>
    <row r="7" spans="1:15" ht="35.25" customHeight="1" thickBot="1">
      <c r="A7" s="235" t="s">
        <v>63</v>
      </c>
      <c r="B7" s="236"/>
      <c r="C7" s="304" t="s">
        <v>64</v>
      </c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8"/>
    </row>
    <row r="8" spans="1:15" ht="15">
      <c r="A8" s="278"/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</row>
    <row r="9" spans="1:15" ht="25.5" customHeight="1" thickBot="1">
      <c r="A9" s="128" t="s">
        <v>76</v>
      </c>
      <c r="B9" s="129"/>
      <c r="C9" s="129"/>
      <c r="D9" s="129"/>
      <c r="E9" s="130"/>
      <c r="F9" s="283"/>
      <c r="G9" s="283"/>
      <c r="H9" s="283"/>
      <c r="I9" s="283"/>
      <c r="J9" s="283"/>
      <c r="K9" s="283"/>
      <c r="L9" s="283"/>
      <c r="M9" s="283"/>
      <c r="N9" s="283"/>
      <c r="O9" s="283"/>
    </row>
    <row r="10" spans="1:15" ht="36" customHeight="1" thickBot="1">
      <c r="A10" s="42" t="str">
        <f>"Část"&amp;" "&amp;A11&amp;"."</f>
        <v>Část 6.</v>
      </c>
      <c r="B10" s="306" t="s">
        <v>49</v>
      </c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7"/>
    </row>
    <row r="11" spans="1:15" ht="16.5" thickBot="1">
      <c r="A11" s="308">
        <v>6</v>
      </c>
      <c r="B11" s="7" t="s">
        <v>34</v>
      </c>
      <c r="C11" s="8"/>
      <c r="D11" s="9"/>
      <c r="E11" s="8"/>
      <c r="F11" s="10"/>
      <c r="G11" s="8"/>
      <c r="H11" s="8"/>
      <c r="I11" s="11"/>
      <c r="J11" s="8"/>
      <c r="K11" s="8"/>
      <c r="L11" s="8"/>
      <c r="M11" s="12"/>
      <c r="N11" s="12"/>
      <c r="O11" s="13"/>
    </row>
    <row r="12" spans="1:17" s="24" customFormat="1" ht="15.75" thickBot="1">
      <c r="A12" s="309"/>
      <c r="B12" s="16" t="s">
        <v>97</v>
      </c>
      <c r="C12" s="17" t="s">
        <v>98</v>
      </c>
      <c r="D12" s="17" t="s">
        <v>99</v>
      </c>
      <c r="E12" s="18" t="s">
        <v>100</v>
      </c>
      <c r="F12" s="19"/>
      <c r="G12" s="20"/>
      <c r="H12" s="20"/>
      <c r="I12" s="21"/>
      <c r="J12" s="20"/>
      <c r="K12" s="20"/>
      <c r="L12" s="20"/>
      <c r="M12" s="22"/>
      <c r="N12" s="22"/>
      <c r="O12" s="23"/>
      <c r="Q12" s="63"/>
    </row>
    <row r="13" spans="1:17" s="24" customFormat="1" ht="54">
      <c r="A13" s="309"/>
      <c r="B13" s="25" t="s">
        <v>29</v>
      </c>
      <c r="C13" s="26" t="s">
        <v>31</v>
      </c>
      <c r="D13" s="26" t="s">
        <v>32</v>
      </c>
      <c r="E13" s="26" t="s">
        <v>30</v>
      </c>
      <c r="F13" s="27" t="s">
        <v>2</v>
      </c>
      <c r="G13" s="4" t="s">
        <v>5</v>
      </c>
      <c r="H13" s="26" t="s">
        <v>0</v>
      </c>
      <c r="I13" s="4" t="s">
        <v>17</v>
      </c>
      <c r="J13" s="26" t="s">
        <v>1</v>
      </c>
      <c r="K13" s="4" t="s">
        <v>3</v>
      </c>
      <c r="L13" s="4" t="s">
        <v>4</v>
      </c>
      <c r="M13" s="28" t="s">
        <v>81</v>
      </c>
      <c r="N13" s="28" t="s">
        <v>82</v>
      </c>
      <c r="O13" s="5" t="s">
        <v>18</v>
      </c>
      <c r="P13" s="61"/>
      <c r="Q13" s="63"/>
    </row>
    <row r="14" spans="1:17" s="30" customFormat="1" ht="22.9" customHeight="1" thickBot="1">
      <c r="A14" s="310"/>
      <c r="B14" s="111"/>
      <c r="C14" s="112"/>
      <c r="D14" s="112"/>
      <c r="E14" s="112"/>
      <c r="F14" s="46" t="str">
        <f>IF(K14=0,"",K14/C14)</f>
        <v/>
      </c>
      <c r="G14" s="47" t="str">
        <f>IF(K14=0,"",L14/C14)</f>
        <v/>
      </c>
      <c r="H14" s="112"/>
      <c r="I14" s="125"/>
      <c r="J14" s="125"/>
      <c r="K14" s="126">
        <v>0</v>
      </c>
      <c r="L14" s="14">
        <f>K14*1.1</f>
        <v>0</v>
      </c>
      <c r="M14" s="29">
        <v>880</v>
      </c>
      <c r="N14" s="47">
        <f>M14*K14</f>
        <v>0</v>
      </c>
      <c r="O14" s="127"/>
      <c r="Q14" s="64"/>
    </row>
    <row r="15" spans="2:11" ht="32.25" customHeight="1" thickBot="1">
      <c r="B15" s="233" t="s">
        <v>101</v>
      </c>
      <c r="C15" s="234"/>
      <c r="D15" s="234"/>
      <c r="E15" s="303"/>
      <c r="F15" s="166">
        <f>SUM(F14)</f>
        <v>0</v>
      </c>
      <c r="K15" s="67"/>
    </row>
    <row r="16" spans="3:6" ht="15">
      <c r="C16" s="31"/>
      <c r="D16" s="31"/>
      <c r="E16" s="31"/>
      <c r="F16" s="15"/>
    </row>
    <row r="17" spans="1:17" ht="83.25" customHeight="1">
      <c r="A17" s="227" t="s">
        <v>74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Q17" s="6"/>
    </row>
    <row r="18" spans="1:17" ht="15.75" thickBot="1">
      <c r="A18" s="6"/>
      <c r="Q18" s="6"/>
    </row>
    <row r="19" spans="1:17" ht="27" customHeight="1" thickBot="1">
      <c r="A19" s="197" t="s">
        <v>139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9"/>
      <c r="Q19" s="6"/>
    </row>
    <row r="20" spans="1:17" ht="29.25" customHeight="1">
      <c r="A20" s="196" t="s">
        <v>140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Q20" s="6"/>
    </row>
    <row r="21" spans="1:17" ht="30.75" customHeight="1">
      <c r="A21" s="210" t="s">
        <v>141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Q21" s="6"/>
    </row>
    <row r="22" spans="1:17" ht="30.75" customHeight="1">
      <c r="A22" s="211" t="s">
        <v>142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Q22" s="6"/>
    </row>
    <row r="23" spans="1:17" ht="30.75" customHeight="1">
      <c r="A23" s="211" t="s">
        <v>143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Q23" s="6"/>
    </row>
    <row r="24" spans="1:17" ht="41.25" customHeight="1">
      <c r="A24" s="217" t="s">
        <v>151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Q24" s="6"/>
    </row>
    <row r="25" spans="1:17" ht="30.75" customHeight="1" thickBot="1">
      <c r="A25" s="212" t="s">
        <v>145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Q25" s="6"/>
    </row>
    <row r="26" spans="1:17" ht="27" customHeight="1" thickBot="1">
      <c r="A26" s="197" t="s">
        <v>144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9"/>
      <c r="Q26" s="6"/>
    </row>
    <row r="27" spans="1:17" ht="84.75" customHeight="1">
      <c r="A27" s="216" t="s">
        <v>146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Q27" s="6"/>
    </row>
    <row r="28" spans="1:17" ht="23.25" customHeight="1">
      <c r="A28" s="272" t="s">
        <v>147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Q28" s="6"/>
    </row>
    <row r="29" ht="59.25" customHeight="1"/>
    <row r="30" spans="1:17" ht="15.75" customHeight="1">
      <c r="A30" s="172" t="s">
        <v>148</v>
      </c>
      <c r="B30" s="208"/>
      <c r="C30" s="208"/>
      <c r="D30" s="273" t="s">
        <v>149</v>
      </c>
      <c r="E30" s="273"/>
      <c r="F30" s="273"/>
      <c r="G30" s="273"/>
      <c r="H30" s="173"/>
      <c r="I30" s="173"/>
      <c r="J30" s="274" t="s">
        <v>150</v>
      </c>
      <c r="K30" s="274"/>
      <c r="L30" s="274"/>
      <c r="Q30" s="6"/>
    </row>
    <row r="31" spans="1:17" s="56" customFormat="1" ht="15">
      <c r="A31" s="59"/>
      <c r="C31" s="305"/>
      <c r="D31" s="305"/>
      <c r="E31" s="305"/>
      <c r="F31" s="60"/>
      <c r="Q31" s="65"/>
    </row>
    <row r="32" spans="1:17" s="56" customFormat="1" ht="15">
      <c r="A32" s="59"/>
      <c r="Q32" s="65"/>
    </row>
    <row r="33" spans="1:17" s="56" customFormat="1" ht="15">
      <c r="A33" s="59"/>
      <c r="Q33" s="65"/>
    </row>
  </sheetData>
  <mergeCells count="34">
    <mergeCell ref="A24:O24"/>
    <mergeCell ref="A27:O27"/>
    <mergeCell ref="A28:O28"/>
    <mergeCell ref="B30:C30"/>
    <mergeCell ref="D30:G30"/>
    <mergeCell ref="J30:L30"/>
    <mergeCell ref="C31:E31"/>
    <mergeCell ref="B15:E15"/>
    <mergeCell ref="B10:O10"/>
    <mergeCell ref="A11:A14"/>
    <mergeCell ref="A7:B7"/>
    <mergeCell ref="C7:O7"/>
    <mergeCell ref="A8:O8"/>
    <mergeCell ref="F9:O9"/>
    <mergeCell ref="A17:O17"/>
    <mergeCell ref="A19:O19"/>
    <mergeCell ref="A20:O20"/>
    <mergeCell ref="A21:O21"/>
    <mergeCell ref="A22:O22"/>
    <mergeCell ref="A23:O23"/>
    <mergeCell ref="A25:O25"/>
    <mergeCell ref="A26:O26"/>
    <mergeCell ref="A4:B4"/>
    <mergeCell ref="C4:O4"/>
    <mergeCell ref="A5:B5"/>
    <mergeCell ref="C5:O5"/>
    <mergeCell ref="A6:B6"/>
    <mergeCell ref="C6:O6"/>
    <mergeCell ref="A1:B1"/>
    <mergeCell ref="C1:O1"/>
    <mergeCell ref="A2:B2"/>
    <mergeCell ref="C2:O2"/>
    <mergeCell ref="A3:B3"/>
    <mergeCell ref="C3:O3"/>
  </mergeCells>
  <printOptions/>
  <pageMargins left="0.7" right="0.7" top="0.787401575" bottom="0.787401575" header="0.3" footer="0.3"/>
  <pageSetup fitToHeight="0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30"/>
  <sheetViews>
    <sheetView workbookViewId="0" topLeftCell="A1">
      <selection activeCell="A17" sqref="A17:O17"/>
    </sheetView>
  </sheetViews>
  <sheetFormatPr defaultColWidth="9.140625" defaultRowHeight="15"/>
  <cols>
    <col min="1" max="1" width="10.28125" style="30" customWidth="1"/>
    <col min="2" max="2" width="14.7109375" style="6" customWidth="1"/>
    <col min="3" max="5" width="9.140625" style="6" customWidth="1"/>
    <col min="6" max="6" width="8.8515625" style="6" customWidth="1"/>
    <col min="7" max="9" width="9.140625" style="6" customWidth="1"/>
    <col min="10" max="10" width="22.28125" style="6" customWidth="1"/>
    <col min="11" max="12" width="10.7109375" style="6" customWidth="1"/>
    <col min="13" max="13" width="15.00390625" style="6" customWidth="1"/>
    <col min="14" max="14" width="15.8515625" style="6" customWidth="1"/>
    <col min="15" max="15" width="12.28125" style="6" customWidth="1"/>
    <col min="16" max="16" width="29.7109375" style="6" customWidth="1"/>
    <col min="17" max="17" width="23.28125" style="62" customWidth="1"/>
    <col min="18" max="16384" width="9.140625" style="6" customWidth="1"/>
  </cols>
  <sheetData>
    <row r="1" spans="1:15" ht="28.5" customHeight="1" thickBot="1">
      <c r="A1" s="248"/>
      <c r="B1" s="249"/>
      <c r="C1" s="249" t="s">
        <v>58</v>
      </c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94"/>
    </row>
    <row r="2" spans="1:15" ht="26.25" customHeight="1">
      <c r="A2" s="295" t="s">
        <v>59</v>
      </c>
      <c r="B2" s="296"/>
      <c r="C2" s="297" t="s">
        <v>75</v>
      </c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9"/>
    </row>
    <row r="3" spans="1:15" ht="49.5" customHeight="1">
      <c r="A3" s="290" t="s">
        <v>102</v>
      </c>
      <c r="B3" s="300"/>
      <c r="C3" s="301" t="s">
        <v>50</v>
      </c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3"/>
    </row>
    <row r="4" spans="1:15" ht="26.25" customHeight="1">
      <c r="A4" s="267" t="s">
        <v>60</v>
      </c>
      <c r="B4" s="268"/>
      <c r="C4" s="302" t="s">
        <v>64</v>
      </c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6"/>
    </row>
    <row r="5" spans="1:15" ht="26.25" customHeight="1">
      <c r="A5" s="267" t="s">
        <v>61</v>
      </c>
      <c r="B5" s="268"/>
      <c r="C5" s="302" t="s">
        <v>64</v>
      </c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6"/>
    </row>
    <row r="6" spans="1:15" ht="21" customHeight="1">
      <c r="A6" s="267" t="s">
        <v>62</v>
      </c>
      <c r="B6" s="268"/>
      <c r="C6" s="302" t="s">
        <v>64</v>
      </c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6"/>
    </row>
    <row r="7" spans="1:15" ht="35.25" customHeight="1" thickBot="1">
      <c r="A7" s="235" t="s">
        <v>63</v>
      </c>
      <c r="B7" s="236"/>
      <c r="C7" s="304" t="s">
        <v>64</v>
      </c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8"/>
    </row>
    <row r="8" spans="1:15" ht="15">
      <c r="A8" s="278"/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</row>
    <row r="9" spans="1:15" ht="25.5" customHeight="1" thickBot="1">
      <c r="A9" s="128" t="s">
        <v>76</v>
      </c>
      <c r="B9" s="129"/>
      <c r="C9" s="129"/>
      <c r="D9" s="129"/>
      <c r="E9" s="130"/>
      <c r="F9" s="283"/>
      <c r="G9" s="283"/>
      <c r="H9" s="283"/>
      <c r="I9" s="283"/>
      <c r="J9" s="283"/>
      <c r="K9" s="283"/>
      <c r="L9" s="283"/>
      <c r="M9" s="283"/>
      <c r="N9" s="283"/>
      <c r="O9" s="283"/>
    </row>
    <row r="10" spans="1:15" ht="35.25" customHeight="1" thickBot="1">
      <c r="A10" s="42" t="str">
        <f>"Část"&amp;" "&amp;A11&amp;"."</f>
        <v>Část 7.</v>
      </c>
      <c r="B10" s="306" t="s">
        <v>50</v>
      </c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7"/>
    </row>
    <row r="11" spans="1:15" ht="16.5" thickBot="1">
      <c r="A11" s="308">
        <v>7</v>
      </c>
      <c r="B11" s="7" t="s">
        <v>19</v>
      </c>
      <c r="C11" s="8"/>
      <c r="D11" s="9"/>
      <c r="E11" s="8"/>
      <c r="F11" s="10"/>
      <c r="G11" s="8"/>
      <c r="H11" s="8"/>
      <c r="I11" s="11"/>
      <c r="J11" s="8"/>
      <c r="K11" s="8"/>
      <c r="L11" s="8"/>
      <c r="M11" s="12"/>
      <c r="N11" s="12"/>
      <c r="O11" s="13"/>
    </row>
    <row r="12" spans="1:17" s="24" customFormat="1" ht="15.75" thickBot="1">
      <c r="A12" s="309"/>
      <c r="B12" s="16" t="s">
        <v>103</v>
      </c>
      <c r="C12" s="17" t="s">
        <v>21</v>
      </c>
      <c r="D12" s="17" t="s">
        <v>104</v>
      </c>
      <c r="E12" s="18" t="s">
        <v>105</v>
      </c>
      <c r="F12" s="19"/>
      <c r="G12" s="20"/>
      <c r="H12" s="20"/>
      <c r="I12" s="21"/>
      <c r="J12" s="20"/>
      <c r="K12" s="20"/>
      <c r="L12" s="20"/>
      <c r="M12" s="22"/>
      <c r="N12" s="22"/>
      <c r="O12" s="23"/>
      <c r="Q12" s="63"/>
    </row>
    <row r="13" spans="1:17" s="24" customFormat="1" ht="40.5">
      <c r="A13" s="309"/>
      <c r="B13" s="25" t="s">
        <v>29</v>
      </c>
      <c r="C13" s="26" t="s">
        <v>31</v>
      </c>
      <c r="D13" s="26" t="s">
        <v>32</v>
      </c>
      <c r="E13" s="26" t="s">
        <v>30</v>
      </c>
      <c r="F13" s="27" t="s">
        <v>2</v>
      </c>
      <c r="G13" s="4" t="s">
        <v>5</v>
      </c>
      <c r="H13" s="26" t="s">
        <v>0</v>
      </c>
      <c r="I13" s="4" t="s">
        <v>17</v>
      </c>
      <c r="J13" s="26" t="s">
        <v>1</v>
      </c>
      <c r="K13" s="4" t="s">
        <v>3</v>
      </c>
      <c r="L13" s="4" t="s">
        <v>4</v>
      </c>
      <c r="M13" s="28" t="s">
        <v>137</v>
      </c>
      <c r="N13" s="28" t="s">
        <v>40</v>
      </c>
      <c r="O13" s="5" t="s">
        <v>18</v>
      </c>
      <c r="P13" s="61"/>
      <c r="Q13" s="63"/>
    </row>
    <row r="14" spans="1:22" s="30" customFormat="1" ht="22.9" customHeight="1" thickBot="1">
      <c r="A14" s="310"/>
      <c r="B14" s="132"/>
      <c r="C14" s="133"/>
      <c r="D14" s="133"/>
      <c r="E14" s="133"/>
      <c r="F14" s="134" t="str">
        <f>IF(K14=0,"",K14/C14)</f>
        <v/>
      </c>
      <c r="G14" s="135" t="str">
        <f>IF(K14=0,"",L14/C14)</f>
        <v/>
      </c>
      <c r="H14" s="133"/>
      <c r="I14" s="136"/>
      <c r="J14" s="136"/>
      <c r="K14" s="137">
        <v>0</v>
      </c>
      <c r="L14" s="102">
        <f>K14*1.1</f>
        <v>0</v>
      </c>
      <c r="M14" s="138">
        <v>192</v>
      </c>
      <c r="N14" s="135">
        <f>M14*K14</f>
        <v>0</v>
      </c>
      <c r="O14" s="139"/>
      <c r="P14" s="48"/>
      <c r="Q14" s="49"/>
      <c r="R14" s="49"/>
      <c r="S14" s="49"/>
      <c r="T14" s="49"/>
      <c r="U14" s="50"/>
      <c r="V14" s="49"/>
    </row>
    <row r="15" spans="2:11" ht="31.5" customHeight="1" thickBot="1">
      <c r="B15" s="233" t="s">
        <v>106</v>
      </c>
      <c r="C15" s="234"/>
      <c r="D15" s="234"/>
      <c r="E15" s="234"/>
      <c r="F15" s="165">
        <f>SUM(F14)</f>
        <v>0</v>
      </c>
      <c r="K15" s="67"/>
    </row>
    <row r="17" spans="1:17" ht="83.25" customHeight="1">
      <c r="A17" s="227" t="s">
        <v>74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Q17" s="6"/>
    </row>
    <row r="18" spans="1:17" ht="15.75" thickBot="1">
      <c r="A18" s="6"/>
      <c r="Q18" s="6"/>
    </row>
    <row r="19" spans="1:17" ht="27" customHeight="1" thickBot="1">
      <c r="A19" s="197" t="s">
        <v>139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9"/>
      <c r="Q19" s="6"/>
    </row>
    <row r="20" spans="1:17" ht="29.25" customHeight="1">
      <c r="A20" s="196" t="s">
        <v>140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Q20" s="6"/>
    </row>
    <row r="21" spans="1:17" ht="30" customHeight="1">
      <c r="A21" s="210" t="s">
        <v>141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Q21" s="6"/>
    </row>
    <row r="22" spans="1:17" ht="30" customHeight="1">
      <c r="A22" s="211" t="s">
        <v>142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Q22" s="6"/>
    </row>
    <row r="23" spans="1:17" ht="30" customHeight="1">
      <c r="A23" s="211" t="s">
        <v>143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Q23" s="6"/>
    </row>
    <row r="24" spans="1:17" ht="41.25" customHeight="1">
      <c r="A24" s="217" t="s">
        <v>151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Q24" s="6"/>
    </row>
    <row r="25" spans="1:17" ht="30" customHeight="1" thickBot="1">
      <c r="A25" s="212" t="s">
        <v>145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Q25" s="6"/>
    </row>
    <row r="26" spans="1:17" ht="27" customHeight="1" thickBot="1">
      <c r="A26" s="197" t="s">
        <v>144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9"/>
      <c r="Q26" s="6"/>
    </row>
    <row r="27" spans="1:17" ht="84.75" customHeight="1">
      <c r="A27" s="216" t="s">
        <v>146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Q27" s="6"/>
    </row>
    <row r="28" spans="1:17" ht="23.25" customHeight="1">
      <c r="A28" s="272" t="s">
        <v>147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Q28" s="6"/>
    </row>
    <row r="29" ht="59.25" customHeight="1"/>
    <row r="30" spans="1:17" ht="15.75" customHeight="1">
      <c r="A30" s="172" t="s">
        <v>148</v>
      </c>
      <c r="B30" s="208"/>
      <c r="C30" s="208"/>
      <c r="D30" s="273" t="s">
        <v>149</v>
      </c>
      <c r="E30" s="273"/>
      <c r="F30" s="273"/>
      <c r="G30" s="273"/>
      <c r="H30" s="173"/>
      <c r="I30" s="173"/>
      <c r="J30" s="274" t="s">
        <v>150</v>
      </c>
      <c r="K30" s="274"/>
      <c r="L30" s="274"/>
      <c r="Q30" s="6"/>
    </row>
  </sheetData>
  <mergeCells count="33">
    <mergeCell ref="A27:O27"/>
    <mergeCell ref="A28:O28"/>
    <mergeCell ref="B30:C30"/>
    <mergeCell ref="D30:G30"/>
    <mergeCell ref="J30:L30"/>
    <mergeCell ref="A21:O21"/>
    <mergeCell ref="A22:O22"/>
    <mergeCell ref="A23:O23"/>
    <mergeCell ref="A25:O25"/>
    <mergeCell ref="A26:O26"/>
    <mergeCell ref="A24:O24"/>
    <mergeCell ref="A20:O20"/>
    <mergeCell ref="A7:B7"/>
    <mergeCell ref="C7:O7"/>
    <mergeCell ref="A8:O8"/>
    <mergeCell ref="F9:O9"/>
    <mergeCell ref="B15:E15"/>
    <mergeCell ref="B10:O10"/>
    <mergeCell ref="A11:A14"/>
    <mergeCell ref="A17:O17"/>
    <mergeCell ref="A19:O19"/>
    <mergeCell ref="A4:B4"/>
    <mergeCell ref="C4:O4"/>
    <mergeCell ref="A5:B5"/>
    <mergeCell ref="C5:O5"/>
    <mergeCell ref="A6:B6"/>
    <mergeCell ref="C6:O6"/>
    <mergeCell ref="A1:B1"/>
    <mergeCell ref="C1:O1"/>
    <mergeCell ref="A2:B2"/>
    <mergeCell ref="C2:O2"/>
    <mergeCell ref="A3:B3"/>
    <mergeCell ref="C3:O3"/>
  </mergeCells>
  <printOptions/>
  <pageMargins left="0.7" right="0.7" top="0.787401575" bottom="0.787401575" header="0.3" footer="0.3"/>
  <pageSetup fitToHeight="0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30"/>
  <sheetViews>
    <sheetView workbookViewId="0" topLeftCell="A1">
      <selection activeCell="A17" sqref="A17:O17"/>
    </sheetView>
  </sheetViews>
  <sheetFormatPr defaultColWidth="9.140625" defaultRowHeight="15"/>
  <cols>
    <col min="1" max="1" width="10.28125" style="30" customWidth="1"/>
    <col min="2" max="2" width="14.7109375" style="6" customWidth="1"/>
    <col min="3" max="5" width="9.140625" style="6" customWidth="1"/>
    <col min="6" max="6" width="8.8515625" style="6" customWidth="1"/>
    <col min="7" max="9" width="9.140625" style="6" customWidth="1"/>
    <col min="10" max="10" width="22.28125" style="6" customWidth="1"/>
    <col min="11" max="12" width="10.7109375" style="6" customWidth="1"/>
    <col min="13" max="13" width="15.140625" style="6" customWidth="1"/>
    <col min="14" max="14" width="15.8515625" style="6" customWidth="1"/>
    <col min="15" max="15" width="12.28125" style="6" customWidth="1"/>
    <col min="16" max="16" width="29.7109375" style="6" customWidth="1"/>
    <col min="17" max="17" width="23.28125" style="62" customWidth="1"/>
    <col min="18" max="16384" width="9.140625" style="6" customWidth="1"/>
  </cols>
  <sheetData>
    <row r="1" spans="1:15" ht="28.5" customHeight="1" thickBot="1">
      <c r="A1" s="248"/>
      <c r="B1" s="249"/>
      <c r="C1" s="249" t="s">
        <v>58</v>
      </c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94"/>
    </row>
    <row r="2" spans="1:15" ht="26.25" customHeight="1">
      <c r="A2" s="295" t="s">
        <v>59</v>
      </c>
      <c r="B2" s="296"/>
      <c r="C2" s="297" t="s">
        <v>75</v>
      </c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9"/>
    </row>
    <row r="3" spans="1:15" ht="49.5" customHeight="1">
      <c r="A3" s="290" t="s">
        <v>109</v>
      </c>
      <c r="B3" s="300"/>
      <c r="C3" s="301" t="s">
        <v>51</v>
      </c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3"/>
    </row>
    <row r="4" spans="1:15" ht="26.25" customHeight="1">
      <c r="A4" s="267" t="s">
        <v>60</v>
      </c>
      <c r="B4" s="268"/>
      <c r="C4" s="302" t="s">
        <v>64</v>
      </c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6"/>
    </row>
    <row r="5" spans="1:15" ht="26.25" customHeight="1">
      <c r="A5" s="267" t="s">
        <v>61</v>
      </c>
      <c r="B5" s="268"/>
      <c r="C5" s="302" t="s">
        <v>64</v>
      </c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6"/>
    </row>
    <row r="6" spans="1:15" ht="21" customHeight="1">
      <c r="A6" s="267" t="s">
        <v>62</v>
      </c>
      <c r="B6" s="268"/>
      <c r="C6" s="302" t="s">
        <v>64</v>
      </c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6"/>
    </row>
    <row r="7" spans="1:15" ht="35.25" customHeight="1" thickBot="1">
      <c r="A7" s="235" t="s">
        <v>63</v>
      </c>
      <c r="B7" s="236"/>
      <c r="C7" s="304" t="s">
        <v>64</v>
      </c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8"/>
    </row>
    <row r="8" spans="1:15" ht="15">
      <c r="A8" s="278"/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</row>
    <row r="9" spans="1:15" ht="25.5" customHeight="1" thickBot="1">
      <c r="A9" s="128" t="s">
        <v>76</v>
      </c>
      <c r="B9" s="129"/>
      <c r="C9" s="129"/>
      <c r="D9" s="129"/>
      <c r="E9" s="130"/>
      <c r="F9" s="283"/>
      <c r="G9" s="283"/>
      <c r="H9" s="283"/>
      <c r="I9" s="283"/>
      <c r="J9" s="283"/>
      <c r="K9" s="283"/>
      <c r="L9" s="283"/>
      <c r="M9" s="283"/>
      <c r="N9" s="283"/>
      <c r="O9" s="283"/>
    </row>
    <row r="10" spans="1:15" ht="39" customHeight="1" thickBot="1">
      <c r="A10" s="163" t="str">
        <f>"Část"&amp;" "&amp;A11&amp;"."</f>
        <v>Část 8.</v>
      </c>
      <c r="B10" s="244" t="s">
        <v>51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5"/>
    </row>
    <row r="11" spans="1:15" ht="15.75" thickBot="1">
      <c r="A11" s="311">
        <v>8</v>
      </c>
      <c r="B11" s="142" t="s">
        <v>20</v>
      </c>
      <c r="C11" s="143"/>
      <c r="D11" s="144"/>
      <c r="E11" s="143"/>
      <c r="F11" s="145"/>
      <c r="G11" s="143"/>
      <c r="H11" s="143"/>
      <c r="I11" s="146"/>
      <c r="J11" s="143"/>
      <c r="K11" s="143"/>
      <c r="L11" s="143"/>
      <c r="M11" s="147"/>
      <c r="N11" s="147"/>
      <c r="O11" s="148"/>
    </row>
    <row r="12" spans="1:17" s="24" customFormat="1" ht="15.75" thickBot="1">
      <c r="A12" s="312"/>
      <c r="B12" s="149" t="s">
        <v>23</v>
      </c>
      <c r="C12" s="150" t="s">
        <v>110</v>
      </c>
      <c r="D12" s="150" t="s">
        <v>111</v>
      </c>
      <c r="E12" s="151" t="s">
        <v>112</v>
      </c>
      <c r="F12" s="152"/>
      <c r="G12" s="153"/>
      <c r="H12" s="153"/>
      <c r="I12" s="154"/>
      <c r="J12" s="153"/>
      <c r="K12" s="153"/>
      <c r="L12" s="153"/>
      <c r="M12" s="155"/>
      <c r="N12" s="155"/>
      <c r="O12" s="156"/>
      <c r="Q12" s="63"/>
    </row>
    <row r="13" spans="1:17" s="24" customFormat="1" ht="45">
      <c r="A13" s="312"/>
      <c r="B13" s="157" t="s">
        <v>29</v>
      </c>
      <c r="C13" s="158" t="s">
        <v>31</v>
      </c>
      <c r="D13" s="158" t="s">
        <v>32</v>
      </c>
      <c r="E13" s="158" t="s">
        <v>30</v>
      </c>
      <c r="F13" s="159" t="s">
        <v>2</v>
      </c>
      <c r="G13" s="160" t="s">
        <v>5</v>
      </c>
      <c r="H13" s="158" t="s">
        <v>0</v>
      </c>
      <c r="I13" s="160" t="s">
        <v>17</v>
      </c>
      <c r="J13" s="158" t="s">
        <v>1</v>
      </c>
      <c r="K13" s="160" t="s">
        <v>3</v>
      </c>
      <c r="L13" s="160" t="s">
        <v>4</v>
      </c>
      <c r="M13" s="161" t="s">
        <v>138</v>
      </c>
      <c r="N13" s="161" t="s">
        <v>40</v>
      </c>
      <c r="O13" s="162" t="s">
        <v>18</v>
      </c>
      <c r="P13" s="61"/>
      <c r="Q13" s="63"/>
    </row>
    <row r="14" spans="1:25" s="30" customFormat="1" ht="22.9" customHeight="1" thickBot="1">
      <c r="A14" s="313"/>
      <c r="B14" s="132"/>
      <c r="C14" s="133"/>
      <c r="D14" s="133"/>
      <c r="E14" s="133"/>
      <c r="F14" s="134" t="str">
        <f>IF(K14=0,"",K14/C14)</f>
        <v/>
      </c>
      <c r="G14" s="135" t="str">
        <f>IF(K14=0,"",L14/C14)</f>
        <v/>
      </c>
      <c r="H14" s="133"/>
      <c r="I14" s="136"/>
      <c r="J14" s="136"/>
      <c r="K14" s="137">
        <v>0</v>
      </c>
      <c r="L14" s="102">
        <f>K14*1.1</f>
        <v>0</v>
      </c>
      <c r="M14" s="138">
        <v>96</v>
      </c>
      <c r="N14" s="135">
        <f>M14*K14</f>
        <v>0</v>
      </c>
      <c r="O14" s="139"/>
      <c r="P14" s="48"/>
      <c r="Q14" s="49"/>
      <c r="R14" s="49"/>
      <c r="S14" s="49"/>
      <c r="T14" s="49"/>
      <c r="U14" s="50"/>
      <c r="V14" s="49"/>
      <c r="W14" s="51"/>
      <c r="X14" s="51"/>
      <c r="Y14" s="51"/>
    </row>
    <row r="15" spans="1:15" ht="15">
      <c r="A15" s="164"/>
      <c r="B15" s="140"/>
      <c r="C15" s="314" t="s">
        <v>41</v>
      </c>
      <c r="D15" s="314"/>
      <c r="E15" s="314"/>
      <c r="F15" s="131">
        <f>SUM(F14)</f>
        <v>0</v>
      </c>
      <c r="G15" s="140"/>
      <c r="H15" s="140"/>
      <c r="I15" s="140"/>
      <c r="J15" s="140"/>
      <c r="K15" s="141"/>
      <c r="L15" s="140"/>
      <c r="M15" s="140"/>
      <c r="N15" s="140"/>
      <c r="O15" s="140"/>
    </row>
    <row r="17" spans="1:17" ht="83.25" customHeight="1">
      <c r="A17" s="227" t="s">
        <v>74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Q17" s="6"/>
    </row>
    <row r="18" spans="1:17" ht="15.75" thickBot="1">
      <c r="A18" s="6"/>
      <c r="Q18" s="6"/>
    </row>
    <row r="19" spans="1:17" ht="27" customHeight="1" thickBot="1">
      <c r="A19" s="197" t="s">
        <v>139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9"/>
      <c r="Q19" s="6"/>
    </row>
    <row r="20" spans="1:17" ht="29.25" customHeight="1">
      <c r="A20" s="196" t="s">
        <v>140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Q20" s="6"/>
    </row>
    <row r="21" spans="1:17" ht="27" customHeight="1">
      <c r="A21" s="210" t="s">
        <v>141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Q21" s="6"/>
    </row>
    <row r="22" spans="1:17" ht="27" customHeight="1">
      <c r="A22" s="211" t="s">
        <v>142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Q22" s="6"/>
    </row>
    <row r="23" spans="1:17" ht="27" customHeight="1">
      <c r="A23" s="211" t="s">
        <v>143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Q23" s="6"/>
    </row>
    <row r="24" spans="1:17" ht="41.25" customHeight="1">
      <c r="A24" s="217" t="s">
        <v>151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Q24" s="6"/>
    </row>
    <row r="25" spans="1:17" ht="27" customHeight="1" thickBot="1">
      <c r="A25" s="212" t="s">
        <v>145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Q25" s="6"/>
    </row>
    <row r="26" spans="1:17" ht="27" customHeight="1" thickBot="1">
      <c r="A26" s="197" t="s">
        <v>144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9"/>
      <c r="Q26" s="6"/>
    </row>
    <row r="27" spans="1:17" ht="84.75" customHeight="1">
      <c r="A27" s="216" t="s">
        <v>146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Q27" s="6"/>
    </row>
    <row r="28" spans="1:17" ht="23.25" customHeight="1">
      <c r="A28" s="272" t="s">
        <v>147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Q28" s="6"/>
    </row>
    <row r="29" ht="59.25" customHeight="1"/>
    <row r="30" spans="1:17" ht="15.75" customHeight="1">
      <c r="A30" s="172" t="s">
        <v>148</v>
      </c>
      <c r="B30" s="208"/>
      <c r="C30" s="208"/>
      <c r="D30" s="273" t="s">
        <v>149</v>
      </c>
      <c r="E30" s="273"/>
      <c r="F30" s="273"/>
      <c r="G30" s="273"/>
      <c r="H30" s="173"/>
      <c r="I30" s="173"/>
      <c r="J30" s="274" t="s">
        <v>150</v>
      </c>
      <c r="K30" s="274"/>
      <c r="L30" s="274"/>
      <c r="Q30" s="6"/>
    </row>
  </sheetData>
  <mergeCells count="33">
    <mergeCell ref="B30:C30"/>
    <mergeCell ref="D30:G30"/>
    <mergeCell ref="J30:L30"/>
    <mergeCell ref="A23:O23"/>
    <mergeCell ref="A25:O25"/>
    <mergeCell ref="A26:O26"/>
    <mergeCell ref="A27:O27"/>
    <mergeCell ref="A28:O28"/>
    <mergeCell ref="A24:O24"/>
    <mergeCell ref="A17:O17"/>
    <mergeCell ref="A19:O19"/>
    <mergeCell ref="A20:O20"/>
    <mergeCell ref="A21:O21"/>
    <mergeCell ref="A22:O22"/>
    <mergeCell ref="B10:O10"/>
    <mergeCell ref="A11:A14"/>
    <mergeCell ref="C15:E15"/>
    <mergeCell ref="A7:B7"/>
    <mergeCell ref="C7:O7"/>
    <mergeCell ref="A8:O8"/>
    <mergeCell ref="F9:O9"/>
    <mergeCell ref="A4:B4"/>
    <mergeCell ref="C4:O4"/>
    <mergeCell ref="A5:B5"/>
    <mergeCell ref="C5:O5"/>
    <mergeCell ref="A6:B6"/>
    <mergeCell ref="C6:O6"/>
    <mergeCell ref="A1:B1"/>
    <mergeCell ref="C1:O1"/>
    <mergeCell ref="A2:B2"/>
    <mergeCell ref="C2:O2"/>
    <mergeCell ref="A3:B3"/>
    <mergeCell ref="C3:O3"/>
  </mergeCells>
  <printOptions/>
  <pageMargins left="0.7" right="0.7" top="0.787401575" bottom="0.787401575" header="0.3" footer="0.3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Zedník</dc:creator>
  <cp:keywords/>
  <dc:description/>
  <cp:lastModifiedBy>Renata Janoušková</cp:lastModifiedBy>
  <cp:lastPrinted>2021-06-07T08:46:52Z</cp:lastPrinted>
  <dcterms:created xsi:type="dcterms:W3CDTF">2017-05-15T08:14:37Z</dcterms:created>
  <dcterms:modified xsi:type="dcterms:W3CDTF">2021-06-09T11:28:36Z</dcterms:modified>
  <cp:category/>
  <cp:version/>
  <cp:contentType/>
  <cp:contentStatus/>
</cp:coreProperties>
</file>