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Oplocení" sheetId="3" r:id="rId3"/>
    <sheet name="02 - Likvidace skládky ze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'00 - Vedlejší a ostatní n...'!$C$80:$K$110</definedName>
    <definedName name="_xlnm.Print_Area" localSheetId="1">'00 - Vedlejší a ostatní n...'!$C$4:$J$39,'00 - Vedlejší a ostatní n...'!$C$45:$J$62,'00 - Vedlejší a ostatní n...'!$C$68:$K$110</definedName>
    <definedName name="_xlnm.Print_Titles" localSheetId="1">'00 - Vedlejší a ostatní n...'!$80:$80</definedName>
    <definedName name="_xlnm._FilterDatabase" localSheetId="2" hidden="1">'01 - Oplocení'!$C$84:$K$125</definedName>
    <definedName name="_xlnm.Print_Area" localSheetId="2">'01 - Oplocení'!$C$4:$J$39,'01 - Oplocení'!$C$45:$J$66,'01 - Oplocení'!$C$72:$K$125</definedName>
    <definedName name="_xlnm.Print_Titles" localSheetId="2">'01 - Oplocení'!$84:$84</definedName>
    <definedName name="_xlnm._FilterDatabase" localSheetId="3" hidden="1">'02 - Likvidace skládky ze...'!$C$82:$K$108</definedName>
    <definedName name="_xlnm.Print_Area" localSheetId="3">'02 - Likvidace skládky ze...'!$C$4:$J$39,'02 - Likvidace skládky ze...'!$C$45:$J$64,'02 - Likvidace skládky ze...'!$C$70:$K$108</definedName>
    <definedName name="_xlnm.Print_Titles" localSheetId="3">'02 - Likvidace skládky ze...'!$82:$82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T90"/>
  <c r="R91"/>
  <c r="R90"/>
  <c r="P91"/>
  <c r="P90"/>
  <c r="BI86"/>
  <c r="BH86"/>
  <c r="BG86"/>
  <c r="BF86"/>
  <c r="T86"/>
  <c r="T85"/>
  <c r="R86"/>
  <c r="R85"/>
  <c r="P86"/>
  <c r="P85"/>
  <c r="J79"/>
  <c r="F79"/>
  <c r="F77"/>
  <c r="E75"/>
  <c r="J54"/>
  <c r="F54"/>
  <c r="F52"/>
  <c r="E50"/>
  <c r="J24"/>
  <c r="E24"/>
  <c r="J80"/>
  <c r="J23"/>
  <c r="J18"/>
  <c r="E18"/>
  <c r="F80"/>
  <c r="J17"/>
  <c r="J12"/>
  <c r="J52"/>
  <c r="E7"/>
  <c r="E48"/>
  <c i="3" r="J37"/>
  <c r="J36"/>
  <c i="1" r="AY56"/>
  <c i="3" r="J35"/>
  <c i="1" r="AX56"/>
  <c i="3" r="BI125"/>
  <c r="BH125"/>
  <c r="BG125"/>
  <c r="BF125"/>
  <c r="T125"/>
  <c r="T124"/>
  <c r="R125"/>
  <c r="R124"/>
  <c r="P125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2" r="J37"/>
  <c r="J36"/>
  <c i="1" r="AY55"/>
  <c i="2" r="J35"/>
  <c i="1" r="AX55"/>
  <c i="2"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55"/>
  <c r="J17"/>
  <c r="J12"/>
  <c r="J75"/>
  <c r="E7"/>
  <c r="E71"/>
  <c i="1" r="L50"/>
  <c r="AM50"/>
  <c r="AM49"/>
  <c r="L49"/>
  <c r="AM47"/>
  <c r="L47"/>
  <c r="L45"/>
  <c r="L44"/>
  <c i="4" r="J97"/>
  <c r="BK86"/>
  <c i="3" r="J120"/>
  <c r="J101"/>
  <c r="BK99"/>
  <c i="2" r="BK98"/>
  <c i="4" r="BK102"/>
  <c r="J94"/>
  <c i="3" r="J119"/>
  <c r="J106"/>
  <c r="BK92"/>
  <c i="2" r="BK107"/>
  <c i="3" r="BK120"/>
  <c r="J109"/>
  <c i="2" r="BK105"/>
  <c r="J94"/>
  <c i="3" r="BK122"/>
  <c r="J107"/>
  <c r="J97"/>
  <c i="2" r="J107"/>
  <c r="BK101"/>
  <c r="BK94"/>
  <c i="4" r="J104"/>
  <c i="3" r="BK123"/>
  <c r="J113"/>
  <c r="J92"/>
  <c i="2" r="BK86"/>
  <c i="4" r="BK100"/>
  <c i="3" r="BK125"/>
  <c r="BK113"/>
  <c r="BK101"/>
  <c i="2" r="J109"/>
  <c i="4" r="J86"/>
  <c i="3" r="J111"/>
  <c i="2" r="J103"/>
  <c r="BK92"/>
  <c r="J86"/>
  <c i="3" r="BK103"/>
  <c r="J88"/>
  <c i="2" r="J105"/>
  <c r="J100"/>
  <c r="J92"/>
  <c r="BK88"/>
  <c i="1" r="AS54"/>
  <c i="4" r="J100"/>
  <c i="3" r="J125"/>
  <c r="J115"/>
  <c r="BK106"/>
  <c r="J90"/>
  <c i="2" r="J84"/>
  <c i="4" r="BK91"/>
  <c i="3" r="BK115"/>
  <c r="J103"/>
  <c r="BK97"/>
  <c i="2" r="J101"/>
  <c i="3" r="BK119"/>
  <c r="BK90"/>
  <c i="2" r="J98"/>
  <c r="J90"/>
  <c i="4" r="F37"/>
  <c r="J102"/>
  <c r="J91"/>
  <c i="3" r="BK116"/>
  <c r="BK111"/>
  <c i="2" r="BK100"/>
  <c i="4" r="BK104"/>
  <c r="BK97"/>
  <c i="3" r="J122"/>
  <c r="BK107"/>
  <c r="J99"/>
  <c i="4" r="BK94"/>
  <c i="3" r="J116"/>
  <c r="BK88"/>
  <c i="2" r="BK96"/>
  <c r="J88"/>
  <c i="3" r="J123"/>
  <c r="BK109"/>
  <c i="2" r="BK109"/>
  <c r="BK103"/>
  <c r="J96"/>
  <c r="BK90"/>
  <c r="BK84"/>
  <c i="4" l="1" r="P93"/>
  <c r="P84"/>
  <c r="P83"/>
  <c i="1" r="AU57"/>
  <c i="2" r="P83"/>
  <c r="P82"/>
  <c r="P81"/>
  <c i="1" r="AU55"/>
  <c i="3" r="BK87"/>
  <c r="J87"/>
  <c r="J61"/>
  <c r="BK96"/>
  <c r="J96"/>
  <c r="J62"/>
  <c r="BK105"/>
  <c r="J105"/>
  <c r="J63"/>
  <c r="BK118"/>
  <c r="J118"/>
  <c r="J64"/>
  <c i="2" r="R83"/>
  <c r="R82"/>
  <c r="R81"/>
  <c i="3" r="P87"/>
  <c r="P96"/>
  <c r="R105"/>
  <c r="P118"/>
  <c i="4" r="BE91"/>
  <c i="2" r="BK83"/>
  <c r="J83"/>
  <c r="J61"/>
  <c i="3" r="R87"/>
  <c r="T96"/>
  <c r="T105"/>
  <c r="T118"/>
  <c i="4" r="R93"/>
  <c r="R84"/>
  <c r="R83"/>
  <c i="2" r="T83"/>
  <c r="T82"/>
  <c r="T81"/>
  <c i="3" r="T87"/>
  <c r="T86"/>
  <c r="T85"/>
  <c r="R96"/>
  <c r="P105"/>
  <c r="R118"/>
  <c i="4" r="BK93"/>
  <c r="J93"/>
  <c r="J63"/>
  <c r="T93"/>
  <c r="T84"/>
  <c r="T83"/>
  <c i="2" r="E48"/>
  <c r="J78"/>
  <c r="BE109"/>
  <c i="3" r="BE88"/>
  <c r="BE90"/>
  <c r="BE99"/>
  <c r="BE111"/>
  <c r="BE113"/>
  <c r="BE115"/>
  <c r="BE116"/>
  <c r="BE119"/>
  <c r="BE125"/>
  <c i="2" r="J52"/>
  <c r="F78"/>
  <c r="BE86"/>
  <c r="BE100"/>
  <c r="BE107"/>
  <c i="3" r="F55"/>
  <c r="BE92"/>
  <c r="BE97"/>
  <c r="BE106"/>
  <c r="BE122"/>
  <c r="BE123"/>
  <c r="BK124"/>
  <c r="J124"/>
  <c r="J65"/>
  <c i="4" r="E73"/>
  <c r="J77"/>
  <c i="2" r="BE84"/>
  <c r="BE90"/>
  <c r="BE94"/>
  <c r="BE96"/>
  <c r="BE98"/>
  <c i="3" r="E48"/>
  <c r="J52"/>
  <c r="J55"/>
  <c r="BE109"/>
  <c i="4" r="F55"/>
  <c r="BE86"/>
  <c r="BE100"/>
  <c r="BE102"/>
  <c i="2" r="BE88"/>
  <c r="BE92"/>
  <c r="BE101"/>
  <c r="BE103"/>
  <c r="BE105"/>
  <c i="3" r="BE101"/>
  <c r="BE103"/>
  <c r="BE107"/>
  <c r="BE120"/>
  <c i="4" r="J55"/>
  <c r="BE94"/>
  <c r="BE97"/>
  <c r="BE104"/>
  <c i="1" r="BD57"/>
  <c i="4" r="BK85"/>
  <c r="J85"/>
  <c r="J61"/>
  <c r="BK90"/>
  <c r="J90"/>
  <c r="J62"/>
  <c i="2" r="F35"/>
  <c i="1" r="BB55"/>
  <c i="4" r="J34"/>
  <c i="1" r="AW57"/>
  <c i="2" r="F36"/>
  <c i="1" r="BC55"/>
  <c i="4" r="F34"/>
  <c i="1" r="BA57"/>
  <c i="2" r="F34"/>
  <c i="1" r="BA55"/>
  <c i="4" r="F35"/>
  <c i="1" r="BB57"/>
  <c i="2" r="F37"/>
  <c i="1" r="BD55"/>
  <c i="4" r="F36"/>
  <c i="1" r="BC57"/>
  <c i="2" r="J34"/>
  <c i="1" r="AW55"/>
  <c i="3" r="F36"/>
  <c i="1" r="BC56"/>
  <c i="3" r="J34"/>
  <c i="1" r="AW56"/>
  <c i="3" r="F35"/>
  <c i="1" r="BB56"/>
  <c i="3" r="F37"/>
  <c i="1" r="BD56"/>
  <c i="3" r="F34"/>
  <c i="1" r="BA56"/>
  <c i="3" l="1" r="P86"/>
  <c r="P85"/>
  <c i="1" r="AU56"/>
  <c i="3" r="R86"/>
  <c r="R85"/>
  <c r="BK86"/>
  <c r="J86"/>
  <c r="J60"/>
  <c i="2" r="BK82"/>
  <c r="J82"/>
  <c r="J60"/>
  <c i="4" r="BK84"/>
  <c r="J84"/>
  <c r="J60"/>
  <c i="1" r="BC54"/>
  <c r="W32"/>
  <c i="3" r="J33"/>
  <c i="1" r="AV56"/>
  <c r="AT56"/>
  <c i="2" r="J33"/>
  <c i="1" r="AV55"/>
  <c r="AT55"/>
  <c r="AU54"/>
  <c r="BD54"/>
  <c r="W33"/>
  <c r="BA54"/>
  <c r="AW54"/>
  <c r="AK30"/>
  <c i="3" r="F33"/>
  <c i="1" r="AZ56"/>
  <c i="4" r="J33"/>
  <c i="1" r="AV57"/>
  <c r="AT57"/>
  <c i="4" r="F33"/>
  <c i="1" r="AZ57"/>
  <c i="2" r="F33"/>
  <c i="1" r="AZ55"/>
  <c r="BB54"/>
  <c r="AX54"/>
  <c i="2" l="1" r="BK81"/>
  <c r="J81"/>
  <c r="J59"/>
  <c i="3" r="BK85"/>
  <c r="J85"/>
  <c r="J59"/>
  <c i="4" r="BK83"/>
  <c r="J83"/>
  <c r="J59"/>
  <c i="1" r="AY54"/>
  <c r="W30"/>
  <c r="AZ54"/>
  <c r="W29"/>
  <c r="W31"/>
  <c l="1" r="AV54"/>
  <c r="AK29"/>
  <c i="4" r="J30"/>
  <c i="1" r="AG57"/>
  <c r="AN57"/>
  <c i="2" r="J30"/>
  <c i="1" r="AG55"/>
  <c r="AN55"/>
  <c i="3" r="J30"/>
  <c i="1" r="AG56"/>
  <c r="AN56"/>
  <c i="2" l="1" r="J39"/>
  <c i="3" r="J39"/>
  <c i="4" r="J39"/>
  <c i="1" r="AT54"/>
  <c r="AG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<sst xmlns="http://schemas.openxmlformats.org/spreadsheetml/2006/main">
  <si>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</si>
  <si>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</si>
  <si>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</si>
  <si>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</si>
  <si>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</si>
  <si>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{8559878e-ac9f-40c5-adc7-33abb36a5f1a}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</si>
  <si>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</si>
  <si>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</si>
  <si>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</si>
  <si>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</si>
  <si>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</si>
  <si>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</si>
  <si>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</si>
  <si>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</si>
  <si>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07/21/07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</si>
  <si>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</si>
  <si>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</si>
  <si>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oplocení a úprava prostranství v areálu SŠ Rokycany, 0052021</t>
  </si>
  <si>
    <t>KSO:</t>
  </si>
  <si>
    <t/>
  </si>
  <si>
    <t>CC-CZ:</t>
  </si>
  <si>
    <t>Místo:</t>
  </si>
  <si>
    <t>Areál školy, Jeřabinová 96/III, 337 01 Rokycany</t>
  </si>
  <si>
    <t>Datum:</t>
  </si>
  <si>
    <t>2. 3. 2021</t>
  </si>
  <si>
    <t>Zadavatel:</t>
  </si>
  <si>
    <t>IČ:</t>
  </si>
  <si>
    <t>18242171</t>
  </si>
  <si>
    <t>Střední škola, Rokycany</t>
  </si>
  <si>
    <t>DIČ:</t>
  </si>
  <si>
    <t>CZ18242171</t>
  </si>
  <si>
    <t>Uchazeč:</t>
  </si>
  <si>
    <t>Vyplň údaj</t>
  </si>
  <si>
    <t>Projektant:</t>
  </si>
  <si>
    <t>07727755</t>
  </si>
  <si>
    <t>SEAP s.r.o.</t>
  </si>
  <si>
    <t>CZ07727755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</si>
  <si>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</si>
  <si>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</si>
  <si>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</si>
  <si>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</si>
  <si>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</si>
  <si>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</si>
  <si>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</si>
  <si>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</si>
  <si>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</si>
  <si>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</si>
  <si>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</si>
  <si>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</si>
  <si>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</si>
  <si>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</si>
  <si>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</si>
  <si>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</si>
  <si>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</si>
  <si>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</si>
  <si>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</si>
  <si>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</si>
  <si>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</si>
  <si>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</si>
  <si>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</si>
  <si>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</si>
  <si>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</si>
  <si>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</si>
  <si>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</si>
  <si>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</si>
  <si>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</si>
  <si>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</si>
  <si>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</si>
  <si>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</si>
  <si>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</si>
  <si>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</si>
  <si>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</si>
  <si>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</si>
  <si>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</si>
  <si>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</si>
  <si>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</si>
  <si>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</si>
  <si>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</si>
  <si>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</si>
  <si>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</si>
  <si>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</si>
  <si>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</si>
  <si>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</si>
  <si>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</si>
  <si>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</si>
  <si>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{158232f3-246d-4c2b-9989-39f1c32a0c2c}</t>
  </si>
  <si>
    <t>2</t>
  </si>
  <si>
    <t>01</t>
  </si>
  <si>
    <t>Oplocení</t>
  </si>
  <si>
    <t>{6fddbc7c-15ed-403b-a4b6-df0ec38f5324}</t>
  </si>
  <si>
    <t>815 23 23</t>
  </si>
  <si>
    <t>02</t>
  </si>
  <si>
    <t>Likvidace skládky zeminy a sutě nutné pro opravu plotu</t>
  </si>
  <si>
    <t>{27f6765b-3296-4fce-ba6e-2bcae14c31dd}</t>
  </si>
  <si>
    <t>823 29 59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</si>
  <si>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</si>
  <si>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</si>
  <si>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</si>
  <si>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</si>
  <si>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</si>
  <si>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</si>
  <si>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</si>
  <si>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</si>
  <si>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</si>
  <si>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</si>
  <si>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</si>
  <si>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</si>
  <si>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</si>
  <si>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</si>
  <si>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</si>
  <si>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</si>
  <si>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</si>
  <si>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</si>
  <si>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</si>
  <si>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</si>
  <si>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</si>
  <si>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</si>
  <si>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</si>
  <si>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</si>
  <si>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</si>
  <si>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</si>
  <si>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VRN9</t>
  </si>
  <si>
    <t>Ostatní náklady</t>
  </si>
  <si>
    <t>K</t>
  </si>
  <si>
    <t>005121 R</t>
  </si>
  <si>
    <t>Zařízení staveniště</t>
  </si>
  <si>
    <t>ks</t>
  </si>
  <si>
    <t>262144</t>
  </si>
  <si>
    <t>-340934098</t>
  </si>
  <si>
    <t>P</t>
  </si>
  <si>
    <t>Poznámka k položce:_x000d_
Veškeré náklady spojené s vybudováním, provozem a odstraněním zařízení staveniště.		_x000d_
Především v souladu s NV č. 591/2006 Sb., plánem BOZP a v souladu s požadavky zadávací dokumentace</t>
  </si>
  <si>
    <t>005124010R</t>
  </si>
  <si>
    <t>Koordinační činnost</t>
  </si>
  <si>
    <t>2023151542</t>
  </si>
  <si>
    <t>Poznámka k položce:_x000d_
Koordinace stavebních a technologických dodávek stavby.</t>
  </si>
  <si>
    <t>3</t>
  </si>
  <si>
    <t>005211020R</t>
  </si>
  <si>
    <t>Ochrana stávajících inženýrských sítí a TZB</t>
  </si>
  <si>
    <t>2089953690</t>
  </si>
  <si>
    <t>Poznámka k položce:_x000d_
Opatření pro ochranu dotčených inženýrských (areálových i tzv. veřejných) sítí včetně příslušného plnění požadavků provozovatelů a příslušných plateb. _x000d_
Provedení ochrany všech inženýrských sítí a rozvodů TZB (nadzemní i podzemní část), které budou obnaženy při výkopových pracech nebo jim bude hrozit jiné poškození během realizace stavby</t>
  </si>
  <si>
    <t>4</t>
  </si>
  <si>
    <t>005211081X</t>
  </si>
  <si>
    <t>Činnosti a opatření dle plánu BOZP, dle zákona č. 309/2006 Sb.</t>
  </si>
  <si>
    <t>1454493821</t>
  </si>
  <si>
    <t>Poznámka k položce:_x000d_
veškerá opatření dle plánu BOZP dle zákona č. 309/2006 Sb. v aktuálním znění v době provádění stavby a oprávněných pokynů (např. podle vyhl. č. 591/2006 Sb., atd.) koordinátora bezpečnosti práce pro bezpečné provádění díla v souladu s legislativními požadavky (např. realizace zabezpečení stavby proti pádům z výšky, vymezování pracovišť nebo pořádání kontrolních dnů KOO BOZP s účastí dotčených osob, atd.), a to i u veškerých subdodavatelů na všech stupních dodavatelské hierarchie (např. včetně dopravců, atd.)</t>
  </si>
  <si>
    <t>005211085X</t>
  </si>
  <si>
    <t>Provádění povinnost zhotovitele včetně veškerých subdodavatelů</t>
  </si>
  <si>
    <t>1178269810</t>
  </si>
  <si>
    <t>Poznámka k položce:_x000d_
provádění povinnost zhotovitele včetně veškerých subdodavatelů na všech stupních dodavatelské hierarchie (např. včetně dopravců, atd.) dle zákona č. 309/2006 Sb. v aktuálním znění v době výstavby</t>
  </si>
  <si>
    <t>7</t>
  </si>
  <si>
    <t>950R001</t>
  </si>
  <si>
    <t>Předání a převzetí díla</t>
  </si>
  <si>
    <t xml:space="preserve">hod   </t>
  </si>
  <si>
    <t>1053214173</t>
  </si>
  <si>
    <t>Poznámka k položce:_x000d_
Včetně vystavení zápisu</t>
  </si>
  <si>
    <t>8</t>
  </si>
  <si>
    <t>005X9551</t>
  </si>
  <si>
    <t>Dopracování zadávací dokumentace na dodavatelskou realizační a dílenskou dokumentaci</t>
  </si>
  <si>
    <t>-473948859</t>
  </si>
  <si>
    <t>Poznámka k položce:_x000d_
Zohlednit zejména požadavky a řešení dle zadávací projektové dokumentace a dále dodavatelem provedený konečný výběr typů a výrobců, jednotlivých materiálů, výrobků a zařízení a s ohledem na jejich skutečné parametry, návody výrobců, své firemní know-how, atd. Bude vypracována, projednána a odsouhlasena s investorem před započetím díla, resp. před započetím montáže a objednáním materiálu. Součástí projednání bude i deklarace (např. doložení výpočtů, soulad s návody výrobců, soulad s touto projektovou dokumentací, ...) provozních a charakteristických parametrů včetně deklarace zadávacím projektem požadovaných parametrů a charakteristik. Deklarace pouhým prohlášením bez objektivních prokázání tvrzení není možná. Teprve po schválení investorem může dodavatel započít s realizací. Schválením dokumentace na sebe investor nebere odpovědnost za její správnost. Včetně předání a převzetí dokumentace skutečného stavu včetně kontroly dokumentace a jejího souladu se skutečným stavem za účasti investora.</t>
  </si>
  <si>
    <t>9</t>
  </si>
  <si>
    <t>005X9552</t>
  </si>
  <si>
    <t>Vypracování dokumentace skutečného stavu</t>
  </si>
  <si>
    <t>-1071030844</t>
  </si>
  <si>
    <t>Poznámka k položce:_x000d_
Dokumentace bude vypracována na úrovni prováděcí dokumentace (textová a výkresová část, specifikace skutečně použitého materiálu, zařízení a výrobků) a bude, pokud nebude smlouvou určeno jinak, předána 4 x v papírové podobě, 2 x elektronicky na CD ve formátu *.pdf, 2 x elektronicky výkresová část na CD ve formátu *.dwg. Dokumentace musí být dodána tak, aby provozovatel mohl provádět komplexní provoz, údržbu, servis i případné budoucí zmněny vlastními odbornými silami s využitím této dokumentace. Dokumentace nesmí být provedena způsobem, kdy jsou v předchozí dokumentaci vyznačeny změny, ale musí to být dokumentace pouze skutečného stavu. Dokumentace musí být vypracována elektronicky ve stejných formátech jako dokumentace provedení stavby, nelze tedy např. pouze ručně vymazávat a překreslovat v původní dokumentaci. Včetně předání a převzetí dokumentace skutečného stavu včetně kontroly dokumentace a jejího souladu se skutečným stavem za účasti investora.</t>
  </si>
  <si>
    <t>10</t>
  </si>
  <si>
    <t>012303000X01</t>
  </si>
  <si>
    <t>Geodetické zaměření skutečného provedení stavby</t>
  </si>
  <si>
    <t>493460595</t>
  </si>
  <si>
    <t>11</t>
  </si>
  <si>
    <t>005X9561</t>
  </si>
  <si>
    <t>Ostatní drobný, pomocný, doplňkový materiál a ostatní výrobky a zařízení v potřebném rozsahu pro řádné dokončení díla</t>
  </si>
  <si>
    <t>-2048125994</t>
  </si>
  <si>
    <t>Poznámka k položce:_x000d_
Především materiál, výrobky a zařízení vyplývající z návodů výrobců dodavatelem zvolených a na stavbu dodaných materiálů, výrobků a zařízení (např. zohledňuje skutečná doporučení a požadavky výrobců vůči zadávací dokumentaci, kde konkrétní výrobky nemohou být deklarovány). Dále náklady na přizpůsobování instalovaných materiálů, výrobků a zařízení ostatním technickým zařízením stavby i její stavební části, atd. Také se jedná o veškerý a většinou běžný drobný materiál jako jsou např. šroubení, těsnění, spojovací materiál, atd. Dále se jedná o další náklady na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je to veškerý ostatní materiál a výrobky potřebné pro řádné dokončení díla tak, aby dodavatel mohl např. naplnit svoje povinnost dle NOZ. Při tomto se mimo jiné vychází z toho, že dodavatel je odborná firma a má tzv. „odpovědnost profesionála“ např. dle §5, odst. 1 nebo §2912, odst. 2, atd. zákona č. 89/2016 Sb. vše dle zákona č. 89/2012 Sb. (tzv. NOZ),</t>
  </si>
  <si>
    <t>12</t>
  </si>
  <si>
    <t>005X9562</t>
  </si>
  <si>
    <t>Ostatní stavební, montážní, pomocné a doplňkové práce v potřebném rozsahu pro řádné dokončení díla</t>
  </si>
  <si>
    <t>-682755213</t>
  </si>
  <si>
    <t>Poznámka k položce:_x000d_
Především stavební, montážní, pomocné a doplňkové práce vyplývající z návodů výrobců dodavatelem zvolených a na stavbu dodaných materiálů výrobků a zařízení (např. zohledňuje skutečná doporučení a požadavky výrobců vůči zadávací dokumentaci, kde konkrétní výrobky nemohou být deklarovány). Dále náklady na stavební, montážní, pomocné a doplňkové práce na přizpůsobování instalovaných materiálů, výrobků a zařízení ostatním technickým zařízením stavby i její stavební části, atd. Také se jedná o náklady na stavební, montážní, pomocné a doplňkové práce pro veškerý a většinou běžný drobný materiál jako jsou např. šroubení, těsnění, spojovací materiál, atd. a dále pro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jsou to stavební, montážní, pomocné a doplňkové práce pro veškerý ostatní materiál a výrobky potřebné pro řádné dokončení díla tak, aby dodavatel mohl např. naplnit svoje povinnost dle NOZ. Při tomto se mimo jiné vychází z toho, že dodavatel je odborná firma a má tzv. „odpovědnost profesionála“ např. dle §5, odst. 1 nebo §2912, odst. 2, atd. zákona č. 89/2016 Sb. vše dle zákona č. 89/2012 Sb. (tzv. NOZ),</t>
  </si>
  <si>
    <t>13</t>
  </si>
  <si>
    <t>005121025X</t>
  </si>
  <si>
    <t>Náklady na energie</t>
  </si>
  <si>
    <t>1032787216</t>
  </si>
  <si>
    <t>Poznámka k položce:_x000d_
vodné, stočné, elektrická energie a jiné spotřebované energie a média nutných k výstavbě</t>
  </si>
  <si>
    <t>14</t>
  </si>
  <si>
    <t>005211091X.1</t>
  </si>
  <si>
    <t>Likvidace odpadů</t>
  </si>
  <si>
    <t>-300105427</t>
  </si>
  <si>
    <t>Poznámka k položce:_x000d_
Kompletní systém sběru, třídění, odvozu a likvidace odpadu v souladu se zák. č.185/2001 Sb. v platném znění a vyhl. č.381/2001 Sb. v platném znění</t>
  </si>
  <si>
    <t>005211092X.1</t>
  </si>
  <si>
    <t>Průběžný a závěrečný úklid</t>
  </si>
  <si>
    <t>-51236809</t>
  </si>
  <si>
    <t xml:space="preserve">Poznámka k položce:_x000d_
Provádění průběžného úklidu během stavby pro řádné, bezpečné a ekologické provádění díla. Provedení komplexního úklidu po dokončení stavby a udržování tohoto stavu do doby předání stavby stavebníkovi. Úklid je včetně shromažďování odpadů pro jejich následný odvoz a likvidaci v souladu s platnou legislativou. Úklid a shromažďování musí být prováděno tak, aby nedocházelo k nadměrnému víření prachu a odpadu, všechna pracoviště byla trvale bezpečná a umožňovala plynulý pohyb a přesun materiálu, aby materiál a zařízení stavby a vznikající odapd byly pouze na místech k tomu předem určených  aby stavba plnila i vizuálně uklizený dojem (např. materiál, zařízení a odpad  srovnaný ve vzájemně oddělených skupinách dle účelu použití nebo jeho druhuprůběžné odklízení a oddělené shromažďování vznikajících odpadů dle jejich druhu na k tomu určených místech, nádobách, atd.)</t>
  </si>
  <si>
    <t>01 - Oplocení</t>
  </si>
  <si>
    <t>12749</t>
  </si>
  <si>
    <t>CZ-CPV:</t>
  </si>
  <si>
    <t>45000000-7</t>
  </si>
  <si>
    <t>CZ-CPA:</t>
  </si>
  <si>
    <t>43.99.70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</si>
  <si>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</si>
  <si>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</si>
  <si>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</si>
  <si>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</si>
  <si>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</si>
  <si>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</si>
  <si>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</si>
  <si>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</si>
  <si>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</si>
  <si>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122211101</t>
  </si>
  <si>
    <t>Odkopávky a prokopávky ručně zapažené i nezapažené v hornině třídy těžitelnosti I skupiny 3</t>
  </si>
  <si>
    <t>m3</t>
  </si>
  <si>
    <t>CS ÚRS 2021 01</t>
  </si>
  <si>
    <t>-1411677737</t>
  </si>
  <si>
    <t>VV</t>
  </si>
  <si>
    <t>"obnažení spodní řady plot. panelů" 2*65,5*0,2*0,1</t>
  </si>
  <si>
    <t>131252502</t>
  </si>
  <si>
    <t>Hloubení jamek strojně objemu do 0,5 m3 s odhozením výkopku do 3 m nebo naložením na dopravní prostředek v hornině třídy těžitelnosti I, skupiny 1 až 3</t>
  </si>
  <si>
    <t>1442995297</t>
  </si>
  <si>
    <t>"nový plot" 34*1,1*0,3*0,3</t>
  </si>
  <si>
    <t>174111101</t>
  </si>
  <si>
    <t>Zásyp sypaninou z jakékoliv horniny ručně s uložením výkopku ve vrstvách se zhutněním jam, šachet, rýh nebo kolem objektů v těchto vykopávkách</t>
  </si>
  <si>
    <t>1592083281</t>
  </si>
  <si>
    <t>"původní bouraný plot" 34*1,1*0,3*0,3</t>
  </si>
  <si>
    <t>"srovnání terénu u spodní řady plot. panelů" 2*65,5*0,2*0,1</t>
  </si>
  <si>
    <t>Součet</t>
  </si>
  <si>
    <t>Svislé a kompletní konstrukce</t>
  </si>
  <si>
    <t>338121123</t>
  </si>
  <si>
    <t>Osazování sloupků a vzpěr plotových železobetonových se zabetonováním patky, o objemu do 0,15 m3</t>
  </si>
  <si>
    <t>kus</t>
  </si>
  <si>
    <t>498746990</t>
  </si>
  <si>
    <t>"nové betonové sloupky plotu" 34</t>
  </si>
  <si>
    <t>M</t>
  </si>
  <si>
    <t>59231006X01</t>
  </si>
  <si>
    <t>betonový sloupek průběžný na plot 12/11/250/340 cm přírodní šedý</t>
  </si>
  <si>
    <t>-2030877322</t>
  </si>
  <si>
    <t>6</t>
  </si>
  <si>
    <t>348121122X01</t>
  </si>
  <si>
    <t>Osazování desek plotových železobetonových prefabrikovaných do drážek předem osazených sloupků na cementovou maltu se zatřením ložných a styčných spár, při rozměru desek 500x50x2000 mm</t>
  </si>
  <si>
    <t>-1905027383</t>
  </si>
  <si>
    <t>"betonové desky plot. výplně" 33*5</t>
  </si>
  <si>
    <t>59233120X01</t>
  </si>
  <si>
    <t>betonový panel 200/50/4,5 cm přírodní šedý jednostranná břidlice</t>
  </si>
  <si>
    <t>1624441622</t>
  </si>
  <si>
    <t>Ostatní konstrukce a práce, bourání</t>
  </si>
  <si>
    <t>940X945</t>
  </si>
  <si>
    <t>Pronájem jeřábu (zdvihacího zařízení pro instalaci plot. panelů)</t>
  </si>
  <si>
    <t>hod.</t>
  </si>
  <si>
    <t>-495699782</t>
  </si>
  <si>
    <t>949101111</t>
  </si>
  <si>
    <t>Lešení pomocné pracovní pro objekty pozemních staveb pro zatížení do 150 kg/m2, o výšce lešeňové podlahy do 1,9 m</t>
  </si>
  <si>
    <t>m2</t>
  </si>
  <si>
    <t>1937685819</t>
  </si>
  <si>
    <t>"nový plot" 65,5*0,6</t>
  </si>
  <si>
    <t>950X943</t>
  </si>
  <si>
    <t>Klempířské napojení nového plotu na okolní konstrukce rš 0,5 m</t>
  </si>
  <si>
    <t>m</t>
  </si>
  <si>
    <t>557595003</t>
  </si>
  <si>
    <t>"nový plot" 2*2,5</t>
  </si>
  <si>
    <t>966049831</t>
  </si>
  <si>
    <t>Rozebrání prefabrikovaných plotových desek betonových</t>
  </si>
  <si>
    <t>-1284319875</t>
  </si>
  <si>
    <t>"stávající betonové desky plot. výplně" 33*5</t>
  </si>
  <si>
    <t>966052121</t>
  </si>
  <si>
    <t>Bourání plotových sloupků a vzpěr železobetonových výšky do 2,5 m s betonovou patkou</t>
  </si>
  <si>
    <t>-2133859440</t>
  </si>
  <si>
    <t>"stávající betonové sloupky" 34</t>
  </si>
  <si>
    <t>966073811</t>
  </si>
  <si>
    <t>Rozebrání vrat a vrátek k oplocení plochy jednotlivě přes 2 do 6 m2</t>
  </si>
  <si>
    <t>-49801338</t>
  </si>
  <si>
    <t>977312111X01</t>
  </si>
  <si>
    <t>Přiřezání betonových desek výplně plotu</t>
  </si>
  <si>
    <t>2094668166</t>
  </si>
  <si>
    <t>2*5*0,5</t>
  </si>
  <si>
    <t>997</t>
  </si>
  <si>
    <t>Přesun sutě</t>
  </si>
  <si>
    <t>997231111</t>
  </si>
  <si>
    <t>Vodorovná doprava suti a vybouraných hmot s vyložením a hrubým urovnáním na vzdálenost do 1 km</t>
  </si>
  <si>
    <t>t</t>
  </si>
  <si>
    <t>1807971913</t>
  </si>
  <si>
    <t>16</t>
  </si>
  <si>
    <t>997231119</t>
  </si>
  <si>
    <t>Vodorovná doprava suti a vybouraných hmot s vyložením a hrubým urovnáním na vzdálenost Příplatek k cenám za každý další i započatý 1 km</t>
  </si>
  <si>
    <t>220645900</t>
  </si>
  <si>
    <t>18,297*14 'Přepočtené koeficientem množství</t>
  </si>
  <si>
    <t>17</t>
  </si>
  <si>
    <t>997231511</t>
  </si>
  <si>
    <t>Vodorovná doprava suti a vybouraných hmot s vyložením a hrubým urovnáním nakládání nebo překládání na dopravní prostředek při vodorovné dopravě suti a vybouraných hmot</t>
  </si>
  <si>
    <t>1841158186</t>
  </si>
  <si>
    <t>18</t>
  </si>
  <si>
    <t>997013602</t>
  </si>
  <si>
    <t>Poplatek za uložení stavebního odpadu na skládce (skládkovné) z armovaného betonu zatříděného do Katalogu odpadů pod kódem 17 01 01</t>
  </si>
  <si>
    <t>-901016031</t>
  </si>
  <si>
    <t>998</t>
  </si>
  <si>
    <t>Přesun hmot</t>
  </si>
  <si>
    <t>19</t>
  </si>
  <si>
    <t>998232131</t>
  </si>
  <si>
    <t>Přesun hmot pro oplocení se svislou nosnou konstrukcí monolitickou betonovou tyčovou nebo plošnou vodorovná dopravní vzdálenost do 50 m, pro oplocení výšky do 3 m</t>
  </si>
  <si>
    <t>-2091733161</t>
  </si>
  <si>
    <t>02 - Likvidace skládky zeminy a sutě nutné pro opravu plotu</t>
  </si>
  <si>
    <t>24204</t>
  </si>
  <si>
    <t>90512000-9</t>
  </si>
  <si>
    <t>43.99.90</t>
  </si>
  <si>
    <t>111251203</t>
  </si>
  <si>
    <t>Odstranění křovin a stromů s odstraněním kořenů strojně průměru kmene do 100 mm v rovině nebo ve svahu sklonu terénu přes 1:5, při celkové ploše přes 500 m2</t>
  </si>
  <si>
    <t>214250648</t>
  </si>
  <si>
    <t>"skládky" ((9,7*26,9) + (11,9*15,8) + (6,2*16,0))</t>
  </si>
  <si>
    <t>952902121</t>
  </si>
  <si>
    <t>Čištění budov při provádění oprav a udržovacích prací podlah drsných nebo chodníků zametením</t>
  </si>
  <si>
    <t>-1268031916</t>
  </si>
  <si>
    <t>"plocha skládek a blízkého okolí" (59,0*15,0 + 12,0*20,0)</t>
  </si>
  <si>
    <t>997013871</t>
  </si>
  <si>
    <t>Poplatek za uložení stavebního odpadu na recyklační skládce (skládkovné) směsného stavebního a demoličního zatříděného do Katalogu odpadů pod kódem 17 09 04</t>
  </si>
  <si>
    <t>328282417</t>
  </si>
  <si>
    <t>"obsah skládky: 70% zemina, 30% směsný stavební odpad"</t>
  </si>
  <si>
    <t>"skládky" ((9,7*26,9*2,2/4) + (11,9*15,8*2,4/4) + (6,2*16,0*1,8/4))*1,9*0,3</t>
  </si>
  <si>
    <t>997013873</t>
  </si>
  <si>
    <t>Poplatek za uložení stavebního odpadu na recyklační skládce (skládkovné) zeminy a kamení zatříděného do Katalogu odpadů pod kódem 17 05 04</t>
  </si>
  <si>
    <t>1345584630</t>
  </si>
  <si>
    <t>"skládky" ((9,7*26,9*2,2/4) + (11,9*15,8*2,4/4) + (6,2*16,0*1,8/4))*1,9*0,7</t>
  </si>
  <si>
    <t>997221611</t>
  </si>
  <si>
    <t>Nakládání na dopravní prostředky pro vodorovnou dopravu suti</t>
  </si>
  <si>
    <t>-800209867</t>
  </si>
  <si>
    <t>"skládky" ((9,7*26,9*2,2/4) + (11,9*15,8*2,4/4) + (6,2*16,0*1,8/4))*1,9</t>
  </si>
  <si>
    <t>1122073640</t>
  </si>
  <si>
    <t>-684010371</t>
  </si>
  <si>
    <t>"skládky" ((9,7*26,9*2,2/4) + (11,9*15,8*2,4/4) + (6,2*16,0*1,8/4))*1,9*0,3*14,0</t>
  </si>
  <si>
    <t>"skládky" ((9,7*26,9*2,2/4) + (11,9*15,8*2,4/4) + (6,2*16,0*1,8/4))*1,9*0,7*9,0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</si>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</sst>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07/21/07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oplocení a úprava prostranství v areálu SŠ Rokycany, 0052021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Areál školy, Jeřabinová 96/III, 337 01 Rokycany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2. 3. 2021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Střední škola, Rokycany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SEAP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Vedlejší a ostatní n...'!J30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'00 - Vedlejší a ostatní n...'!P81</f>
        <v>0</v>
      </c>
      <c r="AV55" s="121">
        <f>'00 - Vedlejší a ostatní n...'!J33</f>
        <v>0</v>
      </c>
      <c r="AW55" s="121">
        <f>'00 - Vedlejší a ostatní n...'!J34</f>
        <v>0</v>
      </c>
      <c r="AX55" s="121">
        <f>'00 - Vedlejší a ostatní n...'!J35</f>
        <v>0</v>
      </c>
      <c r="AY55" s="121">
        <f>'00 - Vedlejší a ostatní n...'!J36</f>
        <v>0</v>
      </c>
      <c r="AZ55" s="121">
        <f>'00 - Vedlejší a ostatní n...'!F33</f>
        <v>0</v>
      </c>
      <c r="BA55" s="121">
        <f>'00 - Vedlejší a ostatní n...'!F34</f>
        <v>0</v>
      </c>
      <c r="BB55" s="121">
        <f>'00 - Vedlejší a ostatní n...'!F35</f>
        <v>0</v>
      </c>
      <c r="BC55" s="121">
        <f>'00 - Vedlejší a ostatní n...'!F36</f>
        <v>0</v>
      </c>
      <c r="BD55" s="123">
        <f>'00 - Vedlejší a ostatní n...'!F37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86</v>
      </c>
    </row>
    <row r="56" s="7" customFormat="1" ht="16.5" customHeight="1">
      <c r="A56" s="112" t="s">
        <v>80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'01 - Oplocení'!J30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0">
        <v>0</v>
      </c>
      <c r="AT56" s="121">
        <f>ROUND(SUM(AV56:AW56),2)</f>
        <v>0</v>
      </c>
      <c r="AU56" s="122">
        <f>'01 - Oplocení'!P85</f>
        <v>0</v>
      </c>
      <c r="AV56" s="121">
        <f>'01 - Oplocení'!J33</f>
        <v>0</v>
      </c>
      <c r="AW56" s="121">
        <f>'01 - Oplocení'!J34</f>
        <v>0</v>
      </c>
      <c r="AX56" s="121">
        <f>'01 - Oplocení'!J35</f>
        <v>0</v>
      </c>
      <c r="AY56" s="121">
        <f>'01 - Oplocení'!J36</f>
        <v>0</v>
      </c>
      <c r="AZ56" s="121">
        <f>'01 - Oplocení'!F33</f>
        <v>0</v>
      </c>
      <c r="BA56" s="121">
        <f>'01 - Oplocení'!F34</f>
        <v>0</v>
      </c>
      <c r="BB56" s="121">
        <f>'01 - Oplocení'!F35</f>
        <v>0</v>
      </c>
      <c r="BC56" s="121">
        <f>'01 - Oplocení'!F36</f>
        <v>0</v>
      </c>
      <c r="BD56" s="123">
        <f>'01 - Oplocení'!F37</f>
        <v>0</v>
      </c>
      <c r="BE56" s="7"/>
      <c r="BT56" s="124" t="s">
        <v>84</v>
      </c>
      <c r="BV56" s="124" t="s">
        <v>78</v>
      </c>
      <c r="BW56" s="124" t="s">
        <v>89</v>
      </c>
      <c r="BX56" s="124" t="s">
        <v>5</v>
      </c>
      <c r="CL56" s="124" t="s">
        <v>90</v>
      </c>
      <c r="CM56" s="124" t="s">
        <v>86</v>
      </c>
    </row>
    <row r="57" s="7" customFormat="1" ht="24.75" customHeight="1">
      <c r="A57" s="112" t="s">
        <v>80</v>
      </c>
      <c r="B57" s="113"/>
      <c r="C57" s="114"/>
      <c r="D57" s="115" t="s">
        <v>91</v>
      </c>
      <c r="E57" s="115"/>
      <c r="F57" s="115"/>
      <c r="G57" s="115"/>
      <c r="H57" s="115"/>
      <c r="I57" s="116"/>
      <c r="J57" s="115" t="s">
        <v>92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'02 - Likvidace skládky ze...'!J30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83</v>
      </c>
      <c r="AR57" s="119"/>
      <c r="AS57" s="125">
        <v>0</v>
      </c>
      <c r="AT57" s="126">
        <f>ROUND(SUM(AV57:AW57),2)</f>
        <v>0</v>
      </c>
      <c r="AU57" s="127">
        <f>'02 - Likvidace skládky ze...'!P83</f>
        <v>0</v>
      </c>
      <c r="AV57" s="126">
        <f>'02 - Likvidace skládky ze...'!J33</f>
        <v>0</v>
      </c>
      <c r="AW57" s="126">
        <f>'02 - Likvidace skládky ze...'!J34</f>
        <v>0</v>
      </c>
      <c r="AX57" s="126">
        <f>'02 - Likvidace skládky ze...'!J35</f>
        <v>0</v>
      </c>
      <c r="AY57" s="126">
        <f>'02 - Likvidace skládky ze...'!J36</f>
        <v>0</v>
      </c>
      <c r="AZ57" s="126">
        <f>'02 - Likvidace skládky ze...'!F33</f>
        <v>0</v>
      </c>
      <c r="BA57" s="126">
        <f>'02 - Likvidace skládky ze...'!F34</f>
        <v>0</v>
      </c>
      <c r="BB57" s="126">
        <f>'02 - Likvidace skládky ze...'!F35</f>
        <v>0</v>
      </c>
      <c r="BC57" s="126">
        <f>'02 - Likvidace skládky ze...'!F36</f>
        <v>0</v>
      </c>
      <c r="BD57" s="128">
        <f>'02 - Likvidace skládky ze...'!F37</f>
        <v>0</v>
      </c>
      <c r="BE57" s="7"/>
      <c r="BT57" s="124" t="s">
        <v>84</v>
      </c>
      <c r="BV57" s="124" t="s">
        <v>78</v>
      </c>
      <c r="BW57" s="124" t="s">
        <v>93</v>
      </c>
      <c r="BX57" s="124" t="s">
        <v>5</v>
      </c>
      <c r="CL57" s="124" t="s">
        <v>94</v>
      </c>
      <c r="CM57" s="124" t="s">
        <v>86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FB7qdYDfmZluedQg5FINKzOKpEZJSyTlGzJzmPE4lNQJaM4ss5IYZhXr6p0uAvtpiCfRrM9WFM3ZR0nXKcwwfQ==" hashValue="BJg5CCxASUVWwTzSYLcuf9PZU3Y3qlrjPRJ0Xr5ixIbcgjLa8+7BYvwVb/QjtFvDDk352gmYhGvhgUfcNApNGw==" algorithmName="SHA-512" password="B036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0 - Vedlejší a ostatní n...'!C2" display="/"/>
    <hyperlink ref="A56" location="'01 - Oplocení'!C2" display="/"/>
    <hyperlink ref="A57" location="'02 - Likvidace skládky z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Oprava oplocení a úprava prostranství v areálu SŠ Rokycany, 0052021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ROUND((SUM(BE81:BE110)),  2)</f>
        <v>0</v>
      </c>
      <c r="G33" s="39"/>
      <c r="H33" s="39"/>
      <c r="I33" s="149">
        <v>0.20999999999999999</v>
      </c>
      <c r="J33" s="148">
        <f>ROUND(((SUM(BE81:BE110))*I33),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ROUND((SUM(BF81:BF110)),  2)</f>
        <v>0</v>
      </c>
      <c r="G34" s="39"/>
      <c r="H34" s="39"/>
      <c r="I34" s="149">
        <v>0.14999999999999999</v>
      </c>
      <c r="J34" s="148">
        <f>ROUND(((SUM(BF81:BF110))*I34),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ROUND((SUM(BG81:BG110)),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ROUND((SUM(BH81:BH110)),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ROUND((SUM(BI81:BI110)),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Oprava oplocení a úprava prostranství v areálu SŠ Rokycany, 0052021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Areál školy, Jeřabinová 96/III, 337 01 Rokycany</v>
      </c>
      <c r="G52" s="41"/>
      <c r="H52" s="41"/>
      <c r="I52" s="33" t="s">
        <v>23</v>
      </c>
      <c r="J52" s="73" t="str">
        <f>IF(J12="","",J12)</f>
        <v>2. 3. 2021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Střední škola, Rokycany</v>
      </c>
      <c r="G54" s="41"/>
      <c r="H54" s="41"/>
      <c r="I54" s="33" t="s">
        <v>33</v>
      </c>
      <c r="J54" s="37" t="str">
        <f>E21</f>
        <v>SEAP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104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6.25" customHeight="1">
      <c r="A71" s="39"/>
      <c r="B71" s="40"/>
      <c r="C71" s="41"/>
      <c r="D71" s="41"/>
      <c r="E71" s="161" t="str">
        <f>E7</f>
        <v>Oprava oplocení a úprava prostranství v areálu SŠ Rokycany, 0052021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00 - Vedlejší a ostatní náklady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Areál školy, Jeřabinová 96/III, 337 01 Rokycany</v>
      </c>
      <c r="G75" s="41"/>
      <c r="H75" s="41"/>
      <c r="I75" s="33" t="s">
        <v>23</v>
      </c>
      <c r="J75" s="73" t="str">
        <f>IF(J12="","",J12)</f>
        <v>2. 3. 2021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Střední škola, Rokycany</v>
      </c>
      <c r="G77" s="41"/>
      <c r="H77" s="41"/>
      <c r="I77" s="33" t="s">
        <v>33</v>
      </c>
      <c r="J77" s="37" t="str">
        <f>E21</f>
        <v>SEAP s.r.o.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31</v>
      </c>
      <c r="D78" s="41"/>
      <c r="E78" s="41"/>
      <c r="F78" s="28" t="str">
        <f>IF(E18="","",E18)</f>
        <v>Vyplň údaj</v>
      </c>
      <c r="G78" s="41"/>
      <c r="H78" s="41"/>
      <c r="I78" s="33" t="s">
        <v>38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105</v>
      </c>
      <c r="D80" s="181" t="s">
        <v>61</v>
      </c>
      <c r="E80" s="181" t="s">
        <v>57</v>
      </c>
      <c r="F80" s="181" t="s">
        <v>58</v>
      </c>
      <c r="G80" s="181" t="s">
        <v>106</v>
      </c>
      <c r="H80" s="181" t="s">
        <v>107</v>
      </c>
      <c r="I80" s="181" t="s">
        <v>108</v>
      </c>
      <c r="J80" s="181" t="s">
        <v>100</v>
      </c>
      <c r="K80" s="182" t="s">
        <v>109</v>
      </c>
      <c r="L80" s="183"/>
      <c r="M80" s="93" t="s">
        <v>19</v>
      </c>
      <c r="N80" s="94" t="s">
        <v>46</v>
      </c>
      <c r="O80" s="94" t="s">
        <v>110</v>
      </c>
      <c r="P80" s="94" t="s">
        <v>111</v>
      </c>
      <c r="Q80" s="94" t="s">
        <v>112</v>
      </c>
      <c r="R80" s="94" t="s">
        <v>113</v>
      </c>
      <c r="S80" s="94" t="s">
        <v>114</v>
      </c>
      <c r="T80" s="95" t="s">
        <v>115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116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75</v>
      </c>
      <c r="AU81" s="18" t="s">
        <v>101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75</v>
      </c>
      <c r="E82" s="192" t="s">
        <v>117</v>
      </c>
      <c r="F82" s="192" t="s">
        <v>118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119</v>
      </c>
      <c r="AT82" s="201" t="s">
        <v>75</v>
      </c>
      <c r="AU82" s="201" t="s">
        <v>76</v>
      </c>
      <c r="AY82" s="200" t="s">
        <v>120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75</v>
      </c>
      <c r="E83" s="203" t="s">
        <v>121</v>
      </c>
      <c r="F83" s="203" t="s">
        <v>122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SUM(P84:P110)</f>
        <v>0</v>
      </c>
      <c r="Q83" s="197"/>
      <c r="R83" s="198">
        <f>SUM(R84:R110)</f>
        <v>0</v>
      </c>
      <c r="S83" s="197"/>
      <c r="T83" s="199">
        <f>SUM(T84:T110)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119</v>
      </c>
      <c r="AT83" s="201" t="s">
        <v>75</v>
      </c>
      <c r="AU83" s="201" t="s">
        <v>84</v>
      </c>
      <c r="AY83" s="200" t="s">
        <v>120</v>
      </c>
      <c r="BK83" s="202">
        <f>SUM(BK84:BK110)</f>
        <v>0</v>
      </c>
    </row>
    <row r="84" s="2" customFormat="1" ht="16.5" customHeight="1">
      <c r="A84" s="39"/>
      <c r="B84" s="40"/>
      <c r="C84" s="205" t="s">
        <v>84</v>
      </c>
      <c r="D84" s="205" t="s">
        <v>123</v>
      </c>
      <c r="E84" s="206" t="s">
        <v>124</v>
      </c>
      <c r="F84" s="207" t="s">
        <v>125</v>
      </c>
      <c r="G84" s="208" t="s">
        <v>126</v>
      </c>
      <c r="H84" s="209">
        <v>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47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127</v>
      </c>
      <c r="AT84" s="216" t="s">
        <v>123</v>
      </c>
      <c r="AU84" s="216" t="s">
        <v>86</v>
      </c>
      <c r="AY84" s="18" t="s">
        <v>120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84</v>
      </c>
      <c r="BK84" s="217">
        <f>ROUND(I84*H84,2)</f>
        <v>0</v>
      </c>
      <c r="BL84" s="18" t="s">
        <v>127</v>
      </c>
      <c r="BM84" s="216" t="s">
        <v>128</v>
      </c>
    </row>
    <row r="85" s="2" customFormat="1">
      <c r="A85" s="39"/>
      <c r="B85" s="40"/>
      <c r="C85" s="41"/>
      <c r="D85" s="218" t="s">
        <v>129</v>
      </c>
      <c r="E85" s="41"/>
      <c r="F85" s="219" t="s">
        <v>130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129</v>
      </c>
      <c r="AU85" s="18" t="s">
        <v>86</v>
      </c>
    </row>
    <row r="86" s="2" customFormat="1" ht="16.5" customHeight="1">
      <c r="A86" s="39"/>
      <c r="B86" s="40"/>
      <c r="C86" s="205" t="s">
        <v>86</v>
      </c>
      <c r="D86" s="205" t="s">
        <v>123</v>
      </c>
      <c r="E86" s="206" t="s">
        <v>131</v>
      </c>
      <c r="F86" s="207" t="s">
        <v>132</v>
      </c>
      <c r="G86" s="208" t="s">
        <v>126</v>
      </c>
      <c r="H86" s="209">
        <v>1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47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127</v>
      </c>
      <c r="AT86" s="216" t="s">
        <v>123</v>
      </c>
      <c r="AU86" s="216" t="s">
        <v>86</v>
      </c>
      <c r="AY86" s="18" t="s">
        <v>120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84</v>
      </c>
      <c r="BK86" s="217">
        <f>ROUND(I86*H86,2)</f>
        <v>0</v>
      </c>
      <c r="BL86" s="18" t="s">
        <v>127</v>
      </c>
      <c r="BM86" s="216" t="s">
        <v>133</v>
      </c>
    </row>
    <row r="87" s="2" customFormat="1">
      <c r="A87" s="39"/>
      <c r="B87" s="40"/>
      <c r="C87" s="41"/>
      <c r="D87" s="218" t="s">
        <v>129</v>
      </c>
      <c r="E87" s="41"/>
      <c r="F87" s="219" t="s">
        <v>134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129</v>
      </c>
      <c r="AU87" s="18" t="s">
        <v>86</v>
      </c>
    </row>
    <row r="88" s="2" customFormat="1" ht="16.5" customHeight="1">
      <c r="A88" s="39"/>
      <c r="B88" s="40"/>
      <c r="C88" s="205" t="s">
        <v>135</v>
      </c>
      <c r="D88" s="205" t="s">
        <v>123</v>
      </c>
      <c r="E88" s="206" t="s">
        <v>136</v>
      </c>
      <c r="F88" s="207" t="s">
        <v>137</v>
      </c>
      <c r="G88" s="208" t="s">
        <v>126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47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127</v>
      </c>
      <c r="AT88" s="216" t="s">
        <v>123</v>
      </c>
      <c r="AU88" s="216" t="s">
        <v>86</v>
      </c>
      <c r="AY88" s="18" t="s">
        <v>120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84</v>
      </c>
      <c r="BK88" s="217">
        <f>ROUND(I88*H88,2)</f>
        <v>0</v>
      </c>
      <c r="BL88" s="18" t="s">
        <v>127</v>
      </c>
      <c r="BM88" s="216" t="s">
        <v>138</v>
      </c>
    </row>
    <row r="89" s="2" customFormat="1">
      <c r="A89" s="39"/>
      <c r="B89" s="40"/>
      <c r="C89" s="41"/>
      <c r="D89" s="218" t="s">
        <v>129</v>
      </c>
      <c r="E89" s="41"/>
      <c r="F89" s="219" t="s">
        <v>139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129</v>
      </c>
      <c r="AU89" s="18" t="s">
        <v>86</v>
      </c>
    </row>
    <row r="90" s="2" customFormat="1">
      <c r="A90" s="39"/>
      <c r="B90" s="40"/>
      <c r="C90" s="205" t="s">
        <v>140</v>
      </c>
      <c r="D90" s="205" t="s">
        <v>123</v>
      </c>
      <c r="E90" s="206" t="s">
        <v>141</v>
      </c>
      <c r="F90" s="207" t="s">
        <v>142</v>
      </c>
      <c r="G90" s="208" t="s">
        <v>126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47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127</v>
      </c>
      <c r="AT90" s="216" t="s">
        <v>123</v>
      </c>
      <c r="AU90" s="216" t="s">
        <v>86</v>
      </c>
      <c r="AY90" s="18" t="s">
        <v>120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84</v>
      </c>
      <c r="BK90" s="217">
        <f>ROUND(I90*H90,2)</f>
        <v>0</v>
      </c>
      <c r="BL90" s="18" t="s">
        <v>127</v>
      </c>
      <c r="BM90" s="216" t="s">
        <v>143</v>
      </c>
    </row>
    <row r="91" s="2" customFormat="1">
      <c r="A91" s="39"/>
      <c r="B91" s="40"/>
      <c r="C91" s="41"/>
      <c r="D91" s="218" t="s">
        <v>129</v>
      </c>
      <c r="E91" s="41"/>
      <c r="F91" s="219" t="s">
        <v>144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129</v>
      </c>
      <c r="AU91" s="18" t="s">
        <v>86</v>
      </c>
    </row>
    <row r="92" s="2" customFormat="1">
      <c r="A92" s="39"/>
      <c r="B92" s="40"/>
      <c r="C92" s="205" t="s">
        <v>119</v>
      </c>
      <c r="D92" s="205" t="s">
        <v>123</v>
      </c>
      <c r="E92" s="206" t="s">
        <v>145</v>
      </c>
      <c r="F92" s="207" t="s">
        <v>146</v>
      </c>
      <c r="G92" s="208" t="s">
        <v>126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47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127</v>
      </c>
      <c r="AT92" s="216" t="s">
        <v>123</v>
      </c>
      <c r="AU92" s="216" t="s">
        <v>86</v>
      </c>
      <c r="AY92" s="18" t="s">
        <v>120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84</v>
      </c>
      <c r="BK92" s="217">
        <f>ROUND(I92*H92,2)</f>
        <v>0</v>
      </c>
      <c r="BL92" s="18" t="s">
        <v>127</v>
      </c>
      <c r="BM92" s="216" t="s">
        <v>147</v>
      </c>
    </row>
    <row r="93" s="2" customFormat="1">
      <c r="A93" s="39"/>
      <c r="B93" s="40"/>
      <c r="C93" s="41"/>
      <c r="D93" s="218" t="s">
        <v>129</v>
      </c>
      <c r="E93" s="41"/>
      <c r="F93" s="219" t="s">
        <v>148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129</v>
      </c>
      <c r="AU93" s="18" t="s">
        <v>86</v>
      </c>
    </row>
    <row r="94" s="2" customFormat="1" ht="16.5" customHeight="1">
      <c r="A94" s="39"/>
      <c r="B94" s="40"/>
      <c r="C94" s="205" t="s">
        <v>149</v>
      </c>
      <c r="D94" s="205" t="s">
        <v>123</v>
      </c>
      <c r="E94" s="206" t="s">
        <v>150</v>
      </c>
      <c r="F94" s="207" t="s">
        <v>151</v>
      </c>
      <c r="G94" s="208" t="s">
        <v>152</v>
      </c>
      <c r="H94" s="209">
        <v>4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47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127</v>
      </c>
      <c r="AT94" s="216" t="s">
        <v>123</v>
      </c>
      <c r="AU94" s="216" t="s">
        <v>86</v>
      </c>
      <c r="AY94" s="18" t="s">
        <v>120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84</v>
      </c>
      <c r="BK94" s="217">
        <f>ROUND(I94*H94,2)</f>
        <v>0</v>
      </c>
      <c r="BL94" s="18" t="s">
        <v>127</v>
      </c>
      <c r="BM94" s="216" t="s">
        <v>153</v>
      </c>
    </row>
    <row r="95" s="2" customFormat="1">
      <c r="A95" s="39"/>
      <c r="B95" s="40"/>
      <c r="C95" s="41"/>
      <c r="D95" s="218" t="s">
        <v>129</v>
      </c>
      <c r="E95" s="41"/>
      <c r="F95" s="219" t="s">
        <v>154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129</v>
      </c>
      <c r="AU95" s="18" t="s">
        <v>86</v>
      </c>
    </row>
    <row r="96" s="2" customFormat="1">
      <c r="A96" s="39"/>
      <c r="B96" s="40"/>
      <c r="C96" s="205" t="s">
        <v>155</v>
      </c>
      <c r="D96" s="205" t="s">
        <v>123</v>
      </c>
      <c r="E96" s="206" t="s">
        <v>156</v>
      </c>
      <c r="F96" s="207" t="s">
        <v>157</v>
      </c>
      <c r="G96" s="208" t="s">
        <v>126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47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127</v>
      </c>
      <c r="AT96" s="216" t="s">
        <v>123</v>
      </c>
      <c r="AU96" s="216" t="s">
        <v>86</v>
      </c>
      <c r="AY96" s="18" t="s">
        <v>120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84</v>
      </c>
      <c r="BK96" s="217">
        <f>ROUND(I96*H96,2)</f>
        <v>0</v>
      </c>
      <c r="BL96" s="18" t="s">
        <v>127</v>
      </c>
      <c r="BM96" s="216" t="s">
        <v>158</v>
      </c>
    </row>
    <row r="97" s="2" customFormat="1">
      <c r="A97" s="39"/>
      <c r="B97" s="40"/>
      <c r="C97" s="41"/>
      <c r="D97" s="218" t="s">
        <v>129</v>
      </c>
      <c r="E97" s="41"/>
      <c r="F97" s="219" t="s">
        <v>159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129</v>
      </c>
      <c r="AU97" s="18" t="s">
        <v>86</v>
      </c>
    </row>
    <row r="98" s="2" customFormat="1" ht="16.5" customHeight="1">
      <c r="A98" s="39"/>
      <c r="B98" s="40"/>
      <c r="C98" s="205" t="s">
        <v>160</v>
      </c>
      <c r="D98" s="205" t="s">
        <v>123</v>
      </c>
      <c r="E98" s="206" t="s">
        <v>161</v>
      </c>
      <c r="F98" s="207" t="s">
        <v>162</v>
      </c>
      <c r="G98" s="208" t="s">
        <v>126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47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127</v>
      </c>
      <c r="AT98" s="216" t="s">
        <v>123</v>
      </c>
      <c r="AU98" s="216" t="s">
        <v>86</v>
      </c>
      <c r="AY98" s="18" t="s">
        <v>120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84</v>
      </c>
      <c r="BK98" s="217">
        <f>ROUND(I98*H98,2)</f>
        <v>0</v>
      </c>
      <c r="BL98" s="18" t="s">
        <v>127</v>
      </c>
      <c r="BM98" s="216" t="s">
        <v>163</v>
      </c>
    </row>
    <row r="99" s="2" customFormat="1">
      <c r="A99" s="39"/>
      <c r="B99" s="40"/>
      <c r="C99" s="41"/>
      <c r="D99" s="218" t="s">
        <v>129</v>
      </c>
      <c r="E99" s="41"/>
      <c r="F99" s="219" t="s">
        <v>164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129</v>
      </c>
      <c r="AU99" s="18" t="s">
        <v>86</v>
      </c>
    </row>
    <row r="100" s="2" customFormat="1" ht="16.5" customHeight="1">
      <c r="A100" s="39"/>
      <c r="B100" s="40"/>
      <c r="C100" s="205" t="s">
        <v>165</v>
      </c>
      <c r="D100" s="205" t="s">
        <v>123</v>
      </c>
      <c r="E100" s="206" t="s">
        <v>166</v>
      </c>
      <c r="F100" s="207" t="s">
        <v>167</v>
      </c>
      <c r="G100" s="208" t="s">
        <v>126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47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127</v>
      </c>
      <c r="AT100" s="216" t="s">
        <v>123</v>
      </c>
      <c r="AU100" s="216" t="s">
        <v>86</v>
      </c>
      <c r="AY100" s="18" t="s">
        <v>120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84</v>
      </c>
      <c r="BK100" s="217">
        <f>ROUND(I100*H100,2)</f>
        <v>0</v>
      </c>
      <c r="BL100" s="18" t="s">
        <v>127</v>
      </c>
      <c r="BM100" s="216" t="s">
        <v>168</v>
      </c>
    </row>
    <row r="101" s="2" customFormat="1">
      <c r="A101" s="39"/>
      <c r="B101" s="40"/>
      <c r="C101" s="205" t="s">
        <v>169</v>
      </c>
      <c r="D101" s="205" t="s">
        <v>123</v>
      </c>
      <c r="E101" s="206" t="s">
        <v>170</v>
      </c>
      <c r="F101" s="207" t="s">
        <v>171</v>
      </c>
      <c r="G101" s="208" t="s">
        <v>126</v>
      </c>
      <c r="H101" s="209">
        <v>1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47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127</v>
      </c>
      <c r="AT101" s="216" t="s">
        <v>123</v>
      </c>
      <c r="AU101" s="216" t="s">
        <v>86</v>
      </c>
      <c r="AY101" s="18" t="s">
        <v>120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84</v>
      </c>
      <c r="BK101" s="217">
        <f>ROUND(I101*H101,2)</f>
        <v>0</v>
      </c>
      <c r="BL101" s="18" t="s">
        <v>127</v>
      </c>
      <c r="BM101" s="216" t="s">
        <v>172</v>
      </c>
    </row>
    <row r="102" s="2" customFormat="1">
      <c r="A102" s="39"/>
      <c r="B102" s="40"/>
      <c r="C102" s="41"/>
      <c r="D102" s="218" t="s">
        <v>129</v>
      </c>
      <c r="E102" s="41"/>
      <c r="F102" s="219" t="s">
        <v>173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129</v>
      </c>
      <c r="AU102" s="18" t="s">
        <v>86</v>
      </c>
    </row>
    <row r="103" s="2" customFormat="1" ht="33" customHeight="1">
      <c r="A103" s="39"/>
      <c r="B103" s="40"/>
      <c r="C103" s="205" t="s">
        <v>174</v>
      </c>
      <c r="D103" s="205" t="s">
        <v>123</v>
      </c>
      <c r="E103" s="206" t="s">
        <v>175</v>
      </c>
      <c r="F103" s="207" t="s">
        <v>176</v>
      </c>
      <c r="G103" s="208" t="s">
        <v>126</v>
      </c>
      <c r="H103" s="209">
        <v>1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47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127</v>
      </c>
      <c r="AT103" s="216" t="s">
        <v>123</v>
      </c>
      <c r="AU103" s="216" t="s">
        <v>86</v>
      </c>
      <c r="AY103" s="18" t="s">
        <v>120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84</v>
      </c>
      <c r="BK103" s="217">
        <f>ROUND(I103*H103,2)</f>
        <v>0</v>
      </c>
      <c r="BL103" s="18" t="s">
        <v>127</v>
      </c>
      <c r="BM103" s="216" t="s">
        <v>177</v>
      </c>
    </row>
    <row r="104" s="2" customFormat="1">
      <c r="A104" s="39"/>
      <c r="B104" s="40"/>
      <c r="C104" s="41"/>
      <c r="D104" s="218" t="s">
        <v>129</v>
      </c>
      <c r="E104" s="41"/>
      <c r="F104" s="219" t="s">
        <v>178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129</v>
      </c>
      <c r="AU104" s="18" t="s">
        <v>86</v>
      </c>
    </row>
    <row r="105" s="2" customFormat="1" ht="16.5" customHeight="1">
      <c r="A105" s="39"/>
      <c r="B105" s="40"/>
      <c r="C105" s="205" t="s">
        <v>179</v>
      </c>
      <c r="D105" s="205" t="s">
        <v>123</v>
      </c>
      <c r="E105" s="206" t="s">
        <v>180</v>
      </c>
      <c r="F105" s="207" t="s">
        <v>181</v>
      </c>
      <c r="G105" s="208" t="s">
        <v>126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47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127</v>
      </c>
      <c r="AT105" s="216" t="s">
        <v>123</v>
      </c>
      <c r="AU105" s="216" t="s">
        <v>86</v>
      </c>
      <c r="AY105" s="18" t="s">
        <v>120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84</v>
      </c>
      <c r="BK105" s="217">
        <f>ROUND(I105*H105,2)</f>
        <v>0</v>
      </c>
      <c r="BL105" s="18" t="s">
        <v>127</v>
      </c>
      <c r="BM105" s="216" t="s">
        <v>182</v>
      </c>
    </row>
    <row r="106" s="2" customFormat="1">
      <c r="A106" s="39"/>
      <c r="B106" s="40"/>
      <c r="C106" s="41"/>
      <c r="D106" s="218" t="s">
        <v>129</v>
      </c>
      <c r="E106" s="41"/>
      <c r="F106" s="219" t="s">
        <v>183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129</v>
      </c>
      <c r="AU106" s="18" t="s">
        <v>86</v>
      </c>
    </row>
    <row r="107" s="2" customFormat="1" ht="16.5" customHeight="1">
      <c r="A107" s="39"/>
      <c r="B107" s="40"/>
      <c r="C107" s="205" t="s">
        <v>184</v>
      </c>
      <c r="D107" s="205" t="s">
        <v>123</v>
      </c>
      <c r="E107" s="206" t="s">
        <v>185</v>
      </c>
      <c r="F107" s="207" t="s">
        <v>186</v>
      </c>
      <c r="G107" s="208" t="s">
        <v>126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47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127</v>
      </c>
      <c r="AT107" s="216" t="s">
        <v>123</v>
      </c>
      <c r="AU107" s="216" t="s">
        <v>86</v>
      </c>
      <c r="AY107" s="18" t="s">
        <v>120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84</v>
      </c>
      <c r="BK107" s="217">
        <f>ROUND(I107*H107,2)</f>
        <v>0</v>
      </c>
      <c r="BL107" s="18" t="s">
        <v>127</v>
      </c>
      <c r="BM107" s="216" t="s">
        <v>187</v>
      </c>
    </row>
    <row r="108" s="2" customFormat="1">
      <c r="A108" s="39"/>
      <c r="B108" s="40"/>
      <c r="C108" s="41"/>
      <c r="D108" s="218" t="s">
        <v>129</v>
      </c>
      <c r="E108" s="41"/>
      <c r="F108" s="219" t="s">
        <v>188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129</v>
      </c>
      <c r="AU108" s="18" t="s">
        <v>86</v>
      </c>
    </row>
    <row r="109" s="2" customFormat="1" ht="16.5" customHeight="1">
      <c r="A109" s="39"/>
      <c r="B109" s="40"/>
      <c r="C109" s="205" t="s">
        <v>8</v>
      </c>
      <c r="D109" s="205" t="s">
        <v>123</v>
      </c>
      <c r="E109" s="206" t="s">
        <v>189</v>
      </c>
      <c r="F109" s="207" t="s">
        <v>190</v>
      </c>
      <c r="G109" s="208" t="s">
        <v>126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47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127</v>
      </c>
      <c r="AT109" s="216" t="s">
        <v>123</v>
      </c>
      <c r="AU109" s="216" t="s">
        <v>86</v>
      </c>
      <c r="AY109" s="18" t="s">
        <v>120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84</v>
      </c>
      <c r="BK109" s="217">
        <f>ROUND(I109*H109,2)</f>
        <v>0</v>
      </c>
      <c r="BL109" s="18" t="s">
        <v>127</v>
      </c>
      <c r="BM109" s="216" t="s">
        <v>191</v>
      </c>
    </row>
    <row r="110" s="2" customFormat="1">
      <c r="A110" s="39"/>
      <c r="B110" s="40"/>
      <c r="C110" s="41"/>
      <c r="D110" s="218" t="s">
        <v>129</v>
      </c>
      <c r="E110" s="41"/>
      <c r="F110" s="219" t="s">
        <v>192</v>
      </c>
      <c r="G110" s="41"/>
      <c r="H110" s="41"/>
      <c r="I110" s="220"/>
      <c r="J110" s="41"/>
      <c r="K110" s="41"/>
      <c r="L110" s="45"/>
      <c r="M110" s="223"/>
      <c r="N110" s="224"/>
      <c r="O110" s="225"/>
      <c r="P110" s="225"/>
      <c r="Q110" s="225"/>
      <c r="R110" s="225"/>
      <c r="S110" s="225"/>
      <c r="T110" s="22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129</v>
      </c>
      <c r="AU110" s="18" t="s">
        <v>86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oDJno/V5U3K35uHHh9BRn/bzQbVTcect5eiLHxRqZv9IrM9InwtS/y53Yw7fzjxba2xSkYzHBGFecFJwTAS4fA==" hashValue="Y+qBpkqrUN/eK8d+y+zslAhwso/ca6+1bDLaAo33s9q5ns5V+SGwsBTZs+eoLKAGUWmCNw7/xfrIy59s5nvIaw==" algorithmName="SHA-512" password="B036"/>
  <autoFilter ref="C80:K11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Oprava oplocení a úprava prostranství v areálu SŠ Rokycany, 0052021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193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90</v>
      </c>
      <c r="G11" s="39"/>
      <c r="H11" s="39"/>
      <c r="I11" s="133" t="s">
        <v>20</v>
      </c>
      <c r="J11" s="137" t="s">
        <v>194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227" t="s">
        <v>195</v>
      </c>
      <c r="E13" s="39"/>
      <c r="F13" s="228" t="s">
        <v>196</v>
      </c>
      <c r="G13" s="39"/>
      <c r="H13" s="39"/>
      <c r="I13" s="227" t="s">
        <v>197</v>
      </c>
      <c r="J13" s="228" t="s">
        <v>198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ROUND((SUM(BE85:BE125)),  2)</f>
        <v>0</v>
      </c>
      <c r="G33" s="39"/>
      <c r="H33" s="39"/>
      <c r="I33" s="149">
        <v>0.20999999999999999</v>
      </c>
      <c r="J33" s="148">
        <f>ROUND(((SUM(BE85:BE125))*I33),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ROUND((SUM(BF85:BF125)),  2)</f>
        <v>0</v>
      </c>
      <c r="G34" s="39"/>
      <c r="H34" s="39"/>
      <c r="I34" s="149">
        <v>0.14999999999999999</v>
      </c>
      <c r="J34" s="148">
        <f>ROUND(((SUM(BF85:BF125))*I34),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ROUND((SUM(BG85:BG125)),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ROUND((SUM(BH85:BH125)),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ROUND((SUM(BI85:BI125)),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Oprava oplocení a úprava prostranství v areálu SŠ Rokycany, 0052021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Oplocení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Areál školy, Jeřabinová 96/III, 337 01 Rokycany</v>
      </c>
      <c r="G52" s="41"/>
      <c r="H52" s="41"/>
      <c r="I52" s="33" t="s">
        <v>23</v>
      </c>
      <c r="J52" s="73" t="str">
        <f>IF(J12="","",J12)</f>
        <v>2. 3. 2021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Střední škola, Rokycany</v>
      </c>
      <c r="G54" s="41"/>
      <c r="H54" s="41"/>
      <c r="I54" s="33" t="s">
        <v>33</v>
      </c>
      <c r="J54" s="37" t="str">
        <f>E21</f>
        <v>SEAP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199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200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201</v>
      </c>
      <c r="E62" s="175"/>
      <c r="F62" s="175"/>
      <c r="G62" s="175"/>
      <c r="H62" s="175"/>
      <c r="I62" s="175"/>
      <c r="J62" s="176">
        <f>J96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202</v>
      </c>
      <c r="E63" s="175"/>
      <c r="F63" s="175"/>
      <c r="G63" s="175"/>
      <c r="H63" s="175"/>
      <c r="I63" s="175"/>
      <c r="J63" s="176">
        <f>J105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203</v>
      </c>
      <c r="E64" s="175"/>
      <c r="F64" s="175"/>
      <c r="G64" s="175"/>
      <c r="H64" s="175"/>
      <c r="I64" s="175"/>
      <c r="J64" s="176">
        <f>J118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204</v>
      </c>
      <c r="E65" s="175"/>
      <c r="F65" s="175"/>
      <c r="G65" s="175"/>
      <c r="H65" s="175"/>
      <c r="I65" s="175"/>
      <c r="J65" s="176">
        <f>J124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61" t="str">
        <f>E7</f>
        <v>Oprava oplocení a úprava prostranství v areálu SŠ Rokycany, 0052021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01 - Oplocení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Areál školy, Jeřabinová 96/III, 337 01 Rokycany</v>
      </c>
      <c r="G79" s="41"/>
      <c r="H79" s="41"/>
      <c r="I79" s="33" t="s">
        <v>23</v>
      </c>
      <c r="J79" s="73" t="str">
        <f>IF(J12="","",J12)</f>
        <v>2. 3. 2021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Střední škola, Rokycany</v>
      </c>
      <c r="G81" s="41"/>
      <c r="H81" s="41"/>
      <c r="I81" s="33" t="s">
        <v>33</v>
      </c>
      <c r="J81" s="37" t="str">
        <f>E21</f>
        <v>SEAP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IF(E18="","",E18)</f>
        <v>Vyplň údaj</v>
      </c>
      <c r="G82" s="41"/>
      <c r="H82" s="41"/>
      <c r="I82" s="33" t="s">
        <v>38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105</v>
      </c>
      <c r="D84" s="181" t="s">
        <v>61</v>
      </c>
      <c r="E84" s="181" t="s">
        <v>57</v>
      </c>
      <c r="F84" s="181" t="s">
        <v>58</v>
      </c>
      <c r="G84" s="181" t="s">
        <v>106</v>
      </c>
      <c r="H84" s="181" t="s">
        <v>107</v>
      </c>
      <c r="I84" s="181" t="s">
        <v>108</v>
      </c>
      <c r="J84" s="181" t="s">
        <v>100</v>
      </c>
      <c r="K84" s="182" t="s">
        <v>109</v>
      </c>
      <c r="L84" s="183"/>
      <c r="M84" s="93" t="s">
        <v>19</v>
      </c>
      <c r="N84" s="94" t="s">
        <v>46</v>
      </c>
      <c r="O84" s="94" t="s">
        <v>110</v>
      </c>
      <c r="P84" s="94" t="s">
        <v>111</v>
      </c>
      <c r="Q84" s="94" t="s">
        <v>112</v>
      </c>
      <c r="R84" s="94" t="s">
        <v>113</v>
      </c>
      <c r="S84" s="94" t="s">
        <v>114</v>
      </c>
      <c r="T84" s="95" t="s">
        <v>115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116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29.326309000000002</v>
      </c>
      <c r="S85" s="97"/>
      <c r="T85" s="187">
        <f>T86</f>
        <v>18.297000000000001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75</v>
      </c>
      <c r="AU85" s="18" t="s">
        <v>101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75</v>
      </c>
      <c r="E86" s="192" t="s">
        <v>205</v>
      </c>
      <c r="F86" s="192" t="s">
        <v>206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P87+P96+P105+P118+P124</f>
        <v>0</v>
      </c>
      <c r="Q86" s="197"/>
      <c r="R86" s="198">
        <f>R87+R96+R105+R118+R124</f>
        <v>29.326309000000002</v>
      </c>
      <c r="S86" s="197"/>
      <c r="T86" s="199">
        <f>T87+T96+T105+T118+T124</f>
        <v>18.297000000000001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84</v>
      </c>
      <c r="AT86" s="201" t="s">
        <v>75</v>
      </c>
      <c r="AU86" s="201" t="s">
        <v>76</v>
      </c>
      <c r="AY86" s="200" t="s">
        <v>120</v>
      </c>
      <c r="BK86" s="202">
        <f>BK87+BK96+BK105+BK118+BK124</f>
        <v>0</v>
      </c>
    </row>
    <row r="87" s="12" customFormat="1" ht="22.8" customHeight="1">
      <c r="A87" s="12"/>
      <c r="B87" s="189"/>
      <c r="C87" s="190"/>
      <c r="D87" s="191" t="s">
        <v>75</v>
      </c>
      <c r="E87" s="203" t="s">
        <v>84</v>
      </c>
      <c r="F87" s="203" t="s">
        <v>207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SUM(P88:P95)</f>
        <v>0</v>
      </c>
      <c r="Q87" s="197"/>
      <c r="R87" s="198">
        <f>SUM(R88:R95)</f>
        <v>0</v>
      </c>
      <c r="S87" s="197"/>
      <c r="T87" s="199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84</v>
      </c>
      <c r="AT87" s="201" t="s">
        <v>75</v>
      </c>
      <c r="AU87" s="201" t="s">
        <v>84</v>
      </c>
      <c r="AY87" s="200" t="s">
        <v>120</v>
      </c>
      <c r="BK87" s="202">
        <f>SUM(BK88:BK95)</f>
        <v>0</v>
      </c>
    </row>
    <row r="88" s="2" customFormat="1" ht="33" customHeight="1">
      <c r="A88" s="39"/>
      <c r="B88" s="40"/>
      <c r="C88" s="205" t="s">
        <v>84</v>
      </c>
      <c r="D88" s="205" t="s">
        <v>123</v>
      </c>
      <c r="E88" s="206" t="s">
        <v>208</v>
      </c>
      <c r="F88" s="207" t="s">
        <v>209</v>
      </c>
      <c r="G88" s="208" t="s">
        <v>210</v>
      </c>
      <c r="H88" s="209">
        <v>2.6200000000000001</v>
      </c>
      <c r="I88" s="210"/>
      <c r="J88" s="211">
        <f>ROUND(I88*H88,2)</f>
        <v>0</v>
      </c>
      <c r="K88" s="207" t="s">
        <v>211</v>
      </c>
      <c r="L88" s="45"/>
      <c r="M88" s="212" t="s">
        <v>19</v>
      </c>
      <c r="N88" s="213" t="s">
        <v>47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140</v>
      </c>
      <c r="AT88" s="216" t="s">
        <v>123</v>
      </c>
      <c r="AU88" s="216" t="s">
        <v>86</v>
      </c>
      <c r="AY88" s="18" t="s">
        <v>120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84</v>
      </c>
      <c r="BK88" s="217">
        <f>ROUND(I88*H88,2)</f>
        <v>0</v>
      </c>
      <c r="BL88" s="18" t="s">
        <v>140</v>
      </c>
      <c r="BM88" s="216" t="s">
        <v>212</v>
      </c>
    </row>
    <row r="89" s="13" customFormat="1">
      <c r="A89" s="13"/>
      <c r="B89" s="229"/>
      <c r="C89" s="230"/>
      <c r="D89" s="218" t="s">
        <v>213</v>
      </c>
      <c r="E89" s="231" t="s">
        <v>19</v>
      </c>
      <c r="F89" s="232" t="s">
        <v>214</v>
      </c>
      <c r="G89" s="230"/>
      <c r="H89" s="233">
        <v>2.6200000000000001</v>
      </c>
      <c r="I89" s="234"/>
      <c r="J89" s="230"/>
      <c r="K89" s="230"/>
      <c r="L89" s="235"/>
      <c r="M89" s="236"/>
      <c r="N89" s="237"/>
      <c r="O89" s="237"/>
      <c r="P89" s="237"/>
      <c r="Q89" s="237"/>
      <c r="R89" s="237"/>
      <c r="S89" s="237"/>
      <c r="T89" s="23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9" t="s">
        <v>213</v>
      </c>
      <c r="AU89" s="239" t="s">
        <v>86</v>
      </c>
      <c r="AV89" s="13" t="s">
        <v>86</v>
      </c>
      <c r="AW89" s="13" t="s">
        <v>37</v>
      </c>
      <c r="AX89" s="13" t="s">
        <v>84</v>
      </c>
      <c r="AY89" s="239" t="s">
        <v>120</v>
      </c>
    </row>
    <row r="90" s="2" customFormat="1">
      <c r="A90" s="39"/>
      <c r="B90" s="40"/>
      <c r="C90" s="205" t="s">
        <v>86</v>
      </c>
      <c r="D90" s="205" t="s">
        <v>123</v>
      </c>
      <c r="E90" s="206" t="s">
        <v>215</v>
      </c>
      <c r="F90" s="207" t="s">
        <v>216</v>
      </c>
      <c r="G90" s="208" t="s">
        <v>210</v>
      </c>
      <c r="H90" s="209">
        <v>3.3660000000000001</v>
      </c>
      <c r="I90" s="210"/>
      <c r="J90" s="211">
        <f>ROUND(I90*H90,2)</f>
        <v>0</v>
      </c>
      <c r="K90" s="207" t="s">
        <v>211</v>
      </c>
      <c r="L90" s="45"/>
      <c r="M90" s="212" t="s">
        <v>19</v>
      </c>
      <c r="N90" s="213" t="s">
        <v>47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140</v>
      </c>
      <c r="AT90" s="216" t="s">
        <v>123</v>
      </c>
      <c r="AU90" s="216" t="s">
        <v>86</v>
      </c>
      <c r="AY90" s="18" t="s">
        <v>120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84</v>
      </c>
      <c r="BK90" s="217">
        <f>ROUND(I90*H90,2)</f>
        <v>0</v>
      </c>
      <c r="BL90" s="18" t="s">
        <v>140</v>
      </c>
      <c r="BM90" s="216" t="s">
        <v>217</v>
      </c>
    </row>
    <row r="91" s="13" customFormat="1">
      <c r="A91" s="13"/>
      <c r="B91" s="229"/>
      <c r="C91" s="230"/>
      <c r="D91" s="218" t="s">
        <v>213</v>
      </c>
      <c r="E91" s="231" t="s">
        <v>19</v>
      </c>
      <c r="F91" s="232" t="s">
        <v>218</v>
      </c>
      <c r="G91" s="230"/>
      <c r="H91" s="233">
        <v>3.3660000000000001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9" t="s">
        <v>213</v>
      </c>
      <c r="AU91" s="239" t="s">
        <v>86</v>
      </c>
      <c r="AV91" s="13" t="s">
        <v>86</v>
      </c>
      <c r="AW91" s="13" t="s">
        <v>37</v>
      </c>
      <c r="AX91" s="13" t="s">
        <v>84</v>
      </c>
      <c r="AY91" s="239" t="s">
        <v>120</v>
      </c>
    </row>
    <row r="92" s="2" customFormat="1" ht="44.25" customHeight="1">
      <c r="A92" s="39"/>
      <c r="B92" s="40"/>
      <c r="C92" s="205" t="s">
        <v>135</v>
      </c>
      <c r="D92" s="205" t="s">
        <v>123</v>
      </c>
      <c r="E92" s="206" t="s">
        <v>219</v>
      </c>
      <c r="F92" s="207" t="s">
        <v>220</v>
      </c>
      <c r="G92" s="208" t="s">
        <v>210</v>
      </c>
      <c r="H92" s="209">
        <v>5.9859999999999998</v>
      </c>
      <c r="I92" s="210"/>
      <c r="J92" s="211">
        <f>ROUND(I92*H92,2)</f>
        <v>0</v>
      </c>
      <c r="K92" s="207" t="s">
        <v>211</v>
      </c>
      <c r="L92" s="45"/>
      <c r="M92" s="212" t="s">
        <v>19</v>
      </c>
      <c r="N92" s="213" t="s">
        <v>47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140</v>
      </c>
      <c r="AT92" s="216" t="s">
        <v>123</v>
      </c>
      <c r="AU92" s="216" t="s">
        <v>86</v>
      </c>
      <c r="AY92" s="18" t="s">
        <v>120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84</v>
      </c>
      <c r="BK92" s="217">
        <f>ROUND(I92*H92,2)</f>
        <v>0</v>
      </c>
      <c r="BL92" s="18" t="s">
        <v>140</v>
      </c>
      <c r="BM92" s="216" t="s">
        <v>221</v>
      </c>
    </row>
    <row r="93" s="13" customFormat="1">
      <c r="A93" s="13"/>
      <c r="B93" s="229"/>
      <c r="C93" s="230"/>
      <c r="D93" s="218" t="s">
        <v>213</v>
      </c>
      <c r="E93" s="231" t="s">
        <v>19</v>
      </c>
      <c r="F93" s="232" t="s">
        <v>222</v>
      </c>
      <c r="G93" s="230"/>
      <c r="H93" s="233">
        <v>3.3660000000000001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213</v>
      </c>
      <c r="AU93" s="239" t="s">
        <v>86</v>
      </c>
      <c r="AV93" s="13" t="s">
        <v>86</v>
      </c>
      <c r="AW93" s="13" t="s">
        <v>37</v>
      </c>
      <c r="AX93" s="13" t="s">
        <v>76</v>
      </c>
      <c r="AY93" s="239" t="s">
        <v>120</v>
      </c>
    </row>
    <row r="94" s="13" customFormat="1">
      <c r="A94" s="13"/>
      <c r="B94" s="229"/>
      <c r="C94" s="230"/>
      <c r="D94" s="218" t="s">
        <v>213</v>
      </c>
      <c r="E94" s="231" t="s">
        <v>19</v>
      </c>
      <c r="F94" s="232" t="s">
        <v>223</v>
      </c>
      <c r="G94" s="230"/>
      <c r="H94" s="233">
        <v>2.6200000000000001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9" t="s">
        <v>213</v>
      </c>
      <c r="AU94" s="239" t="s">
        <v>86</v>
      </c>
      <c r="AV94" s="13" t="s">
        <v>86</v>
      </c>
      <c r="AW94" s="13" t="s">
        <v>37</v>
      </c>
      <c r="AX94" s="13" t="s">
        <v>76</v>
      </c>
      <c r="AY94" s="239" t="s">
        <v>120</v>
      </c>
    </row>
    <row r="95" s="14" customFormat="1">
      <c r="A95" s="14"/>
      <c r="B95" s="240"/>
      <c r="C95" s="241"/>
      <c r="D95" s="218" t="s">
        <v>213</v>
      </c>
      <c r="E95" s="242" t="s">
        <v>19</v>
      </c>
      <c r="F95" s="243" t="s">
        <v>224</v>
      </c>
      <c r="G95" s="241"/>
      <c r="H95" s="244">
        <v>5.9859999999999998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0" t="s">
        <v>213</v>
      </c>
      <c r="AU95" s="250" t="s">
        <v>86</v>
      </c>
      <c r="AV95" s="14" t="s">
        <v>140</v>
      </c>
      <c r="AW95" s="14" t="s">
        <v>37</v>
      </c>
      <c r="AX95" s="14" t="s">
        <v>84</v>
      </c>
      <c r="AY95" s="250" t="s">
        <v>120</v>
      </c>
    </row>
    <row r="96" s="12" customFormat="1" ht="22.8" customHeight="1">
      <c r="A96" s="12"/>
      <c r="B96" s="189"/>
      <c r="C96" s="190"/>
      <c r="D96" s="191" t="s">
        <v>75</v>
      </c>
      <c r="E96" s="203" t="s">
        <v>135</v>
      </c>
      <c r="F96" s="203" t="s">
        <v>225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SUM(P97:P104)</f>
        <v>0</v>
      </c>
      <c r="Q96" s="197"/>
      <c r="R96" s="198">
        <f>SUM(R97:R104)</f>
        <v>29.321200000000001</v>
      </c>
      <c r="S96" s="197"/>
      <c r="T96" s="199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84</v>
      </c>
      <c r="AT96" s="201" t="s">
        <v>75</v>
      </c>
      <c r="AU96" s="201" t="s">
        <v>84</v>
      </c>
      <c r="AY96" s="200" t="s">
        <v>120</v>
      </c>
      <c r="BK96" s="202">
        <f>SUM(BK97:BK104)</f>
        <v>0</v>
      </c>
    </row>
    <row r="97" s="2" customFormat="1" ht="33" customHeight="1">
      <c r="A97" s="39"/>
      <c r="B97" s="40"/>
      <c r="C97" s="205" t="s">
        <v>140</v>
      </c>
      <c r="D97" s="205" t="s">
        <v>123</v>
      </c>
      <c r="E97" s="206" t="s">
        <v>226</v>
      </c>
      <c r="F97" s="207" t="s">
        <v>227</v>
      </c>
      <c r="G97" s="208" t="s">
        <v>228</v>
      </c>
      <c r="H97" s="209">
        <v>34</v>
      </c>
      <c r="I97" s="210"/>
      <c r="J97" s="211">
        <f>ROUND(I97*H97,2)</f>
        <v>0</v>
      </c>
      <c r="K97" s="207" t="s">
        <v>211</v>
      </c>
      <c r="L97" s="45"/>
      <c r="M97" s="212" t="s">
        <v>19</v>
      </c>
      <c r="N97" s="213" t="s">
        <v>47</v>
      </c>
      <c r="O97" s="85"/>
      <c r="P97" s="214">
        <f>O97*H97</f>
        <v>0</v>
      </c>
      <c r="Q97" s="214">
        <v>0.36435000000000001</v>
      </c>
      <c r="R97" s="214">
        <f>Q97*H97</f>
        <v>12.3879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140</v>
      </c>
      <c r="AT97" s="216" t="s">
        <v>123</v>
      </c>
      <c r="AU97" s="216" t="s">
        <v>86</v>
      </c>
      <c r="AY97" s="18" t="s">
        <v>120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84</v>
      </c>
      <c r="BK97" s="217">
        <f>ROUND(I97*H97,2)</f>
        <v>0</v>
      </c>
      <c r="BL97" s="18" t="s">
        <v>140</v>
      </c>
      <c r="BM97" s="216" t="s">
        <v>229</v>
      </c>
    </row>
    <row r="98" s="13" customFormat="1">
      <c r="A98" s="13"/>
      <c r="B98" s="229"/>
      <c r="C98" s="230"/>
      <c r="D98" s="218" t="s">
        <v>213</v>
      </c>
      <c r="E98" s="231" t="s">
        <v>19</v>
      </c>
      <c r="F98" s="232" t="s">
        <v>230</v>
      </c>
      <c r="G98" s="230"/>
      <c r="H98" s="233">
        <v>34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213</v>
      </c>
      <c r="AU98" s="239" t="s">
        <v>86</v>
      </c>
      <c r="AV98" s="13" t="s">
        <v>86</v>
      </c>
      <c r="AW98" s="13" t="s">
        <v>37</v>
      </c>
      <c r="AX98" s="13" t="s">
        <v>84</v>
      </c>
      <c r="AY98" s="239" t="s">
        <v>120</v>
      </c>
    </row>
    <row r="99" s="2" customFormat="1">
      <c r="A99" s="39"/>
      <c r="B99" s="40"/>
      <c r="C99" s="251" t="s">
        <v>119</v>
      </c>
      <c r="D99" s="251" t="s">
        <v>231</v>
      </c>
      <c r="E99" s="252" t="s">
        <v>232</v>
      </c>
      <c r="F99" s="253" t="s">
        <v>233</v>
      </c>
      <c r="G99" s="254" t="s">
        <v>228</v>
      </c>
      <c r="H99" s="255">
        <v>34</v>
      </c>
      <c r="I99" s="256"/>
      <c r="J99" s="257">
        <f>ROUND(I99*H99,2)</f>
        <v>0</v>
      </c>
      <c r="K99" s="253" t="s">
        <v>19</v>
      </c>
      <c r="L99" s="258"/>
      <c r="M99" s="259" t="s">
        <v>19</v>
      </c>
      <c r="N99" s="260" t="s">
        <v>47</v>
      </c>
      <c r="O99" s="85"/>
      <c r="P99" s="214">
        <f>O99*H99</f>
        <v>0</v>
      </c>
      <c r="Q99" s="214">
        <v>0.10000000000000001</v>
      </c>
      <c r="R99" s="214">
        <f>Q99*H99</f>
        <v>3.4000000000000004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155</v>
      </c>
      <c r="AT99" s="216" t="s">
        <v>231</v>
      </c>
      <c r="AU99" s="216" t="s">
        <v>86</v>
      </c>
      <c r="AY99" s="18" t="s">
        <v>120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84</v>
      </c>
      <c r="BK99" s="217">
        <f>ROUND(I99*H99,2)</f>
        <v>0</v>
      </c>
      <c r="BL99" s="18" t="s">
        <v>140</v>
      </c>
      <c r="BM99" s="216" t="s">
        <v>234</v>
      </c>
    </row>
    <row r="100" s="13" customFormat="1">
      <c r="A100" s="13"/>
      <c r="B100" s="229"/>
      <c r="C100" s="230"/>
      <c r="D100" s="218" t="s">
        <v>213</v>
      </c>
      <c r="E100" s="231" t="s">
        <v>19</v>
      </c>
      <c r="F100" s="232" t="s">
        <v>230</v>
      </c>
      <c r="G100" s="230"/>
      <c r="H100" s="233">
        <v>34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213</v>
      </c>
      <c r="AU100" s="239" t="s">
        <v>86</v>
      </c>
      <c r="AV100" s="13" t="s">
        <v>86</v>
      </c>
      <c r="AW100" s="13" t="s">
        <v>37</v>
      </c>
      <c r="AX100" s="13" t="s">
        <v>84</v>
      </c>
      <c r="AY100" s="239" t="s">
        <v>120</v>
      </c>
    </row>
    <row r="101" s="2" customFormat="1" ht="55.5" customHeight="1">
      <c r="A101" s="39"/>
      <c r="B101" s="40"/>
      <c r="C101" s="205" t="s">
        <v>235</v>
      </c>
      <c r="D101" s="205" t="s">
        <v>123</v>
      </c>
      <c r="E101" s="206" t="s">
        <v>236</v>
      </c>
      <c r="F101" s="207" t="s">
        <v>237</v>
      </c>
      <c r="G101" s="208" t="s">
        <v>228</v>
      </c>
      <c r="H101" s="209">
        <v>165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47</v>
      </c>
      <c r="O101" s="85"/>
      <c r="P101" s="214">
        <f>O101*H101</f>
        <v>0</v>
      </c>
      <c r="Q101" s="214">
        <v>0.0070200000000000002</v>
      </c>
      <c r="R101" s="214">
        <f>Q101*H101</f>
        <v>1.1583000000000001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140</v>
      </c>
      <c r="AT101" s="216" t="s">
        <v>123</v>
      </c>
      <c r="AU101" s="216" t="s">
        <v>86</v>
      </c>
      <c r="AY101" s="18" t="s">
        <v>120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84</v>
      </c>
      <c r="BK101" s="217">
        <f>ROUND(I101*H101,2)</f>
        <v>0</v>
      </c>
      <c r="BL101" s="18" t="s">
        <v>140</v>
      </c>
      <c r="BM101" s="216" t="s">
        <v>238</v>
      </c>
    </row>
    <row r="102" s="13" customFormat="1">
      <c r="A102" s="13"/>
      <c r="B102" s="229"/>
      <c r="C102" s="230"/>
      <c r="D102" s="218" t="s">
        <v>213</v>
      </c>
      <c r="E102" s="231" t="s">
        <v>19</v>
      </c>
      <c r="F102" s="232" t="s">
        <v>239</v>
      </c>
      <c r="G102" s="230"/>
      <c r="H102" s="233">
        <v>165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213</v>
      </c>
      <c r="AU102" s="239" t="s">
        <v>86</v>
      </c>
      <c r="AV102" s="13" t="s">
        <v>86</v>
      </c>
      <c r="AW102" s="13" t="s">
        <v>37</v>
      </c>
      <c r="AX102" s="13" t="s">
        <v>84</v>
      </c>
      <c r="AY102" s="239" t="s">
        <v>120</v>
      </c>
    </row>
    <row r="103" s="2" customFormat="1">
      <c r="A103" s="39"/>
      <c r="B103" s="40"/>
      <c r="C103" s="251" t="s">
        <v>149</v>
      </c>
      <c r="D103" s="251" t="s">
        <v>231</v>
      </c>
      <c r="E103" s="252" t="s">
        <v>240</v>
      </c>
      <c r="F103" s="253" t="s">
        <v>241</v>
      </c>
      <c r="G103" s="254" t="s">
        <v>228</v>
      </c>
      <c r="H103" s="255">
        <v>165</v>
      </c>
      <c r="I103" s="256"/>
      <c r="J103" s="257">
        <f>ROUND(I103*H103,2)</f>
        <v>0</v>
      </c>
      <c r="K103" s="253" t="s">
        <v>19</v>
      </c>
      <c r="L103" s="258"/>
      <c r="M103" s="259" t="s">
        <v>19</v>
      </c>
      <c r="N103" s="260" t="s">
        <v>47</v>
      </c>
      <c r="O103" s="85"/>
      <c r="P103" s="214">
        <f>O103*H103</f>
        <v>0</v>
      </c>
      <c r="Q103" s="214">
        <v>0.074999999999999997</v>
      </c>
      <c r="R103" s="214">
        <f>Q103*H103</f>
        <v>12.375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155</v>
      </c>
      <c r="AT103" s="216" t="s">
        <v>231</v>
      </c>
      <c r="AU103" s="216" t="s">
        <v>86</v>
      </c>
      <c r="AY103" s="18" t="s">
        <v>120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84</v>
      </c>
      <c r="BK103" s="217">
        <f>ROUND(I103*H103,2)</f>
        <v>0</v>
      </c>
      <c r="BL103" s="18" t="s">
        <v>140</v>
      </c>
      <c r="BM103" s="216" t="s">
        <v>242</v>
      </c>
    </row>
    <row r="104" s="13" customFormat="1">
      <c r="A104" s="13"/>
      <c r="B104" s="229"/>
      <c r="C104" s="230"/>
      <c r="D104" s="218" t="s">
        <v>213</v>
      </c>
      <c r="E104" s="231" t="s">
        <v>19</v>
      </c>
      <c r="F104" s="232" t="s">
        <v>239</v>
      </c>
      <c r="G104" s="230"/>
      <c r="H104" s="233">
        <v>165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213</v>
      </c>
      <c r="AU104" s="239" t="s">
        <v>86</v>
      </c>
      <c r="AV104" s="13" t="s">
        <v>86</v>
      </c>
      <c r="AW104" s="13" t="s">
        <v>37</v>
      </c>
      <c r="AX104" s="13" t="s">
        <v>84</v>
      </c>
      <c r="AY104" s="239" t="s">
        <v>120</v>
      </c>
    </row>
    <row r="105" s="12" customFormat="1" ht="22.8" customHeight="1">
      <c r="A105" s="12"/>
      <c r="B105" s="189"/>
      <c r="C105" s="190"/>
      <c r="D105" s="191" t="s">
        <v>75</v>
      </c>
      <c r="E105" s="203" t="s">
        <v>160</v>
      </c>
      <c r="F105" s="203" t="s">
        <v>243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SUM(P106:P117)</f>
        <v>0</v>
      </c>
      <c r="Q105" s="197"/>
      <c r="R105" s="198">
        <f>SUM(R106:R117)</f>
        <v>0.005108999999999999</v>
      </c>
      <c r="S105" s="197"/>
      <c r="T105" s="199">
        <f>SUM(T106:T117)</f>
        <v>18.297000000000001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84</v>
      </c>
      <c r="AT105" s="201" t="s">
        <v>75</v>
      </c>
      <c r="AU105" s="201" t="s">
        <v>84</v>
      </c>
      <c r="AY105" s="200" t="s">
        <v>120</v>
      </c>
      <c r="BK105" s="202">
        <f>SUM(BK106:BK117)</f>
        <v>0</v>
      </c>
    </row>
    <row r="106" s="2" customFormat="1">
      <c r="A106" s="39"/>
      <c r="B106" s="40"/>
      <c r="C106" s="205" t="s">
        <v>155</v>
      </c>
      <c r="D106" s="205" t="s">
        <v>123</v>
      </c>
      <c r="E106" s="206" t="s">
        <v>244</v>
      </c>
      <c r="F106" s="207" t="s">
        <v>245</v>
      </c>
      <c r="G106" s="208" t="s">
        <v>246</v>
      </c>
      <c r="H106" s="209">
        <v>8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47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140</v>
      </c>
      <c r="AT106" s="216" t="s">
        <v>123</v>
      </c>
      <c r="AU106" s="216" t="s">
        <v>86</v>
      </c>
      <c r="AY106" s="18" t="s">
        <v>120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84</v>
      </c>
      <c r="BK106" s="217">
        <f>ROUND(I106*H106,2)</f>
        <v>0</v>
      </c>
      <c r="BL106" s="18" t="s">
        <v>140</v>
      </c>
      <c r="BM106" s="216" t="s">
        <v>247</v>
      </c>
    </row>
    <row r="107" s="2" customFormat="1">
      <c r="A107" s="39"/>
      <c r="B107" s="40"/>
      <c r="C107" s="205" t="s">
        <v>160</v>
      </c>
      <c r="D107" s="205" t="s">
        <v>123</v>
      </c>
      <c r="E107" s="206" t="s">
        <v>248</v>
      </c>
      <c r="F107" s="207" t="s">
        <v>249</v>
      </c>
      <c r="G107" s="208" t="s">
        <v>250</v>
      </c>
      <c r="H107" s="209">
        <v>39.299999999999997</v>
      </c>
      <c r="I107" s="210"/>
      <c r="J107" s="211">
        <f>ROUND(I107*H107,2)</f>
        <v>0</v>
      </c>
      <c r="K107" s="207" t="s">
        <v>211</v>
      </c>
      <c r="L107" s="45"/>
      <c r="M107" s="212" t="s">
        <v>19</v>
      </c>
      <c r="N107" s="213" t="s">
        <v>47</v>
      </c>
      <c r="O107" s="85"/>
      <c r="P107" s="214">
        <f>O107*H107</f>
        <v>0</v>
      </c>
      <c r="Q107" s="214">
        <v>0.00012999999999999999</v>
      </c>
      <c r="R107" s="214">
        <f>Q107*H107</f>
        <v>0.005108999999999999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140</v>
      </c>
      <c r="AT107" s="216" t="s">
        <v>123</v>
      </c>
      <c r="AU107" s="216" t="s">
        <v>86</v>
      </c>
      <c r="AY107" s="18" t="s">
        <v>120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84</v>
      </c>
      <c r="BK107" s="217">
        <f>ROUND(I107*H107,2)</f>
        <v>0</v>
      </c>
      <c r="BL107" s="18" t="s">
        <v>140</v>
      </c>
      <c r="BM107" s="216" t="s">
        <v>251</v>
      </c>
    </row>
    <row r="108" s="13" customFormat="1">
      <c r="A108" s="13"/>
      <c r="B108" s="229"/>
      <c r="C108" s="230"/>
      <c r="D108" s="218" t="s">
        <v>213</v>
      </c>
      <c r="E108" s="231" t="s">
        <v>19</v>
      </c>
      <c r="F108" s="232" t="s">
        <v>252</v>
      </c>
      <c r="G108" s="230"/>
      <c r="H108" s="233">
        <v>39.299999999999997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213</v>
      </c>
      <c r="AU108" s="239" t="s">
        <v>86</v>
      </c>
      <c r="AV108" s="13" t="s">
        <v>86</v>
      </c>
      <c r="AW108" s="13" t="s">
        <v>37</v>
      </c>
      <c r="AX108" s="13" t="s">
        <v>84</v>
      </c>
      <c r="AY108" s="239" t="s">
        <v>120</v>
      </c>
    </row>
    <row r="109" s="2" customFormat="1">
      <c r="A109" s="39"/>
      <c r="B109" s="40"/>
      <c r="C109" s="205" t="s">
        <v>165</v>
      </c>
      <c r="D109" s="205" t="s">
        <v>123</v>
      </c>
      <c r="E109" s="206" t="s">
        <v>253</v>
      </c>
      <c r="F109" s="207" t="s">
        <v>254</v>
      </c>
      <c r="G109" s="208" t="s">
        <v>255</v>
      </c>
      <c r="H109" s="209">
        <v>5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47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140</v>
      </c>
      <c r="AT109" s="216" t="s">
        <v>123</v>
      </c>
      <c r="AU109" s="216" t="s">
        <v>86</v>
      </c>
      <c r="AY109" s="18" t="s">
        <v>120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84</v>
      </c>
      <c r="BK109" s="217">
        <f>ROUND(I109*H109,2)</f>
        <v>0</v>
      </c>
      <c r="BL109" s="18" t="s">
        <v>140</v>
      </c>
      <c r="BM109" s="216" t="s">
        <v>256</v>
      </c>
    </row>
    <row r="110" s="13" customFormat="1">
      <c r="A110" s="13"/>
      <c r="B110" s="229"/>
      <c r="C110" s="230"/>
      <c r="D110" s="218" t="s">
        <v>213</v>
      </c>
      <c r="E110" s="231" t="s">
        <v>19</v>
      </c>
      <c r="F110" s="232" t="s">
        <v>257</v>
      </c>
      <c r="G110" s="230"/>
      <c r="H110" s="233">
        <v>5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213</v>
      </c>
      <c r="AU110" s="239" t="s">
        <v>86</v>
      </c>
      <c r="AV110" s="13" t="s">
        <v>86</v>
      </c>
      <c r="AW110" s="13" t="s">
        <v>37</v>
      </c>
      <c r="AX110" s="13" t="s">
        <v>84</v>
      </c>
      <c r="AY110" s="239" t="s">
        <v>120</v>
      </c>
    </row>
    <row r="111" s="2" customFormat="1">
      <c r="A111" s="39"/>
      <c r="B111" s="40"/>
      <c r="C111" s="205" t="s">
        <v>169</v>
      </c>
      <c r="D111" s="205" t="s">
        <v>123</v>
      </c>
      <c r="E111" s="206" t="s">
        <v>258</v>
      </c>
      <c r="F111" s="207" t="s">
        <v>259</v>
      </c>
      <c r="G111" s="208" t="s">
        <v>228</v>
      </c>
      <c r="H111" s="209">
        <v>165</v>
      </c>
      <c r="I111" s="210"/>
      <c r="J111" s="211">
        <f>ROUND(I111*H111,2)</f>
        <v>0</v>
      </c>
      <c r="K111" s="207" t="s">
        <v>211</v>
      </c>
      <c r="L111" s="45"/>
      <c r="M111" s="212" t="s">
        <v>19</v>
      </c>
      <c r="N111" s="213" t="s">
        <v>47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0.074999999999999997</v>
      </c>
      <c r="T111" s="215">
        <f>S111*H111</f>
        <v>12.375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140</v>
      </c>
      <c r="AT111" s="216" t="s">
        <v>123</v>
      </c>
      <c r="AU111" s="216" t="s">
        <v>86</v>
      </c>
      <c r="AY111" s="18" t="s">
        <v>120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84</v>
      </c>
      <c r="BK111" s="217">
        <f>ROUND(I111*H111,2)</f>
        <v>0</v>
      </c>
      <c r="BL111" s="18" t="s">
        <v>140</v>
      </c>
      <c r="BM111" s="216" t="s">
        <v>260</v>
      </c>
    </row>
    <row r="112" s="13" customFormat="1">
      <c r="A112" s="13"/>
      <c r="B112" s="229"/>
      <c r="C112" s="230"/>
      <c r="D112" s="218" t="s">
        <v>213</v>
      </c>
      <c r="E112" s="231" t="s">
        <v>19</v>
      </c>
      <c r="F112" s="232" t="s">
        <v>261</v>
      </c>
      <c r="G112" s="230"/>
      <c r="H112" s="233">
        <v>165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213</v>
      </c>
      <c r="AU112" s="239" t="s">
        <v>86</v>
      </c>
      <c r="AV112" s="13" t="s">
        <v>86</v>
      </c>
      <c r="AW112" s="13" t="s">
        <v>37</v>
      </c>
      <c r="AX112" s="13" t="s">
        <v>84</v>
      </c>
      <c r="AY112" s="239" t="s">
        <v>120</v>
      </c>
    </row>
    <row r="113" s="2" customFormat="1" ht="33" customHeight="1">
      <c r="A113" s="39"/>
      <c r="B113" s="40"/>
      <c r="C113" s="205" t="s">
        <v>174</v>
      </c>
      <c r="D113" s="205" t="s">
        <v>123</v>
      </c>
      <c r="E113" s="206" t="s">
        <v>262</v>
      </c>
      <c r="F113" s="207" t="s">
        <v>263</v>
      </c>
      <c r="G113" s="208" t="s">
        <v>228</v>
      </c>
      <c r="H113" s="209">
        <v>34</v>
      </c>
      <c r="I113" s="210"/>
      <c r="J113" s="211">
        <f>ROUND(I113*H113,2)</f>
        <v>0</v>
      </c>
      <c r="K113" s="207" t="s">
        <v>211</v>
      </c>
      <c r="L113" s="45"/>
      <c r="M113" s="212" t="s">
        <v>19</v>
      </c>
      <c r="N113" s="213" t="s">
        <v>47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0.16800000000000001</v>
      </c>
      <c r="T113" s="215">
        <f>S113*H113</f>
        <v>5.7120000000000006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140</v>
      </c>
      <c r="AT113" s="216" t="s">
        <v>123</v>
      </c>
      <c r="AU113" s="216" t="s">
        <v>86</v>
      </c>
      <c r="AY113" s="18" t="s">
        <v>120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84</v>
      </c>
      <c r="BK113" s="217">
        <f>ROUND(I113*H113,2)</f>
        <v>0</v>
      </c>
      <c r="BL113" s="18" t="s">
        <v>140</v>
      </c>
      <c r="BM113" s="216" t="s">
        <v>264</v>
      </c>
    </row>
    <row r="114" s="13" customFormat="1">
      <c r="A114" s="13"/>
      <c r="B114" s="229"/>
      <c r="C114" s="230"/>
      <c r="D114" s="218" t="s">
        <v>213</v>
      </c>
      <c r="E114" s="231" t="s">
        <v>19</v>
      </c>
      <c r="F114" s="232" t="s">
        <v>265</v>
      </c>
      <c r="G114" s="230"/>
      <c r="H114" s="233">
        <v>34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213</v>
      </c>
      <c r="AU114" s="239" t="s">
        <v>86</v>
      </c>
      <c r="AV114" s="13" t="s">
        <v>86</v>
      </c>
      <c r="AW114" s="13" t="s">
        <v>37</v>
      </c>
      <c r="AX114" s="13" t="s">
        <v>84</v>
      </c>
      <c r="AY114" s="239" t="s">
        <v>120</v>
      </c>
    </row>
    <row r="115" s="2" customFormat="1">
      <c r="A115" s="39"/>
      <c r="B115" s="40"/>
      <c r="C115" s="205" t="s">
        <v>179</v>
      </c>
      <c r="D115" s="205" t="s">
        <v>123</v>
      </c>
      <c r="E115" s="206" t="s">
        <v>266</v>
      </c>
      <c r="F115" s="207" t="s">
        <v>267</v>
      </c>
      <c r="G115" s="208" t="s">
        <v>228</v>
      </c>
      <c r="H115" s="209">
        <v>1</v>
      </c>
      <c r="I115" s="210"/>
      <c r="J115" s="211">
        <f>ROUND(I115*H115,2)</f>
        <v>0</v>
      </c>
      <c r="K115" s="207" t="s">
        <v>211</v>
      </c>
      <c r="L115" s="45"/>
      <c r="M115" s="212" t="s">
        <v>19</v>
      </c>
      <c r="N115" s="213" t="s">
        <v>47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0.20999999999999999</v>
      </c>
      <c r="T115" s="215">
        <f>S115*H115</f>
        <v>0.20999999999999999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140</v>
      </c>
      <c r="AT115" s="216" t="s">
        <v>123</v>
      </c>
      <c r="AU115" s="216" t="s">
        <v>86</v>
      </c>
      <c r="AY115" s="18" t="s">
        <v>120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84</v>
      </c>
      <c r="BK115" s="217">
        <f>ROUND(I115*H115,2)</f>
        <v>0</v>
      </c>
      <c r="BL115" s="18" t="s">
        <v>140</v>
      </c>
      <c r="BM115" s="216" t="s">
        <v>268</v>
      </c>
    </row>
    <row r="116" s="2" customFormat="1" ht="16.5" customHeight="1">
      <c r="A116" s="39"/>
      <c r="B116" s="40"/>
      <c r="C116" s="205" t="s">
        <v>184</v>
      </c>
      <c r="D116" s="205" t="s">
        <v>123</v>
      </c>
      <c r="E116" s="206" t="s">
        <v>269</v>
      </c>
      <c r="F116" s="207" t="s">
        <v>270</v>
      </c>
      <c r="G116" s="208" t="s">
        <v>255</v>
      </c>
      <c r="H116" s="209">
        <v>5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47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140</v>
      </c>
      <c r="AT116" s="216" t="s">
        <v>123</v>
      </c>
      <c r="AU116" s="216" t="s">
        <v>86</v>
      </c>
      <c r="AY116" s="18" t="s">
        <v>120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84</v>
      </c>
      <c r="BK116" s="217">
        <f>ROUND(I116*H116,2)</f>
        <v>0</v>
      </c>
      <c r="BL116" s="18" t="s">
        <v>140</v>
      </c>
      <c r="BM116" s="216" t="s">
        <v>271</v>
      </c>
    </row>
    <row r="117" s="13" customFormat="1">
      <c r="A117" s="13"/>
      <c r="B117" s="229"/>
      <c r="C117" s="230"/>
      <c r="D117" s="218" t="s">
        <v>213</v>
      </c>
      <c r="E117" s="231" t="s">
        <v>19</v>
      </c>
      <c r="F117" s="232" t="s">
        <v>272</v>
      </c>
      <c r="G117" s="230"/>
      <c r="H117" s="233">
        <v>5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213</v>
      </c>
      <c r="AU117" s="239" t="s">
        <v>86</v>
      </c>
      <c r="AV117" s="13" t="s">
        <v>86</v>
      </c>
      <c r="AW117" s="13" t="s">
        <v>37</v>
      </c>
      <c r="AX117" s="13" t="s">
        <v>84</v>
      </c>
      <c r="AY117" s="239" t="s">
        <v>120</v>
      </c>
    </row>
    <row r="118" s="12" customFormat="1" ht="22.8" customHeight="1">
      <c r="A118" s="12"/>
      <c r="B118" s="189"/>
      <c r="C118" s="190"/>
      <c r="D118" s="191" t="s">
        <v>75</v>
      </c>
      <c r="E118" s="203" t="s">
        <v>273</v>
      </c>
      <c r="F118" s="203" t="s">
        <v>274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SUM(P119:P123)</f>
        <v>0</v>
      </c>
      <c r="Q118" s="197"/>
      <c r="R118" s="198">
        <f>SUM(R119:R123)</f>
        <v>0</v>
      </c>
      <c r="S118" s="197"/>
      <c r="T118" s="199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84</v>
      </c>
      <c r="AT118" s="201" t="s">
        <v>75</v>
      </c>
      <c r="AU118" s="201" t="s">
        <v>84</v>
      </c>
      <c r="AY118" s="200" t="s">
        <v>120</v>
      </c>
      <c r="BK118" s="202">
        <f>SUM(BK119:BK123)</f>
        <v>0</v>
      </c>
    </row>
    <row r="119" s="2" customFormat="1" ht="33" customHeight="1">
      <c r="A119" s="39"/>
      <c r="B119" s="40"/>
      <c r="C119" s="205" t="s">
        <v>8</v>
      </c>
      <c r="D119" s="205" t="s">
        <v>123</v>
      </c>
      <c r="E119" s="206" t="s">
        <v>275</v>
      </c>
      <c r="F119" s="207" t="s">
        <v>276</v>
      </c>
      <c r="G119" s="208" t="s">
        <v>277</v>
      </c>
      <c r="H119" s="209">
        <v>18.297000000000001</v>
      </c>
      <c r="I119" s="210"/>
      <c r="J119" s="211">
        <f>ROUND(I119*H119,2)</f>
        <v>0</v>
      </c>
      <c r="K119" s="207" t="s">
        <v>211</v>
      </c>
      <c r="L119" s="45"/>
      <c r="M119" s="212" t="s">
        <v>19</v>
      </c>
      <c r="N119" s="213" t="s">
        <v>47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140</v>
      </c>
      <c r="AT119" s="216" t="s">
        <v>123</v>
      </c>
      <c r="AU119" s="216" t="s">
        <v>86</v>
      </c>
      <c r="AY119" s="18" t="s">
        <v>120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84</v>
      </c>
      <c r="BK119" s="217">
        <f>ROUND(I119*H119,2)</f>
        <v>0</v>
      </c>
      <c r="BL119" s="18" t="s">
        <v>140</v>
      </c>
      <c r="BM119" s="216" t="s">
        <v>278</v>
      </c>
    </row>
    <row r="120" s="2" customFormat="1" ht="44.25" customHeight="1">
      <c r="A120" s="39"/>
      <c r="B120" s="40"/>
      <c r="C120" s="205" t="s">
        <v>279</v>
      </c>
      <c r="D120" s="205" t="s">
        <v>123</v>
      </c>
      <c r="E120" s="206" t="s">
        <v>280</v>
      </c>
      <c r="F120" s="207" t="s">
        <v>281</v>
      </c>
      <c r="G120" s="208" t="s">
        <v>277</v>
      </c>
      <c r="H120" s="209">
        <v>256.15800000000002</v>
      </c>
      <c r="I120" s="210"/>
      <c r="J120" s="211">
        <f>ROUND(I120*H120,2)</f>
        <v>0</v>
      </c>
      <c r="K120" s="207" t="s">
        <v>211</v>
      </c>
      <c r="L120" s="45"/>
      <c r="M120" s="212" t="s">
        <v>19</v>
      </c>
      <c r="N120" s="213" t="s">
        <v>47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140</v>
      </c>
      <c r="AT120" s="216" t="s">
        <v>123</v>
      </c>
      <c r="AU120" s="216" t="s">
        <v>86</v>
      </c>
      <c r="AY120" s="18" t="s">
        <v>120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84</v>
      </c>
      <c r="BK120" s="217">
        <f>ROUND(I120*H120,2)</f>
        <v>0</v>
      </c>
      <c r="BL120" s="18" t="s">
        <v>140</v>
      </c>
      <c r="BM120" s="216" t="s">
        <v>282</v>
      </c>
    </row>
    <row r="121" s="13" customFormat="1">
      <c r="A121" s="13"/>
      <c r="B121" s="229"/>
      <c r="C121" s="230"/>
      <c r="D121" s="218" t="s">
        <v>213</v>
      </c>
      <c r="E121" s="230"/>
      <c r="F121" s="232" t="s">
        <v>283</v>
      </c>
      <c r="G121" s="230"/>
      <c r="H121" s="233">
        <v>256.15800000000002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213</v>
      </c>
      <c r="AU121" s="239" t="s">
        <v>86</v>
      </c>
      <c r="AV121" s="13" t="s">
        <v>86</v>
      </c>
      <c r="AW121" s="13" t="s">
        <v>4</v>
      </c>
      <c r="AX121" s="13" t="s">
        <v>84</v>
      </c>
      <c r="AY121" s="239" t="s">
        <v>120</v>
      </c>
    </row>
    <row r="122" s="2" customFormat="1">
      <c r="A122" s="39"/>
      <c r="B122" s="40"/>
      <c r="C122" s="205" t="s">
        <v>284</v>
      </c>
      <c r="D122" s="205" t="s">
        <v>123</v>
      </c>
      <c r="E122" s="206" t="s">
        <v>285</v>
      </c>
      <c r="F122" s="207" t="s">
        <v>286</v>
      </c>
      <c r="G122" s="208" t="s">
        <v>277</v>
      </c>
      <c r="H122" s="209">
        <v>18.297000000000001</v>
      </c>
      <c r="I122" s="210"/>
      <c r="J122" s="211">
        <f>ROUND(I122*H122,2)</f>
        <v>0</v>
      </c>
      <c r="K122" s="207" t="s">
        <v>211</v>
      </c>
      <c r="L122" s="45"/>
      <c r="M122" s="212" t="s">
        <v>19</v>
      </c>
      <c r="N122" s="213" t="s">
        <v>47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140</v>
      </c>
      <c r="AT122" s="216" t="s">
        <v>123</v>
      </c>
      <c r="AU122" s="216" t="s">
        <v>86</v>
      </c>
      <c r="AY122" s="18" t="s">
        <v>120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84</v>
      </c>
      <c r="BK122" s="217">
        <f>ROUND(I122*H122,2)</f>
        <v>0</v>
      </c>
      <c r="BL122" s="18" t="s">
        <v>140</v>
      </c>
      <c r="BM122" s="216" t="s">
        <v>287</v>
      </c>
    </row>
    <row r="123" s="2" customFormat="1" ht="44.25" customHeight="1">
      <c r="A123" s="39"/>
      <c r="B123" s="40"/>
      <c r="C123" s="205" t="s">
        <v>288</v>
      </c>
      <c r="D123" s="205" t="s">
        <v>123</v>
      </c>
      <c r="E123" s="206" t="s">
        <v>289</v>
      </c>
      <c r="F123" s="207" t="s">
        <v>290</v>
      </c>
      <c r="G123" s="208" t="s">
        <v>277</v>
      </c>
      <c r="H123" s="209">
        <v>18.297000000000001</v>
      </c>
      <c r="I123" s="210"/>
      <c r="J123" s="211">
        <f>ROUND(I123*H123,2)</f>
        <v>0</v>
      </c>
      <c r="K123" s="207" t="s">
        <v>211</v>
      </c>
      <c r="L123" s="45"/>
      <c r="M123" s="212" t="s">
        <v>19</v>
      </c>
      <c r="N123" s="213" t="s">
        <v>47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140</v>
      </c>
      <c r="AT123" s="216" t="s">
        <v>123</v>
      </c>
      <c r="AU123" s="216" t="s">
        <v>86</v>
      </c>
      <c r="AY123" s="18" t="s">
        <v>120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84</v>
      </c>
      <c r="BK123" s="217">
        <f>ROUND(I123*H123,2)</f>
        <v>0</v>
      </c>
      <c r="BL123" s="18" t="s">
        <v>140</v>
      </c>
      <c r="BM123" s="216" t="s">
        <v>291</v>
      </c>
    </row>
    <row r="124" s="12" customFormat="1" ht="22.8" customHeight="1">
      <c r="A124" s="12"/>
      <c r="B124" s="189"/>
      <c r="C124" s="190"/>
      <c r="D124" s="191" t="s">
        <v>75</v>
      </c>
      <c r="E124" s="203" t="s">
        <v>292</v>
      </c>
      <c r="F124" s="203" t="s">
        <v>293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P125</f>
        <v>0</v>
      </c>
      <c r="Q124" s="197"/>
      <c r="R124" s="198">
        <f>R125</f>
        <v>0</v>
      </c>
      <c r="S124" s="197"/>
      <c r="T124" s="19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84</v>
      </c>
      <c r="AT124" s="201" t="s">
        <v>75</v>
      </c>
      <c r="AU124" s="201" t="s">
        <v>84</v>
      </c>
      <c r="AY124" s="200" t="s">
        <v>120</v>
      </c>
      <c r="BK124" s="202">
        <f>BK125</f>
        <v>0</v>
      </c>
    </row>
    <row r="125" s="2" customFormat="1">
      <c r="A125" s="39"/>
      <c r="B125" s="40"/>
      <c r="C125" s="205" t="s">
        <v>294</v>
      </c>
      <c r="D125" s="205" t="s">
        <v>123</v>
      </c>
      <c r="E125" s="206" t="s">
        <v>295</v>
      </c>
      <c r="F125" s="207" t="s">
        <v>296</v>
      </c>
      <c r="G125" s="208" t="s">
        <v>277</v>
      </c>
      <c r="H125" s="209">
        <v>29.326000000000001</v>
      </c>
      <c r="I125" s="210"/>
      <c r="J125" s="211">
        <f>ROUND(I125*H125,2)</f>
        <v>0</v>
      </c>
      <c r="K125" s="207" t="s">
        <v>211</v>
      </c>
      <c r="L125" s="45"/>
      <c r="M125" s="261" t="s">
        <v>19</v>
      </c>
      <c r="N125" s="262" t="s">
        <v>47</v>
      </c>
      <c r="O125" s="225"/>
      <c r="P125" s="263">
        <f>O125*H125</f>
        <v>0</v>
      </c>
      <c r="Q125" s="263">
        <v>0</v>
      </c>
      <c r="R125" s="263">
        <f>Q125*H125</f>
        <v>0</v>
      </c>
      <c r="S125" s="263">
        <v>0</v>
      </c>
      <c r="T125" s="26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140</v>
      </c>
      <c r="AT125" s="216" t="s">
        <v>123</v>
      </c>
      <c r="AU125" s="216" t="s">
        <v>86</v>
      </c>
      <c r="AY125" s="18" t="s">
        <v>120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84</v>
      </c>
      <c r="BK125" s="217">
        <f>ROUND(I125*H125,2)</f>
        <v>0</v>
      </c>
      <c r="BL125" s="18" t="s">
        <v>140</v>
      </c>
      <c r="BM125" s="216" t="s">
        <v>297</v>
      </c>
    </row>
    <row r="126" s="2" customFormat="1" ht="6.96" customHeight="1">
      <c r="A126" s="39"/>
      <c r="B126" s="60"/>
      <c r="C126" s="61"/>
      <c r="D126" s="61"/>
      <c r="E126" s="61"/>
      <c r="F126" s="61"/>
      <c r="G126" s="61"/>
      <c r="H126" s="61"/>
      <c r="I126" s="61"/>
      <c r="J126" s="61"/>
      <c r="K126" s="61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skPf2MNWLoM0Yuvq6RPITQTES4dUrO/e6Hv3yBbI+PilSwWuqZxRzuQJnI6dzqILZdSukQkC2SWpE6OMW9FKig==" hashValue="JnpavI4QbL+a2LznH7AZsLKUIuMuSKkh2jEa3HqAgsG+RyNa4f3Qt0PN9I/txs1hkdlIRvVxjP3bRJhuCMdQZQ==" algorithmName="SHA-512" password="B036"/>
  <autoFilter ref="C84:K12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Oprava oplocení a úprava prostranství v areálu SŠ Rokycany, 0052021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36" t="s">
        <v>298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94</v>
      </c>
      <c r="G11" s="39"/>
      <c r="H11" s="39"/>
      <c r="I11" s="133" t="s">
        <v>20</v>
      </c>
      <c r="J11" s="137" t="s">
        <v>299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227" t="s">
        <v>195</v>
      </c>
      <c r="E13" s="39"/>
      <c r="F13" s="228" t="s">
        <v>300</v>
      </c>
      <c r="G13" s="39"/>
      <c r="H13" s="39"/>
      <c r="I13" s="227" t="s">
        <v>197</v>
      </c>
      <c r="J13" s="228" t="s">
        <v>301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ROUND((SUM(BE83:BE108)),  2)</f>
        <v>0</v>
      </c>
      <c r="G33" s="39"/>
      <c r="H33" s="39"/>
      <c r="I33" s="149">
        <v>0.20999999999999999</v>
      </c>
      <c r="J33" s="148">
        <f>ROUND(((SUM(BE83:BE108))*I33),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ROUND((SUM(BF83:BF108)),  2)</f>
        <v>0</v>
      </c>
      <c r="G34" s="39"/>
      <c r="H34" s="39"/>
      <c r="I34" s="149">
        <v>0.14999999999999999</v>
      </c>
      <c r="J34" s="148">
        <f>ROUND(((SUM(BF83:BF108))*I34),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ROUND((SUM(BG83:BG108)),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ROUND((SUM(BH83:BH108)),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ROUND((SUM(BI83:BI108)),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Oprava oplocení a úprava prostranství v areálu SŠ Rokycany, 0052021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02 - Likvidace skládky zeminy a sutě nutné pro opravu plotu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Areál školy, Jeřabinová 96/III, 337 01 Rokycany</v>
      </c>
      <c r="G52" s="41"/>
      <c r="H52" s="41"/>
      <c r="I52" s="33" t="s">
        <v>23</v>
      </c>
      <c r="J52" s="73" t="str">
        <f>IF(J12="","",J12)</f>
        <v>2. 3. 2021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Střední škola, Rokycany</v>
      </c>
      <c r="G54" s="41"/>
      <c r="H54" s="41"/>
      <c r="I54" s="33" t="s">
        <v>33</v>
      </c>
      <c r="J54" s="37" t="str">
        <f>E21</f>
        <v>SEAP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199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200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202</v>
      </c>
      <c r="E62" s="175"/>
      <c r="F62" s="175"/>
      <c r="G62" s="175"/>
      <c r="H62" s="175"/>
      <c r="I62" s="175"/>
      <c r="J62" s="176">
        <f>J90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203</v>
      </c>
      <c r="E63" s="175"/>
      <c r="F63" s="175"/>
      <c r="G63" s="175"/>
      <c r="H63" s="175"/>
      <c r="I63" s="175"/>
      <c r="J63" s="176">
        <f>J93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104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6.25" customHeight="1">
      <c r="A73" s="39"/>
      <c r="B73" s="40"/>
      <c r="C73" s="41"/>
      <c r="D73" s="41"/>
      <c r="E73" s="161" t="str">
        <f>E7</f>
        <v>Oprava oplocení a úprava prostranství v areálu SŠ Rokycany, 0052021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30" customHeight="1">
      <c r="A75" s="39"/>
      <c r="B75" s="40"/>
      <c r="C75" s="41"/>
      <c r="D75" s="41"/>
      <c r="E75" s="70" t="str">
        <f>E9</f>
        <v>02 - Likvidace skládky zeminy a sutě nutné pro opravu plotu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Areál školy, Jeřabinová 96/III, 337 01 Rokycany</v>
      </c>
      <c r="G77" s="41"/>
      <c r="H77" s="41"/>
      <c r="I77" s="33" t="s">
        <v>23</v>
      </c>
      <c r="J77" s="73" t="str">
        <f>IF(J12="","",J12)</f>
        <v>2. 3. 2021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Střední škola, Rokycany</v>
      </c>
      <c r="G79" s="41"/>
      <c r="H79" s="41"/>
      <c r="I79" s="33" t="s">
        <v>33</v>
      </c>
      <c r="J79" s="37" t="str">
        <f>E21</f>
        <v>SEAP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31</v>
      </c>
      <c r="D80" s="41"/>
      <c r="E80" s="41"/>
      <c r="F80" s="28" t="str">
        <f>IF(E18="","",E18)</f>
        <v>Vyplň údaj</v>
      </c>
      <c r="G80" s="41"/>
      <c r="H80" s="41"/>
      <c r="I80" s="33" t="s">
        <v>38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105</v>
      </c>
      <c r="D82" s="181" t="s">
        <v>61</v>
      </c>
      <c r="E82" s="181" t="s">
        <v>57</v>
      </c>
      <c r="F82" s="181" t="s">
        <v>58</v>
      </c>
      <c r="G82" s="181" t="s">
        <v>106</v>
      </c>
      <c r="H82" s="181" t="s">
        <v>107</v>
      </c>
      <c r="I82" s="181" t="s">
        <v>108</v>
      </c>
      <c r="J82" s="181" t="s">
        <v>100</v>
      </c>
      <c r="K82" s="182" t="s">
        <v>109</v>
      </c>
      <c r="L82" s="183"/>
      <c r="M82" s="93" t="s">
        <v>19</v>
      </c>
      <c r="N82" s="94" t="s">
        <v>46</v>
      </c>
      <c r="O82" s="94" t="s">
        <v>110</v>
      </c>
      <c r="P82" s="94" t="s">
        <v>111</v>
      </c>
      <c r="Q82" s="94" t="s">
        <v>112</v>
      </c>
      <c r="R82" s="94" t="s">
        <v>113</v>
      </c>
      <c r="S82" s="94" t="s">
        <v>114</v>
      </c>
      <c r="T82" s="95" t="s">
        <v>115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116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75</v>
      </c>
      <c r="AU83" s="18" t="s">
        <v>101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75</v>
      </c>
      <c r="E84" s="192" t="s">
        <v>205</v>
      </c>
      <c r="F84" s="192" t="s">
        <v>206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P85+P90+P93</f>
        <v>0</v>
      </c>
      <c r="Q84" s="197"/>
      <c r="R84" s="198">
        <f>R85+R90+R93</f>
        <v>0</v>
      </c>
      <c r="S84" s="197"/>
      <c r="T84" s="199">
        <f>T85+T90+T93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84</v>
      </c>
      <c r="AT84" s="201" t="s">
        <v>75</v>
      </c>
      <c r="AU84" s="201" t="s">
        <v>76</v>
      </c>
      <c r="AY84" s="200" t="s">
        <v>120</v>
      </c>
      <c r="BK84" s="202">
        <f>BK85+BK90+BK93</f>
        <v>0</v>
      </c>
    </row>
    <row r="85" s="12" customFormat="1" ht="22.8" customHeight="1">
      <c r="A85" s="12"/>
      <c r="B85" s="189"/>
      <c r="C85" s="190"/>
      <c r="D85" s="191" t="s">
        <v>75</v>
      </c>
      <c r="E85" s="203" t="s">
        <v>84</v>
      </c>
      <c r="F85" s="203" t="s">
        <v>207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SUM(P86:P89)</f>
        <v>0</v>
      </c>
      <c r="Q85" s="197"/>
      <c r="R85" s="198">
        <f>SUM(R86:R89)</f>
        <v>0</v>
      </c>
      <c r="S85" s="197"/>
      <c r="T85" s="199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84</v>
      </c>
      <c r="AT85" s="201" t="s">
        <v>75</v>
      </c>
      <c r="AU85" s="201" t="s">
        <v>84</v>
      </c>
      <c r="AY85" s="200" t="s">
        <v>120</v>
      </c>
      <c r="BK85" s="202">
        <f>SUM(BK86:BK89)</f>
        <v>0</v>
      </c>
    </row>
    <row r="86" s="2" customFormat="1">
      <c r="A86" s="39"/>
      <c r="B86" s="40"/>
      <c r="C86" s="205" t="s">
        <v>84</v>
      </c>
      <c r="D86" s="205" t="s">
        <v>123</v>
      </c>
      <c r="E86" s="206" t="s">
        <v>302</v>
      </c>
      <c r="F86" s="207" t="s">
        <v>303</v>
      </c>
      <c r="G86" s="208" t="s">
        <v>250</v>
      </c>
      <c r="H86" s="209">
        <v>548.14999999999998</v>
      </c>
      <c r="I86" s="210"/>
      <c r="J86" s="211">
        <f>ROUND(I86*H86,2)</f>
        <v>0</v>
      </c>
      <c r="K86" s="207" t="s">
        <v>211</v>
      </c>
      <c r="L86" s="45"/>
      <c r="M86" s="212" t="s">
        <v>19</v>
      </c>
      <c r="N86" s="213" t="s">
        <v>47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140</v>
      </c>
      <c r="AT86" s="216" t="s">
        <v>123</v>
      </c>
      <c r="AU86" s="216" t="s">
        <v>86</v>
      </c>
      <c r="AY86" s="18" t="s">
        <v>120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84</v>
      </c>
      <c r="BK86" s="217">
        <f>ROUND(I86*H86,2)</f>
        <v>0</v>
      </c>
      <c r="BL86" s="18" t="s">
        <v>140</v>
      </c>
      <c r="BM86" s="216" t="s">
        <v>304</v>
      </c>
    </row>
    <row r="87" s="13" customFormat="1">
      <c r="A87" s="13"/>
      <c r="B87" s="229"/>
      <c r="C87" s="230"/>
      <c r="D87" s="218" t="s">
        <v>213</v>
      </c>
      <c r="E87" s="231" t="s">
        <v>19</v>
      </c>
      <c r="F87" s="232" t="s">
        <v>305</v>
      </c>
      <c r="G87" s="230"/>
      <c r="H87" s="233">
        <v>548.14999999999998</v>
      </c>
      <c r="I87" s="234"/>
      <c r="J87" s="230"/>
      <c r="K87" s="230"/>
      <c r="L87" s="235"/>
      <c r="M87" s="236"/>
      <c r="N87" s="237"/>
      <c r="O87" s="237"/>
      <c r="P87" s="237"/>
      <c r="Q87" s="237"/>
      <c r="R87" s="237"/>
      <c r="S87" s="237"/>
      <c r="T87" s="23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9" t="s">
        <v>213</v>
      </c>
      <c r="AU87" s="239" t="s">
        <v>86</v>
      </c>
      <c r="AV87" s="13" t="s">
        <v>86</v>
      </c>
      <c r="AW87" s="13" t="s">
        <v>37</v>
      </c>
      <c r="AX87" s="13" t="s">
        <v>76</v>
      </c>
      <c r="AY87" s="239" t="s">
        <v>120</v>
      </c>
    </row>
    <row r="88" s="13" customFormat="1">
      <c r="A88" s="13"/>
      <c r="B88" s="229"/>
      <c r="C88" s="230"/>
      <c r="D88" s="218" t="s">
        <v>213</v>
      </c>
      <c r="E88" s="231" t="s">
        <v>19</v>
      </c>
      <c r="F88" s="232" t="s">
        <v>305</v>
      </c>
      <c r="G88" s="230"/>
      <c r="H88" s="233">
        <v>548.14999999999998</v>
      </c>
      <c r="I88" s="234"/>
      <c r="J88" s="230"/>
      <c r="K88" s="230"/>
      <c r="L88" s="235"/>
      <c r="M88" s="236"/>
      <c r="N88" s="237"/>
      <c r="O88" s="237"/>
      <c r="P88" s="237"/>
      <c r="Q88" s="237"/>
      <c r="R88" s="237"/>
      <c r="S88" s="237"/>
      <c r="T88" s="238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9" t="s">
        <v>213</v>
      </c>
      <c r="AU88" s="239" t="s">
        <v>86</v>
      </c>
      <c r="AV88" s="13" t="s">
        <v>86</v>
      </c>
      <c r="AW88" s="13" t="s">
        <v>37</v>
      </c>
      <c r="AX88" s="13" t="s">
        <v>76</v>
      </c>
      <c r="AY88" s="239" t="s">
        <v>120</v>
      </c>
    </row>
    <row r="89" s="13" customFormat="1">
      <c r="A89" s="13"/>
      <c r="B89" s="229"/>
      <c r="C89" s="230"/>
      <c r="D89" s="218" t="s">
        <v>213</v>
      </c>
      <c r="E89" s="231" t="s">
        <v>19</v>
      </c>
      <c r="F89" s="232" t="s">
        <v>305</v>
      </c>
      <c r="G89" s="230"/>
      <c r="H89" s="233">
        <v>548.14999999999998</v>
      </c>
      <c r="I89" s="234"/>
      <c r="J89" s="230"/>
      <c r="K89" s="230"/>
      <c r="L89" s="235"/>
      <c r="M89" s="236"/>
      <c r="N89" s="237"/>
      <c r="O89" s="237"/>
      <c r="P89" s="237"/>
      <c r="Q89" s="237"/>
      <c r="R89" s="237"/>
      <c r="S89" s="237"/>
      <c r="T89" s="23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9" t="s">
        <v>213</v>
      </c>
      <c r="AU89" s="239" t="s">
        <v>86</v>
      </c>
      <c r="AV89" s="13" t="s">
        <v>86</v>
      </c>
      <c r="AW89" s="13" t="s">
        <v>37</v>
      </c>
      <c r="AX89" s="13" t="s">
        <v>84</v>
      </c>
      <c r="AY89" s="239" t="s">
        <v>120</v>
      </c>
    </row>
    <row r="90" s="12" customFormat="1" ht="22.8" customHeight="1">
      <c r="A90" s="12"/>
      <c r="B90" s="189"/>
      <c r="C90" s="190"/>
      <c r="D90" s="191" t="s">
        <v>75</v>
      </c>
      <c r="E90" s="203" t="s">
        <v>160</v>
      </c>
      <c r="F90" s="203" t="s">
        <v>243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SUM(P91:P92)</f>
        <v>0</v>
      </c>
      <c r="Q90" s="197"/>
      <c r="R90" s="198">
        <f>SUM(R91:R92)</f>
        <v>0</v>
      </c>
      <c r="S90" s="197"/>
      <c r="T90" s="199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84</v>
      </c>
      <c r="AT90" s="201" t="s">
        <v>75</v>
      </c>
      <c r="AU90" s="201" t="s">
        <v>84</v>
      </c>
      <c r="AY90" s="200" t="s">
        <v>120</v>
      </c>
      <c r="BK90" s="202">
        <f>SUM(BK91:BK92)</f>
        <v>0</v>
      </c>
    </row>
    <row r="91" s="2" customFormat="1">
      <c r="A91" s="39"/>
      <c r="B91" s="40"/>
      <c r="C91" s="205" t="s">
        <v>86</v>
      </c>
      <c r="D91" s="205" t="s">
        <v>123</v>
      </c>
      <c r="E91" s="206" t="s">
        <v>306</v>
      </c>
      <c r="F91" s="207" t="s">
        <v>307</v>
      </c>
      <c r="G91" s="208" t="s">
        <v>250</v>
      </c>
      <c r="H91" s="209">
        <v>1125</v>
      </c>
      <c r="I91" s="210"/>
      <c r="J91" s="211">
        <f>ROUND(I91*H91,2)</f>
        <v>0</v>
      </c>
      <c r="K91" s="207" t="s">
        <v>211</v>
      </c>
      <c r="L91" s="45"/>
      <c r="M91" s="212" t="s">
        <v>19</v>
      </c>
      <c r="N91" s="213" t="s">
        <v>47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140</v>
      </c>
      <c r="AT91" s="216" t="s">
        <v>123</v>
      </c>
      <c r="AU91" s="216" t="s">
        <v>86</v>
      </c>
      <c r="AY91" s="18" t="s">
        <v>120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84</v>
      </c>
      <c r="BK91" s="217">
        <f>ROUND(I91*H91,2)</f>
        <v>0</v>
      </c>
      <c r="BL91" s="18" t="s">
        <v>140</v>
      </c>
      <c r="BM91" s="216" t="s">
        <v>308</v>
      </c>
    </row>
    <row r="92" s="13" customFormat="1">
      <c r="A92" s="13"/>
      <c r="B92" s="229"/>
      <c r="C92" s="230"/>
      <c r="D92" s="218" t="s">
        <v>213</v>
      </c>
      <c r="E92" s="231" t="s">
        <v>19</v>
      </c>
      <c r="F92" s="232" t="s">
        <v>309</v>
      </c>
      <c r="G92" s="230"/>
      <c r="H92" s="233">
        <v>1125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9" t="s">
        <v>213</v>
      </c>
      <c r="AU92" s="239" t="s">
        <v>86</v>
      </c>
      <c r="AV92" s="13" t="s">
        <v>86</v>
      </c>
      <c r="AW92" s="13" t="s">
        <v>37</v>
      </c>
      <c r="AX92" s="13" t="s">
        <v>84</v>
      </c>
      <c r="AY92" s="239" t="s">
        <v>120</v>
      </c>
    </row>
    <row r="93" s="12" customFormat="1" ht="22.8" customHeight="1">
      <c r="A93" s="12"/>
      <c r="B93" s="189"/>
      <c r="C93" s="190"/>
      <c r="D93" s="191" t="s">
        <v>75</v>
      </c>
      <c r="E93" s="203" t="s">
        <v>273</v>
      </c>
      <c r="F93" s="203" t="s">
        <v>274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SUM(P94:P108)</f>
        <v>0</v>
      </c>
      <c r="Q93" s="197"/>
      <c r="R93" s="198">
        <f>SUM(R94:R108)</f>
        <v>0</v>
      </c>
      <c r="S93" s="197"/>
      <c r="T93" s="199">
        <f>SUM(T94:T108)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84</v>
      </c>
      <c r="AT93" s="201" t="s">
        <v>75</v>
      </c>
      <c r="AU93" s="201" t="s">
        <v>84</v>
      </c>
      <c r="AY93" s="200" t="s">
        <v>120</v>
      </c>
      <c r="BK93" s="202">
        <f>SUM(BK94:BK108)</f>
        <v>0</v>
      </c>
    </row>
    <row r="94" s="2" customFormat="1">
      <c r="A94" s="39"/>
      <c r="B94" s="40"/>
      <c r="C94" s="205" t="s">
        <v>135</v>
      </c>
      <c r="D94" s="205" t="s">
        <v>123</v>
      </c>
      <c r="E94" s="206" t="s">
        <v>310</v>
      </c>
      <c r="F94" s="207" t="s">
        <v>311</v>
      </c>
      <c r="G94" s="208" t="s">
        <v>277</v>
      </c>
      <c r="H94" s="209">
        <v>171.54900000000001</v>
      </c>
      <c r="I94" s="210"/>
      <c r="J94" s="211">
        <f>ROUND(I94*H94,2)</f>
        <v>0</v>
      </c>
      <c r="K94" s="207" t="s">
        <v>211</v>
      </c>
      <c r="L94" s="45"/>
      <c r="M94" s="212" t="s">
        <v>19</v>
      </c>
      <c r="N94" s="213" t="s">
        <v>47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140</v>
      </c>
      <c r="AT94" s="216" t="s">
        <v>123</v>
      </c>
      <c r="AU94" s="216" t="s">
        <v>86</v>
      </c>
      <c r="AY94" s="18" t="s">
        <v>120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84</v>
      </c>
      <c r="BK94" s="217">
        <f>ROUND(I94*H94,2)</f>
        <v>0</v>
      </c>
      <c r="BL94" s="18" t="s">
        <v>140</v>
      </c>
      <c r="BM94" s="216" t="s">
        <v>312</v>
      </c>
    </row>
    <row r="95" s="15" customFormat="1">
      <c r="A95" s="15"/>
      <c r="B95" s="265"/>
      <c r="C95" s="266"/>
      <c r="D95" s="218" t="s">
        <v>213</v>
      </c>
      <c r="E95" s="267" t="s">
        <v>19</v>
      </c>
      <c r="F95" s="268" t="s">
        <v>313</v>
      </c>
      <c r="G95" s="266"/>
      <c r="H95" s="267" t="s">
        <v>19</v>
      </c>
      <c r="I95" s="269"/>
      <c r="J95" s="266"/>
      <c r="K95" s="266"/>
      <c r="L95" s="270"/>
      <c r="M95" s="271"/>
      <c r="N95" s="272"/>
      <c r="O95" s="272"/>
      <c r="P95" s="272"/>
      <c r="Q95" s="272"/>
      <c r="R95" s="272"/>
      <c r="S95" s="272"/>
      <c r="T95" s="27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74" t="s">
        <v>213</v>
      </c>
      <c r="AU95" s="274" t="s">
        <v>86</v>
      </c>
      <c r="AV95" s="15" t="s">
        <v>84</v>
      </c>
      <c r="AW95" s="15" t="s">
        <v>37</v>
      </c>
      <c r="AX95" s="15" t="s">
        <v>76</v>
      </c>
      <c r="AY95" s="274" t="s">
        <v>120</v>
      </c>
    </row>
    <row r="96" s="13" customFormat="1">
      <c r="A96" s="13"/>
      <c r="B96" s="229"/>
      <c r="C96" s="230"/>
      <c r="D96" s="218" t="s">
        <v>213</v>
      </c>
      <c r="E96" s="231" t="s">
        <v>19</v>
      </c>
      <c r="F96" s="232" t="s">
        <v>314</v>
      </c>
      <c r="G96" s="230"/>
      <c r="H96" s="233">
        <v>171.54900000000001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9" t="s">
        <v>213</v>
      </c>
      <c r="AU96" s="239" t="s">
        <v>86</v>
      </c>
      <c r="AV96" s="13" t="s">
        <v>86</v>
      </c>
      <c r="AW96" s="13" t="s">
        <v>37</v>
      </c>
      <c r="AX96" s="13" t="s">
        <v>84</v>
      </c>
      <c r="AY96" s="239" t="s">
        <v>120</v>
      </c>
    </row>
    <row r="97" s="2" customFormat="1" ht="44.25" customHeight="1">
      <c r="A97" s="39"/>
      <c r="B97" s="40"/>
      <c r="C97" s="205" t="s">
        <v>140</v>
      </c>
      <c r="D97" s="205" t="s">
        <v>123</v>
      </c>
      <c r="E97" s="206" t="s">
        <v>315</v>
      </c>
      <c r="F97" s="207" t="s">
        <v>316</v>
      </c>
      <c r="G97" s="208" t="s">
        <v>277</v>
      </c>
      <c r="H97" s="209">
        <v>400.28100000000001</v>
      </c>
      <c r="I97" s="210"/>
      <c r="J97" s="211">
        <f>ROUND(I97*H97,2)</f>
        <v>0</v>
      </c>
      <c r="K97" s="207" t="s">
        <v>211</v>
      </c>
      <c r="L97" s="45"/>
      <c r="M97" s="212" t="s">
        <v>19</v>
      </c>
      <c r="N97" s="213" t="s">
        <v>47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140</v>
      </c>
      <c r="AT97" s="216" t="s">
        <v>123</v>
      </c>
      <c r="AU97" s="216" t="s">
        <v>86</v>
      </c>
      <c r="AY97" s="18" t="s">
        <v>120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84</v>
      </c>
      <c r="BK97" s="217">
        <f>ROUND(I97*H97,2)</f>
        <v>0</v>
      </c>
      <c r="BL97" s="18" t="s">
        <v>140</v>
      </c>
      <c r="BM97" s="216" t="s">
        <v>317</v>
      </c>
    </row>
    <row r="98" s="15" customFormat="1">
      <c r="A98" s="15"/>
      <c r="B98" s="265"/>
      <c r="C98" s="266"/>
      <c r="D98" s="218" t="s">
        <v>213</v>
      </c>
      <c r="E98" s="267" t="s">
        <v>19</v>
      </c>
      <c r="F98" s="268" t="s">
        <v>313</v>
      </c>
      <c r="G98" s="266"/>
      <c r="H98" s="267" t="s">
        <v>19</v>
      </c>
      <c r="I98" s="269"/>
      <c r="J98" s="266"/>
      <c r="K98" s="266"/>
      <c r="L98" s="270"/>
      <c r="M98" s="271"/>
      <c r="N98" s="272"/>
      <c r="O98" s="272"/>
      <c r="P98" s="272"/>
      <c r="Q98" s="272"/>
      <c r="R98" s="272"/>
      <c r="S98" s="272"/>
      <c r="T98" s="27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4" t="s">
        <v>213</v>
      </c>
      <c r="AU98" s="274" t="s">
        <v>86</v>
      </c>
      <c r="AV98" s="15" t="s">
        <v>84</v>
      </c>
      <c r="AW98" s="15" t="s">
        <v>37</v>
      </c>
      <c r="AX98" s="15" t="s">
        <v>76</v>
      </c>
      <c r="AY98" s="274" t="s">
        <v>120</v>
      </c>
    </row>
    <row r="99" s="13" customFormat="1">
      <c r="A99" s="13"/>
      <c r="B99" s="229"/>
      <c r="C99" s="230"/>
      <c r="D99" s="218" t="s">
        <v>213</v>
      </c>
      <c r="E99" s="231" t="s">
        <v>19</v>
      </c>
      <c r="F99" s="232" t="s">
        <v>318</v>
      </c>
      <c r="G99" s="230"/>
      <c r="H99" s="233">
        <v>400.28100000000001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213</v>
      </c>
      <c r="AU99" s="239" t="s">
        <v>86</v>
      </c>
      <c r="AV99" s="13" t="s">
        <v>86</v>
      </c>
      <c r="AW99" s="13" t="s">
        <v>37</v>
      </c>
      <c r="AX99" s="13" t="s">
        <v>84</v>
      </c>
      <c r="AY99" s="239" t="s">
        <v>120</v>
      </c>
    </row>
    <row r="100" s="2" customFormat="1">
      <c r="A100" s="39"/>
      <c r="B100" s="40"/>
      <c r="C100" s="205" t="s">
        <v>119</v>
      </c>
      <c r="D100" s="205" t="s">
        <v>123</v>
      </c>
      <c r="E100" s="206" t="s">
        <v>319</v>
      </c>
      <c r="F100" s="207" t="s">
        <v>320</v>
      </c>
      <c r="G100" s="208" t="s">
        <v>277</v>
      </c>
      <c r="H100" s="209">
        <v>571.83100000000002</v>
      </c>
      <c r="I100" s="210"/>
      <c r="J100" s="211">
        <f>ROUND(I100*H100,2)</f>
        <v>0</v>
      </c>
      <c r="K100" s="207" t="s">
        <v>211</v>
      </c>
      <c r="L100" s="45"/>
      <c r="M100" s="212" t="s">
        <v>19</v>
      </c>
      <c r="N100" s="213" t="s">
        <v>47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140</v>
      </c>
      <c r="AT100" s="216" t="s">
        <v>123</v>
      </c>
      <c r="AU100" s="216" t="s">
        <v>86</v>
      </c>
      <c r="AY100" s="18" t="s">
        <v>120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84</v>
      </c>
      <c r="BK100" s="217">
        <f>ROUND(I100*H100,2)</f>
        <v>0</v>
      </c>
      <c r="BL100" s="18" t="s">
        <v>140</v>
      </c>
      <c r="BM100" s="216" t="s">
        <v>321</v>
      </c>
    </row>
    <row r="101" s="13" customFormat="1">
      <c r="A101" s="13"/>
      <c r="B101" s="229"/>
      <c r="C101" s="230"/>
      <c r="D101" s="218" t="s">
        <v>213</v>
      </c>
      <c r="E101" s="231" t="s">
        <v>19</v>
      </c>
      <c r="F101" s="232" t="s">
        <v>322</v>
      </c>
      <c r="G101" s="230"/>
      <c r="H101" s="233">
        <v>571.83100000000002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213</v>
      </c>
      <c r="AU101" s="239" t="s">
        <v>86</v>
      </c>
      <c r="AV101" s="13" t="s">
        <v>86</v>
      </c>
      <c r="AW101" s="13" t="s">
        <v>37</v>
      </c>
      <c r="AX101" s="13" t="s">
        <v>84</v>
      </c>
      <c r="AY101" s="239" t="s">
        <v>120</v>
      </c>
    </row>
    <row r="102" s="2" customFormat="1" ht="33" customHeight="1">
      <c r="A102" s="39"/>
      <c r="B102" s="40"/>
      <c r="C102" s="205" t="s">
        <v>235</v>
      </c>
      <c r="D102" s="205" t="s">
        <v>123</v>
      </c>
      <c r="E102" s="206" t="s">
        <v>275</v>
      </c>
      <c r="F102" s="207" t="s">
        <v>276</v>
      </c>
      <c r="G102" s="208" t="s">
        <v>277</v>
      </c>
      <c r="H102" s="209">
        <v>571.83100000000002</v>
      </c>
      <c r="I102" s="210"/>
      <c r="J102" s="211">
        <f>ROUND(I102*H102,2)</f>
        <v>0</v>
      </c>
      <c r="K102" s="207" t="s">
        <v>211</v>
      </c>
      <c r="L102" s="45"/>
      <c r="M102" s="212" t="s">
        <v>19</v>
      </c>
      <c r="N102" s="213" t="s">
        <v>47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140</v>
      </c>
      <c r="AT102" s="216" t="s">
        <v>123</v>
      </c>
      <c r="AU102" s="216" t="s">
        <v>86</v>
      </c>
      <c r="AY102" s="18" t="s">
        <v>120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84</v>
      </c>
      <c r="BK102" s="217">
        <f>ROUND(I102*H102,2)</f>
        <v>0</v>
      </c>
      <c r="BL102" s="18" t="s">
        <v>140</v>
      </c>
      <c r="BM102" s="216" t="s">
        <v>323</v>
      </c>
    </row>
    <row r="103" s="13" customFormat="1">
      <c r="A103" s="13"/>
      <c r="B103" s="229"/>
      <c r="C103" s="230"/>
      <c r="D103" s="218" t="s">
        <v>213</v>
      </c>
      <c r="E103" s="231" t="s">
        <v>19</v>
      </c>
      <c r="F103" s="232" t="s">
        <v>322</v>
      </c>
      <c r="G103" s="230"/>
      <c r="H103" s="233">
        <v>571.83100000000002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213</v>
      </c>
      <c r="AU103" s="239" t="s">
        <v>86</v>
      </c>
      <c r="AV103" s="13" t="s">
        <v>86</v>
      </c>
      <c r="AW103" s="13" t="s">
        <v>37</v>
      </c>
      <c r="AX103" s="13" t="s">
        <v>84</v>
      </c>
      <c r="AY103" s="239" t="s">
        <v>120</v>
      </c>
    </row>
    <row r="104" s="2" customFormat="1" ht="44.25" customHeight="1">
      <c r="A104" s="39"/>
      <c r="B104" s="40"/>
      <c r="C104" s="205" t="s">
        <v>149</v>
      </c>
      <c r="D104" s="205" t="s">
        <v>123</v>
      </c>
      <c r="E104" s="206" t="s">
        <v>280</v>
      </c>
      <c r="F104" s="207" t="s">
        <v>281</v>
      </c>
      <c r="G104" s="208" t="s">
        <v>277</v>
      </c>
      <c r="H104" s="209">
        <v>6004.2219999999998</v>
      </c>
      <c r="I104" s="210"/>
      <c r="J104" s="211">
        <f>ROUND(I104*H104,2)</f>
        <v>0</v>
      </c>
      <c r="K104" s="207" t="s">
        <v>211</v>
      </c>
      <c r="L104" s="45"/>
      <c r="M104" s="212" t="s">
        <v>19</v>
      </c>
      <c r="N104" s="213" t="s">
        <v>47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140</v>
      </c>
      <c r="AT104" s="216" t="s">
        <v>123</v>
      </c>
      <c r="AU104" s="216" t="s">
        <v>86</v>
      </c>
      <c r="AY104" s="18" t="s">
        <v>120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84</v>
      </c>
      <c r="BK104" s="217">
        <f>ROUND(I104*H104,2)</f>
        <v>0</v>
      </c>
      <c r="BL104" s="18" t="s">
        <v>140</v>
      </c>
      <c r="BM104" s="216" t="s">
        <v>324</v>
      </c>
    </row>
    <row r="105" s="15" customFormat="1">
      <c r="A105" s="15"/>
      <c r="B105" s="265"/>
      <c r="C105" s="266"/>
      <c r="D105" s="218" t="s">
        <v>213</v>
      </c>
      <c r="E105" s="267" t="s">
        <v>19</v>
      </c>
      <c r="F105" s="268" t="s">
        <v>313</v>
      </c>
      <c r="G105" s="266"/>
      <c r="H105" s="267" t="s">
        <v>19</v>
      </c>
      <c r="I105" s="269"/>
      <c r="J105" s="266"/>
      <c r="K105" s="266"/>
      <c r="L105" s="270"/>
      <c r="M105" s="271"/>
      <c r="N105" s="272"/>
      <c r="O105" s="272"/>
      <c r="P105" s="272"/>
      <c r="Q105" s="272"/>
      <c r="R105" s="272"/>
      <c r="S105" s="272"/>
      <c r="T105" s="27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4" t="s">
        <v>213</v>
      </c>
      <c r="AU105" s="274" t="s">
        <v>86</v>
      </c>
      <c r="AV105" s="15" t="s">
        <v>84</v>
      </c>
      <c r="AW105" s="15" t="s">
        <v>37</v>
      </c>
      <c r="AX105" s="15" t="s">
        <v>76</v>
      </c>
      <c r="AY105" s="274" t="s">
        <v>120</v>
      </c>
    </row>
    <row r="106" s="13" customFormat="1">
      <c r="A106" s="13"/>
      <c r="B106" s="229"/>
      <c r="C106" s="230"/>
      <c r="D106" s="218" t="s">
        <v>213</v>
      </c>
      <c r="E106" s="231" t="s">
        <v>19</v>
      </c>
      <c r="F106" s="232" t="s">
        <v>325</v>
      </c>
      <c r="G106" s="230"/>
      <c r="H106" s="233">
        <v>2401.6889999999999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213</v>
      </c>
      <c r="AU106" s="239" t="s">
        <v>86</v>
      </c>
      <c r="AV106" s="13" t="s">
        <v>86</v>
      </c>
      <c r="AW106" s="13" t="s">
        <v>37</v>
      </c>
      <c r="AX106" s="13" t="s">
        <v>76</v>
      </c>
      <c r="AY106" s="239" t="s">
        <v>120</v>
      </c>
    </row>
    <row r="107" s="13" customFormat="1">
      <c r="A107" s="13"/>
      <c r="B107" s="229"/>
      <c r="C107" s="230"/>
      <c r="D107" s="218" t="s">
        <v>213</v>
      </c>
      <c r="E107" s="231" t="s">
        <v>19</v>
      </c>
      <c r="F107" s="232" t="s">
        <v>326</v>
      </c>
      <c r="G107" s="230"/>
      <c r="H107" s="233">
        <v>3602.5329999999999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213</v>
      </c>
      <c r="AU107" s="239" t="s">
        <v>86</v>
      </c>
      <c r="AV107" s="13" t="s">
        <v>86</v>
      </c>
      <c r="AW107" s="13" t="s">
        <v>37</v>
      </c>
      <c r="AX107" s="13" t="s">
        <v>76</v>
      </c>
      <c r="AY107" s="239" t="s">
        <v>120</v>
      </c>
    </row>
    <row r="108" s="14" customFormat="1">
      <c r="A108" s="14"/>
      <c r="B108" s="240"/>
      <c r="C108" s="241"/>
      <c r="D108" s="218" t="s">
        <v>213</v>
      </c>
      <c r="E108" s="242" t="s">
        <v>19</v>
      </c>
      <c r="F108" s="243" t="s">
        <v>224</v>
      </c>
      <c r="G108" s="241"/>
      <c r="H108" s="244">
        <v>6004.2219999999998</v>
      </c>
      <c r="I108" s="245"/>
      <c r="J108" s="241"/>
      <c r="K108" s="241"/>
      <c r="L108" s="246"/>
      <c r="M108" s="275"/>
      <c r="N108" s="276"/>
      <c r="O108" s="276"/>
      <c r="P108" s="276"/>
      <c r="Q108" s="276"/>
      <c r="R108" s="276"/>
      <c r="S108" s="276"/>
      <c r="T108" s="27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213</v>
      </c>
      <c r="AU108" s="250" t="s">
        <v>86</v>
      </c>
      <c r="AV108" s="14" t="s">
        <v>140</v>
      </c>
      <c r="AW108" s="14" t="s">
        <v>37</v>
      </c>
      <c r="AX108" s="14" t="s">
        <v>84</v>
      </c>
      <c r="AY108" s="250" t="s">
        <v>120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vIIkrVQI9oKLWWql9X0lXeB586pIvJU656dzsooGc37NqkGE8wnmCX35pP2E2jFSpYFTmkRTHMKoGN+Fx/R50Q==" hashValue="03yaByGEt4uTqPy9RJr5Pu+l+5goSSP8x2DQttxlL9ERc/LIZfPSThadSAs8B9YVkFIbKXyZ1Un6lUYuXP9bOw==" algorithmName="SHA-512" password="B036"/>
  <autoFilter ref="C82:K10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6" customFormat="1" ht="45" customHeight="1">
      <c r="B3" s="282"/>
      <c r="C3" s="283" t="s">
        <v>327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328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329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330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331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332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333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334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335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336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337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83</v>
      </c>
      <c r="F18" s="289" t="s">
        <v>338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339</v>
      </c>
      <c r="F19" s="289" t="s">
        <v>340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341</v>
      </c>
      <c r="F20" s="289" t="s">
        <v>342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343</v>
      </c>
      <c r="F21" s="289" t="s">
        <v>82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344</v>
      </c>
      <c r="F22" s="289" t="s">
        <v>345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346</v>
      </c>
      <c r="F23" s="289" t="s">
        <v>347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348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349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350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351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352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353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354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355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356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105</v>
      </c>
      <c r="F36" s="289"/>
      <c r="G36" s="289" t="s">
        <v>357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358</v>
      </c>
      <c r="F37" s="289"/>
      <c r="G37" s="289" t="s">
        <v>359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57</v>
      </c>
      <c r="F38" s="289"/>
      <c r="G38" s="289" t="s">
        <v>360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58</v>
      </c>
      <c r="F39" s="289"/>
      <c r="G39" s="289" t="s">
        <v>361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106</v>
      </c>
      <c r="F40" s="289"/>
      <c r="G40" s="289" t="s">
        <v>362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107</v>
      </c>
      <c r="F41" s="289"/>
      <c r="G41" s="289" t="s">
        <v>363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364</v>
      </c>
      <c r="F42" s="289"/>
      <c r="G42" s="289" t="s">
        <v>365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366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367</v>
      </c>
      <c r="F44" s="289"/>
      <c r="G44" s="289" t="s">
        <v>368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109</v>
      </c>
      <c r="F45" s="289"/>
      <c r="G45" s="289" t="s">
        <v>369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370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371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372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373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374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375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376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377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378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379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380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381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382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383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384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385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386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387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388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389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390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391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392</v>
      </c>
      <c r="D76" s="307"/>
      <c r="E76" s="307"/>
      <c r="F76" s="307" t="s">
        <v>393</v>
      </c>
      <c r="G76" s="308"/>
      <c r="H76" s="307" t="s">
        <v>58</v>
      </c>
      <c r="I76" s="307" t="s">
        <v>61</v>
      </c>
      <c r="J76" s="307" t="s">
        <v>394</v>
      </c>
      <c r="K76" s="306"/>
    </row>
    <row r="77" s="1" customFormat="1" ht="17.25" customHeight="1">
      <c r="B77" s="304"/>
      <c r="C77" s="309" t="s">
        <v>395</v>
      </c>
      <c r="D77" s="309"/>
      <c r="E77" s="309"/>
      <c r="F77" s="310" t="s">
        <v>396</v>
      </c>
      <c r="G77" s="311"/>
      <c r="H77" s="309"/>
      <c r="I77" s="309"/>
      <c r="J77" s="309" t="s">
        <v>397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57</v>
      </c>
      <c r="D79" s="314"/>
      <c r="E79" s="314"/>
      <c r="F79" s="315" t="s">
        <v>398</v>
      </c>
      <c r="G79" s="316"/>
      <c r="H79" s="292" t="s">
        <v>399</v>
      </c>
      <c r="I79" s="292" t="s">
        <v>400</v>
      </c>
      <c r="J79" s="292">
        <v>20</v>
      </c>
      <c r="K79" s="306"/>
    </row>
    <row r="80" s="1" customFormat="1" ht="15" customHeight="1">
      <c r="B80" s="304"/>
      <c r="C80" s="292" t="s">
        <v>401</v>
      </c>
      <c r="D80" s="292"/>
      <c r="E80" s="292"/>
      <c r="F80" s="315" t="s">
        <v>398</v>
      </c>
      <c r="G80" s="316"/>
      <c r="H80" s="292" t="s">
        <v>402</v>
      </c>
      <c r="I80" s="292" t="s">
        <v>400</v>
      </c>
      <c r="J80" s="292">
        <v>120</v>
      </c>
      <c r="K80" s="306"/>
    </row>
    <row r="81" s="1" customFormat="1" ht="15" customHeight="1">
      <c r="B81" s="317"/>
      <c r="C81" s="292" t="s">
        <v>403</v>
      </c>
      <c r="D81" s="292"/>
      <c r="E81" s="292"/>
      <c r="F81" s="315" t="s">
        <v>404</v>
      </c>
      <c r="G81" s="316"/>
      <c r="H81" s="292" t="s">
        <v>405</v>
      </c>
      <c r="I81" s="292" t="s">
        <v>400</v>
      </c>
      <c r="J81" s="292">
        <v>50</v>
      </c>
      <c r="K81" s="306"/>
    </row>
    <row r="82" s="1" customFormat="1" ht="15" customHeight="1">
      <c r="B82" s="317"/>
      <c r="C82" s="292" t="s">
        <v>406</v>
      </c>
      <c r="D82" s="292"/>
      <c r="E82" s="292"/>
      <c r="F82" s="315" t="s">
        <v>398</v>
      </c>
      <c r="G82" s="316"/>
      <c r="H82" s="292" t="s">
        <v>407</v>
      </c>
      <c r="I82" s="292" t="s">
        <v>408</v>
      </c>
      <c r="J82" s="292"/>
      <c r="K82" s="306"/>
    </row>
    <row r="83" s="1" customFormat="1" ht="15" customHeight="1">
      <c r="B83" s="317"/>
      <c r="C83" s="318" t="s">
        <v>409</v>
      </c>
      <c r="D83" s="318"/>
      <c r="E83" s="318"/>
      <c r="F83" s="319" t="s">
        <v>404</v>
      </c>
      <c r="G83" s="318"/>
      <c r="H83" s="318" t="s">
        <v>410</v>
      </c>
      <c r="I83" s="318" t="s">
        <v>400</v>
      </c>
      <c r="J83" s="318">
        <v>15</v>
      </c>
      <c r="K83" s="306"/>
    </row>
    <row r="84" s="1" customFormat="1" ht="15" customHeight="1">
      <c r="B84" s="317"/>
      <c r="C84" s="318" t="s">
        <v>411</v>
      </c>
      <c r="D84" s="318"/>
      <c r="E84" s="318"/>
      <c r="F84" s="319" t="s">
        <v>404</v>
      </c>
      <c r="G84" s="318"/>
      <c r="H84" s="318" t="s">
        <v>412</v>
      </c>
      <c r="I84" s="318" t="s">
        <v>400</v>
      </c>
      <c r="J84" s="318">
        <v>15</v>
      </c>
      <c r="K84" s="306"/>
    </row>
    <row r="85" s="1" customFormat="1" ht="15" customHeight="1">
      <c r="B85" s="317"/>
      <c r="C85" s="318" t="s">
        <v>413</v>
      </c>
      <c r="D85" s="318"/>
      <c r="E85" s="318"/>
      <c r="F85" s="319" t="s">
        <v>404</v>
      </c>
      <c r="G85" s="318"/>
      <c r="H85" s="318" t="s">
        <v>414</v>
      </c>
      <c r="I85" s="318" t="s">
        <v>400</v>
      </c>
      <c r="J85" s="318">
        <v>20</v>
      </c>
      <c r="K85" s="306"/>
    </row>
    <row r="86" s="1" customFormat="1" ht="15" customHeight="1">
      <c r="B86" s="317"/>
      <c r="C86" s="318" t="s">
        <v>415</v>
      </c>
      <c r="D86" s="318"/>
      <c r="E86" s="318"/>
      <c r="F86" s="319" t="s">
        <v>404</v>
      </c>
      <c r="G86" s="318"/>
      <c r="H86" s="318" t="s">
        <v>416</v>
      </c>
      <c r="I86" s="318" t="s">
        <v>400</v>
      </c>
      <c r="J86" s="318">
        <v>20</v>
      </c>
      <c r="K86" s="306"/>
    </row>
    <row r="87" s="1" customFormat="1" ht="15" customHeight="1">
      <c r="B87" s="317"/>
      <c r="C87" s="292" t="s">
        <v>417</v>
      </c>
      <c r="D87" s="292"/>
      <c r="E87" s="292"/>
      <c r="F87" s="315" t="s">
        <v>404</v>
      </c>
      <c r="G87" s="316"/>
      <c r="H87" s="292" t="s">
        <v>418</v>
      </c>
      <c r="I87" s="292" t="s">
        <v>400</v>
      </c>
      <c r="J87" s="292">
        <v>50</v>
      </c>
      <c r="K87" s="306"/>
    </row>
    <row r="88" s="1" customFormat="1" ht="15" customHeight="1">
      <c r="B88" s="317"/>
      <c r="C88" s="292" t="s">
        <v>419</v>
      </c>
      <c r="D88" s="292"/>
      <c r="E88" s="292"/>
      <c r="F88" s="315" t="s">
        <v>404</v>
      </c>
      <c r="G88" s="316"/>
      <c r="H88" s="292" t="s">
        <v>420</v>
      </c>
      <c r="I88" s="292" t="s">
        <v>400</v>
      </c>
      <c r="J88" s="292">
        <v>20</v>
      </c>
      <c r="K88" s="306"/>
    </row>
    <row r="89" s="1" customFormat="1" ht="15" customHeight="1">
      <c r="B89" s="317"/>
      <c r="C89" s="292" t="s">
        <v>421</v>
      </c>
      <c r="D89" s="292"/>
      <c r="E89" s="292"/>
      <c r="F89" s="315" t="s">
        <v>404</v>
      </c>
      <c r="G89" s="316"/>
      <c r="H89" s="292" t="s">
        <v>422</v>
      </c>
      <c r="I89" s="292" t="s">
        <v>400</v>
      </c>
      <c r="J89" s="292">
        <v>20</v>
      </c>
      <c r="K89" s="306"/>
    </row>
    <row r="90" s="1" customFormat="1" ht="15" customHeight="1">
      <c r="B90" s="317"/>
      <c r="C90" s="292" t="s">
        <v>423</v>
      </c>
      <c r="D90" s="292"/>
      <c r="E90" s="292"/>
      <c r="F90" s="315" t="s">
        <v>404</v>
      </c>
      <c r="G90" s="316"/>
      <c r="H90" s="292" t="s">
        <v>424</v>
      </c>
      <c r="I90" s="292" t="s">
        <v>400</v>
      </c>
      <c r="J90" s="292">
        <v>50</v>
      </c>
      <c r="K90" s="306"/>
    </row>
    <row r="91" s="1" customFormat="1" ht="15" customHeight="1">
      <c r="B91" s="317"/>
      <c r="C91" s="292" t="s">
        <v>425</v>
      </c>
      <c r="D91" s="292"/>
      <c r="E91" s="292"/>
      <c r="F91" s="315" t="s">
        <v>404</v>
      </c>
      <c r="G91" s="316"/>
      <c r="H91" s="292" t="s">
        <v>425</v>
      </c>
      <c r="I91" s="292" t="s">
        <v>400</v>
      </c>
      <c r="J91" s="292">
        <v>50</v>
      </c>
      <c r="K91" s="306"/>
    </row>
    <row r="92" s="1" customFormat="1" ht="15" customHeight="1">
      <c r="B92" s="317"/>
      <c r="C92" s="292" t="s">
        <v>426</v>
      </c>
      <c r="D92" s="292"/>
      <c r="E92" s="292"/>
      <c r="F92" s="315" t="s">
        <v>404</v>
      </c>
      <c r="G92" s="316"/>
      <c r="H92" s="292" t="s">
        <v>427</v>
      </c>
      <c r="I92" s="292" t="s">
        <v>400</v>
      </c>
      <c r="J92" s="292">
        <v>255</v>
      </c>
      <c r="K92" s="306"/>
    </row>
    <row r="93" s="1" customFormat="1" ht="15" customHeight="1">
      <c r="B93" s="317"/>
      <c r="C93" s="292" t="s">
        <v>428</v>
      </c>
      <c r="D93" s="292"/>
      <c r="E93" s="292"/>
      <c r="F93" s="315" t="s">
        <v>398</v>
      </c>
      <c r="G93" s="316"/>
      <c r="H93" s="292" t="s">
        <v>429</v>
      </c>
      <c r="I93" s="292" t="s">
        <v>430</v>
      </c>
      <c r="J93" s="292"/>
      <c r="K93" s="306"/>
    </row>
    <row r="94" s="1" customFormat="1" ht="15" customHeight="1">
      <c r="B94" s="317"/>
      <c r="C94" s="292" t="s">
        <v>431</v>
      </c>
      <c r="D94" s="292"/>
      <c r="E94" s="292"/>
      <c r="F94" s="315" t="s">
        <v>398</v>
      </c>
      <c r="G94" s="316"/>
      <c r="H94" s="292" t="s">
        <v>432</v>
      </c>
      <c r="I94" s="292" t="s">
        <v>433</v>
      </c>
      <c r="J94" s="292"/>
      <c r="K94" s="306"/>
    </row>
    <row r="95" s="1" customFormat="1" ht="15" customHeight="1">
      <c r="B95" s="317"/>
      <c r="C95" s="292" t="s">
        <v>434</v>
      </c>
      <c r="D95" s="292"/>
      <c r="E95" s="292"/>
      <c r="F95" s="315" t="s">
        <v>398</v>
      </c>
      <c r="G95" s="316"/>
      <c r="H95" s="292" t="s">
        <v>434</v>
      </c>
      <c r="I95" s="292" t="s">
        <v>433</v>
      </c>
      <c r="J95" s="292"/>
      <c r="K95" s="306"/>
    </row>
    <row r="96" s="1" customFormat="1" ht="15" customHeight="1">
      <c r="B96" s="317"/>
      <c r="C96" s="292" t="s">
        <v>42</v>
      </c>
      <c r="D96" s="292"/>
      <c r="E96" s="292"/>
      <c r="F96" s="315" t="s">
        <v>398</v>
      </c>
      <c r="G96" s="316"/>
      <c r="H96" s="292" t="s">
        <v>435</v>
      </c>
      <c r="I96" s="292" t="s">
        <v>433</v>
      </c>
      <c r="J96" s="292"/>
      <c r="K96" s="306"/>
    </row>
    <row r="97" s="1" customFormat="1" ht="15" customHeight="1">
      <c r="B97" s="317"/>
      <c r="C97" s="292" t="s">
        <v>52</v>
      </c>
      <c r="D97" s="292"/>
      <c r="E97" s="292"/>
      <c r="F97" s="315" t="s">
        <v>398</v>
      </c>
      <c r="G97" s="316"/>
      <c r="H97" s="292" t="s">
        <v>436</v>
      </c>
      <c r="I97" s="292" t="s">
        <v>433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437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392</v>
      </c>
      <c r="D103" s="307"/>
      <c r="E103" s="307"/>
      <c r="F103" s="307" t="s">
        <v>393</v>
      </c>
      <c r="G103" s="308"/>
      <c r="H103" s="307" t="s">
        <v>58</v>
      </c>
      <c r="I103" s="307" t="s">
        <v>61</v>
      </c>
      <c r="J103" s="307" t="s">
        <v>394</v>
      </c>
      <c r="K103" s="306"/>
    </row>
    <row r="104" s="1" customFormat="1" ht="17.25" customHeight="1">
      <c r="B104" s="304"/>
      <c r="C104" s="309" t="s">
        <v>395</v>
      </c>
      <c r="D104" s="309"/>
      <c r="E104" s="309"/>
      <c r="F104" s="310" t="s">
        <v>396</v>
      </c>
      <c r="G104" s="311"/>
      <c r="H104" s="309"/>
      <c r="I104" s="309"/>
      <c r="J104" s="309" t="s">
        <v>397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57</v>
      </c>
      <c r="D106" s="314"/>
      <c r="E106" s="314"/>
      <c r="F106" s="315" t="s">
        <v>398</v>
      </c>
      <c r="G106" s="292"/>
      <c r="H106" s="292" t="s">
        <v>438</v>
      </c>
      <c r="I106" s="292" t="s">
        <v>400</v>
      </c>
      <c r="J106" s="292">
        <v>20</v>
      </c>
      <c r="K106" s="306"/>
    </row>
    <row r="107" s="1" customFormat="1" ht="15" customHeight="1">
      <c r="B107" s="304"/>
      <c r="C107" s="292" t="s">
        <v>401</v>
      </c>
      <c r="D107" s="292"/>
      <c r="E107" s="292"/>
      <c r="F107" s="315" t="s">
        <v>398</v>
      </c>
      <c r="G107" s="292"/>
      <c r="H107" s="292" t="s">
        <v>438</v>
      </c>
      <c r="I107" s="292" t="s">
        <v>400</v>
      </c>
      <c r="J107" s="292">
        <v>120</v>
      </c>
      <c r="K107" s="306"/>
    </row>
    <row r="108" s="1" customFormat="1" ht="15" customHeight="1">
      <c r="B108" s="317"/>
      <c r="C108" s="292" t="s">
        <v>403</v>
      </c>
      <c r="D108" s="292"/>
      <c r="E108" s="292"/>
      <c r="F108" s="315" t="s">
        <v>404</v>
      </c>
      <c r="G108" s="292"/>
      <c r="H108" s="292" t="s">
        <v>438</v>
      </c>
      <c r="I108" s="292" t="s">
        <v>400</v>
      </c>
      <c r="J108" s="292">
        <v>50</v>
      </c>
      <c r="K108" s="306"/>
    </row>
    <row r="109" s="1" customFormat="1" ht="15" customHeight="1">
      <c r="B109" s="317"/>
      <c r="C109" s="292" t="s">
        <v>406</v>
      </c>
      <c r="D109" s="292"/>
      <c r="E109" s="292"/>
      <c r="F109" s="315" t="s">
        <v>398</v>
      </c>
      <c r="G109" s="292"/>
      <c r="H109" s="292" t="s">
        <v>438</v>
      </c>
      <c r="I109" s="292" t="s">
        <v>408</v>
      </c>
      <c r="J109" s="292"/>
      <c r="K109" s="306"/>
    </row>
    <row r="110" s="1" customFormat="1" ht="15" customHeight="1">
      <c r="B110" s="317"/>
      <c r="C110" s="292" t="s">
        <v>417</v>
      </c>
      <c r="D110" s="292"/>
      <c r="E110" s="292"/>
      <c r="F110" s="315" t="s">
        <v>404</v>
      </c>
      <c r="G110" s="292"/>
      <c r="H110" s="292" t="s">
        <v>438</v>
      </c>
      <c r="I110" s="292" t="s">
        <v>400</v>
      </c>
      <c r="J110" s="292">
        <v>50</v>
      </c>
      <c r="K110" s="306"/>
    </row>
    <row r="111" s="1" customFormat="1" ht="15" customHeight="1">
      <c r="B111" s="317"/>
      <c r="C111" s="292" t="s">
        <v>425</v>
      </c>
      <c r="D111" s="292"/>
      <c r="E111" s="292"/>
      <c r="F111" s="315" t="s">
        <v>404</v>
      </c>
      <c r="G111" s="292"/>
      <c r="H111" s="292" t="s">
        <v>438</v>
      </c>
      <c r="I111" s="292" t="s">
        <v>400</v>
      </c>
      <c r="J111" s="292">
        <v>50</v>
      </c>
      <c r="K111" s="306"/>
    </row>
    <row r="112" s="1" customFormat="1" ht="15" customHeight="1">
      <c r="B112" s="317"/>
      <c r="C112" s="292" t="s">
        <v>423</v>
      </c>
      <c r="D112" s="292"/>
      <c r="E112" s="292"/>
      <c r="F112" s="315" t="s">
        <v>404</v>
      </c>
      <c r="G112" s="292"/>
      <c r="H112" s="292" t="s">
        <v>438</v>
      </c>
      <c r="I112" s="292" t="s">
        <v>400</v>
      </c>
      <c r="J112" s="292">
        <v>50</v>
      </c>
      <c r="K112" s="306"/>
    </row>
    <row r="113" s="1" customFormat="1" ht="15" customHeight="1">
      <c r="B113" s="317"/>
      <c r="C113" s="292" t="s">
        <v>57</v>
      </c>
      <c r="D113" s="292"/>
      <c r="E113" s="292"/>
      <c r="F113" s="315" t="s">
        <v>398</v>
      </c>
      <c r="G113" s="292"/>
      <c r="H113" s="292" t="s">
        <v>439</v>
      </c>
      <c r="I113" s="292" t="s">
        <v>400</v>
      </c>
      <c r="J113" s="292">
        <v>20</v>
      </c>
      <c r="K113" s="306"/>
    </row>
    <row r="114" s="1" customFormat="1" ht="15" customHeight="1">
      <c r="B114" s="317"/>
      <c r="C114" s="292" t="s">
        <v>440</v>
      </c>
      <c r="D114" s="292"/>
      <c r="E114" s="292"/>
      <c r="F114" s="315" t="s">
        <v>398</v>
      </c>
      <c r="G114" s="292"/>
      <c r="H114" s="292" t="s">
        <v>441</v>
      </c>
      <c r="I114" s="292" t="s">
        <v>400</v>
      </c>
      <c r="J114" s="292">
        <v>120</v>
      </c>
      <c r="K114" s="306"/>
    </row>
    <row r="115" s="1" customFormat="1" ht="15" customHeight="1">
      <c r="B115" s="317"/>
      <c r="C115" s="292" t="s">
        <v>42</v>
      </c>
      <c r="D115" s="292"/>
      <c r="E115" s="292"/>
      <c r="F115" s="315" t="s">
        <v>398</v>
      </c>
      <c r="G115" s="292"/>
      <c r="H115" s="292" t="s">
        <v>442</v>
      </c>
      <c r="I115" s="292" t="s">
        <v>433</v>
      </c>
      <c r="J115" s="292"/>
      <c r="K115" s="306"/>
    </row>
    <row r="116" s="1" customFormat="1" ht="15" customHeight="1">
      <c r="B116" s="317"/>
      <c r="C116" s="292" t="s">
        <v>52</v>
      </c>
      <c r="D116" s="292"/>
      <c r="E116" s="292"/>
      <c r="F116" s="315" t="s">
        <v>398</v>
      </c>
      <c r="G116" s="292"/>
      <c r="H116" s="292" t="s">
        <v>443</v>
      </c>
      <c r="I116" s="292" t="s">
        <v>433</v>
      </c>
      <c r="J116" s="292"/>
      <c r="K116" s="306"/>
    </row>
    <row r="117" s="1" customFormat="1" ht="15" customHeight="1">
      <c r="B117" s="317"/>
      <c r="C117" s="292" t="s">
        <v>61</v>
      </c>
      <c r="D117" s="292"/>
      <c r="E117" s="292"/>
      <c r="F117" s="315" t="s">
        <v>398</v>
      </c>
      <c r="G117" s="292"/>
      <c r="H117" s="292" t="s">
        <v>444</v>
      </c>
      <c r="I117" s="292" t="s">
        <v>445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446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392</v>
      </c>
      <c r="D123" s="307"/>
      <c r="E123" s="307"/>
      <c r="F123" s="307" t="s">
        <v>393</v>
      </c>
      <c r="G123" s="308"/>
      <c r="H123" s="307" t="s">
        <v>58</v>
      </c>
      <c r="I123" s="307" t="s">
        <v>61</v>
      </c>
      <c r="J123" s="307" t="s">
        <v>394</v>
      </c>
      <c r="K123" s="336"/>
    </row>
    <row r="124" s="1" customFormat="1" ht="17.25" customHeight="1">
      <c r="B124" s="335"/>
      <c r="C124" s="309" t="s">
        <v>395</v>
      </c>
      <c r="D124" s="309"/>
      <c r="E124" s="309"/>
      <c r="F124" s="310" t="s">
        <v>396</v>
      </c>
      <c r="G124" s="311"/>
      <c r="H124" s="309"/>
      <c r="I124" s="309"/>
      <c r="J124" s="309" t="s">
        <v>397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401</v>
      </c>
      <c r="D126" s="314"/>
      <c r="E126" s="314"/>
      <c r="F126" s="315" t="s">
        <v>398</v>
      </c>
      <c r="G126" s="292"/>
      <c r="H126" s="292" t="s">
        <v>438</v>
      </c>
      <c r="I126" s="292" t="s">
        <v>400</v>
      </c>
      <c r="J126" s="292">
        <v>120</v>
      </c>
      <c r="K126" s="340"/>
    </row>
    <row r="127" s="1" customFormat="1" ht="15" customHeight="1">
      <c r="B127" s="337"/>
      <c r="C127" s="292" t="s">
        <v>447</v>
      </c>
      <c r="D127" s="292"/>
      <c r="E127" s="292"/>
      <c r="F127" s="315" t="s">
        <v>398</v>
      </c>
      <c r="G127" s="292"/>
      <c r="H127" s="292" t="s">
        <v>448</v>
      </c>
      <c r="I127" s="292" t="s">
        <v>400</v>
      </c>
      <c r="J127" s="292" t="s">
        <v>449</v>
      </c>
      <c r="K127" s="340"/>
    </row>
    <row r="128" s="1" customFormat="1" ht="15" customHeight="1">
      <c r="B128" s="337"/>
      <c r="C128" s="292" t="s">
        <v>346</v>
      </c>
      <c r="D128" s="292"/>
      <c r="E128" s="292"/>
      <c r="F128" s="315" t="s">
        <v>398</v>
      </c>
      <c r="G128" s="292"/>
      <c r="H128" s="292" t="s">
        <v>450</v>
      </c>
      <c r="I128" s="292" t="s">
        <v>400</v>
      </c>
      <c r="J128" s="292" t="s">
        <v>449</v>
      </c>
      <c r="K128" s="340"/>
    </row>
    <row r="129" s="1" customFormat="1" ht="15" customHeight="1">
      <c r="B129" s="337"/>
      <c r="C129" s="292" t="s">
        <v>409</v>
      </c>
      <c r="D129" s="292"/>
      <c r="E129" s="292"/>
      <c r="F129" s="315" t="s">
        <v>404</v>
      </c>
      <c r="G129" s="292"/>
      <c r="H129" s="292" t="s">
        <v>410</v>
      </c>
      <c r="I129" s="292" t="s">
        <v>400</v>
      </c>
      <c r="J129" s="292">
        <v>15</v>
      </c>
      <c r="K129" s="340"/>
    </row>
    <row r="130" s="1" customFormat="1" ht="15" customHeight="1">
      <c r="B130" s="337"/>
      <c r="C130" s="318" t="s">
        <v>411</v>
      </c>
      <c r="D130" s="318"/>
      <c r="E130" s="318"/>
      <c r="F130" s="319" t="s">
        <v>404</v>
      </c>
      <c r="G130" s="318"/>
      <c r="H130" s="318" t="s">
        <v>412</v>
      </c>
      <c r="I130" s="318" t="s">
        <v>400</v>
      </c>
      <c r="J130" s="318">
        <v>15</v>
      </c>
      <c r="K130" s="340"/>
    </row>
    <row r="131" s="1" customFormat="1" ht="15" customHeight="1">
      <c r="B131" s="337"/>
      <c r="C131" s="318" t="s">
        <v>413</v>
      </c>
      <c r="D131" s="318"/>
      <c r="E131" s="318"/>
      <c r="F131" s="319" t="s">
        <v>404</v>
      </c>
      <c r="G131" s="318"/>
      <c r="H131" s="318" t="s">
        <v>414</v>
      </c>
      <c r="I131" s="318" t="s">
        <v>400</v>
      </c>
      <c r="J131" s="318">
        <v>20</v>
      </c>
      <c r="K131" s="340"/>
    </row>
    <row r="132" s="1" customFormat="1" ht="15" customHeight="1">
      <c r="B132" s="337"/>
      <c r="C132" s="318" t="s">
        <v>415</v>
      </c>
      <c r="D132" s="318"/>
      <c r="E132" s="318"/>
      <c r="F132" s="319" t="s">
        <v>404</v>
      </c>
      <c r="G132" s="318"/>
      <c r="H132" s="318" t="s">
        <v>416</v>
      </c>
      <c r="I132" s="318" t="s">
        <v>400</v>
      </c>
      <c r="J132" s="318">
        <v>20</v>
      </c>
      <c r="K132" s="340"/>
    </row>
    <row r="133" s="1" customFormat="1" ht="15" customHeight="1">
      <c r="B133" s="337"/>
      <c r="C133" s="292" t="s">
        <v>403</v>
      </c>
      <c r="D133" s="292"/>
      <c r="E133" s="292"/>
      <c r="F133" s="315" t="s">
        <v>404</v>
      </c>
      <c r="G133" s="292"/>
      <c r="H133" s="292" t="s">
        <v>438</v>
      </c>
      <c r="I133" s="292" t="s">
        <v>400</v>
      </c>
      <c r="J133" s="292">
        <v>50</v>
      </c>
      <c r="K133" s="340"/>
    </row>
    <row r="134" s="1" customFormat="1" ht="15" customHeight="1">
      <c r="B134" s="337"/>
      <c r="C134" s="292" t="s">
        <v>417</v>
      </c>
      <c r="D134" s="292"/>
      <c r="E134" s="292"/>
      <c r="F134" s="315" t="s">
        <v>404</v>
      </c>
      <c r="G134" s="292"/>
      <c r="H134" s="292" t="s">
        <v>438</v>
      </c>
      <c r="I134" s="292" t="s">
        <v>400</v>
      </c>
      <c r="J134" s="292">
        <v>50</v>
      </c>
      <c r="K134" s="340"/>
    </row>
    <row r="135" s="1" customFormat="1" ht="15" customHeight="1">
      <c r="B135" s="337"/>
      <c r="C135" s="292" t="s">
        <v>423</v>
      </c>
      <c r="D135" s="292"/>
      <c r="E135" s="292"/>
      <c r="F135" s="315" t="s">
        <v>404</v>
      </c>
      <c r="G135" s="292"/>
      <c r="H135" s="292" t="s">
        <v>438</v>
      </c>
      <c r="I135" s="292" t="s">
        <v>400</v>
      </c>
      <c r="J135" s="292">
        <v>50</v>
      </c>
      <c r="K135" s="340"/>
    </row>
    <row r="136" s="1" customFormat="1" ht="15" customHeight="1">
      <c r="B136" s="337"/>
      <c r="C136" s="292" t="s">
        <v>425</v>
      </c>
      <c r="D136" s="292"/>
      <c r="E136" s="292"/>
      <c r="F136" s="315" t="s">
        <v>404</v>
      </c>
      <c r="G136" s="292"/>
      <c r="H136" s="292" t="s">
        <v>438</v>
      </c>
      <c r="I136" s="292" t="s">
        <v>400</v>
      </c>
      <c r="J136" s="292">
        <v>50</v>
      </c>
      <c r="K136" s="340"/>
    </row>
    <row r="137" s="1" customFormat="1" ht="15" customHeight="1">
      <c r="B137" s="337"/>
      <c r="C137" s="292" t="s">
        <v>426</v>
      </c>
      <c r="D137" s="292"/>
      <c r="E137" s="292"/>
      <c r="F137" s="315" t="s">
        <v>404</v>
      </c>
      <c r="G137" s="292"/>
      <c r="H137" s="292" t="s">
        <v>451</v>
      </c>
      <c r="I137" s="292" t="s">
        <v>400</v>
      </c>
      <c r="J137" s="292">
        <v>255</v>
      </c>
      <c r="K137" s="340"/>
    </row>
    <row r="138" s="1" customFormat="1" ht="15" customHeight="1">
      <c r="B138" s="337"/>
      <c r="C138" s="292" t="s">
        <v>428</v>
      </c>
      <c r="D138" s="292"/>
      <c r="E138" s="292"/>
      <c r="F138" s="315" t="s">
        <v>398</v>
      </c>
      <c r="G138" s="292"/>
      <c r="H138" s="292" t="s">
        <v>452</v>
      </c>
      <c r="I138" s="292" t="s">
        <v>430</v>
      </c>
      <c r="J138" s="292"/>
      <c r="K138" s="340"/>
    </row>
    <row r="139" s="1" customFormat="1" ht="15" customHeight="1">
      <c r="B139" s="337"/>
      <c r="C139" s="292" t="s">
        <v>431</v>
      </c>
      <c r="D139" s="292"/>
      <c r="E139" s="292"/>
      <c r="F139" s="315" t="s">
        <v>398</v>
      </c>
      <c r="G139" s="292"/>
      <c r="H139" s="292" t="s">
        <v>453</v>
      </c>
      <c r="I139" s="292" t="s">
        <v>433</v>
      </c>
      <c r="J139" s="292"/>
      <c r="K139" s="340"/>
    </row>
    <row r="140" s="1" customFormat="1" ht="15" customHeight="1">
      <c r="B140" s="337"/>
      <c r="C140" s="292" t="s">
        <v>434</v>
      </c>
      <c r="D140" s="292"/>
      <c r="E140" s="292"/>
      <c r="F140" s="315" t="s">
        <v>398</v>
      </c>
      <c r="G140" s="292"/>
      <c r="H140" s="292" t="s">
        <v>434</v>
      </c>
      <c r="I140" s="292" t="s">
        <v>433</v>
      </c>
      <c r="J140" s="292"/>
      <c r="K140" s="340"/>
    </row>
    <row r="141" s="1" customFormat="1" ht="15" customHeight="1">
      <c r="B141" s="337"/>
      <c r="C141" s="292" t="s">
        <v>42</v>
      </c>
      <c r="D141" s="292"/>
      <c r="E141" s="292"/>
      <c r="F141" s="315" t="s">
        <v>398</v>
      </c>
      <c r="G141" s="292"/>
      <c r="H141" s="292" t="s">
        <v>454</v>
      </c>
      <c r="I141" s="292" t="s">
        <v>433</v>
      </c>
      <c r="J141" s="292"/>
      <c r="K141" s="340"/>
    </row>
    <row r="142" s="1" customFormat="1" ht="15" customHeight="1">
      <c r="B142" s="337"/>
      <c r="C142" s="292" t="s">
        <v>455</v>
      </c>
      <c r="D142" s="292"/>
      <c r="E142" s="292"/>
      <c r="F142" s="315" t="s">
        <v>398</v>
      </c>
      <c r="G142" s="292"/>
      <c r="H142" s="292" t="s">
        <v>456</v>
      </c>
      <c r="I142" s="292" t="s">
        <v>433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457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392</v>
      </c>
      <c r="D148" s="307"/>
      <c r="E148" s="307"/>
      <c r="F148" s="307" t="s">
        <v>393</v>
      </c>
      <c r="G148" s="308"/>
      <c r="H148" s="307" t="s">
        <v>58</v>
      </c>
      <c r="I148" s="307" t="s">
        <v>61</v>
      </c>
      <c r="J148" s="307" t="s">
        <v>394</v>
      </c>
      <c r="K148" s="306"/>
    </row>
    <row r="149" s="1" customFormat="1" ht="17.25" customHeight="1">
      <c r="B149" s="304"/>
      <c r="C149" s="309" t="s">
        <v>395</v>
      </c>
      <c r="D149" s="309"/>
      <c r="E149" s="309"/>
      <c r="F149" s="310" t="s">
        <v>396</v>
      </c>
      <c r="G149" s="311"/>
      <c r="H149" s="309"/>
      <c r="I149" s="309"/>
      <c r="J149" s="309" t="s">
        <v>397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401</v>
      </c>
      <c r="D151" s="292"/>
      <c r="E151" s="292"/>
      <c r="F151" s="345" t="s">
        <v>398</v>
      </c>
      <c r="G151" s="292"/>
      <c r="H151" s="344" t="s">
        <v>438</v>
      </c>
      <c r="I151" s="344" t="s">
        <v>400</v>
      </c>
      <c r="J151" s="344">
        <v>120</v>
      </c>
      <c r="K151" s="340"/>
    </row>
    <row r="152" s="1" customFormat="1" ht="15" customHeight="1">
      <c r="B152" s="317"/>
      <c r="C152" s="344" t="s">
        <v>447</v>
      </c>
      <c r="D152" s="292"/>
      <c r="E152" s="292"/>
      <c r="F152" s="345" t="s">
        <v>398</v>
      </c>
      <c r="G152" s="292"/>
      <c r="H152" s="344" t="s">
        <v>458</v>
      </c>
      <c r="I152" s="344" t="s">
        <v>400</v>
      </c>
      <c r="J152" s="344" t="s">
        <v>449</v>
      </c>
      <c r="K152" s="340"/>
    </row>
    <row r="153" s="1" customFormat="1" ht="15" customHeight="1">
      <c r="B153" s="317"/>
      <c r="C153" s="344" t="s">
        <v>346</v>
      </c>
      <c r="D153" s="292"/>
      <c r="E153" s="292"/>
      <c r="F153" s="345" t="s">
        <v>398</v>
      </c>
      <c r="G153" s="292"/>
      <c r="H153" s="344" t="s">
        <v>459</v>
      </c>
      <c r="I153" s="344" t="s">
        <v>400</v>
      </c>
      <c r="J153" s="344" t="s">
        <v>449</v>
      </c>
      <c r="K153" s="340"/>
    </row>
    <row r="154" s="1" customFormat="1" ht="15" customHeight="1">
      <c r="B154" s="317"/>
      <c r="C154" s="344" t="s">
        <v>403</v>
      </c>
      <c r="D154" s="292"/>
      <c r="E154" s="292"/>
      <c r="F154" s="345" t="s">
        <v>404</v>
      </c>
      <c r="G154" s="292"/>
      <c r="H154" s="344" t="s">
        <v>438</v>
      </c>
      <c r="I154" s="344" t="s">
        <v>400</v>
      </c>
      <c r="J154" s="344">
        <v>50</v>
      </c>
      <c r="K154" s="340"/>
    </row>
    <row r="155" s="1" customFormat="1" ht="15" customHeight="1">
      <c r="B155" s="317"/>
      <c r="C155" s="344" t="s">
        <v>406</v>
      </c>
      <c r="D155" s="292"/>
      <c r="E155" s="292"/>
      <c r="F155" s="345" t="s">
        <v>398</v>
      </c>
      <c r="G155" s="292"/>
      <c r="H155" s="344" t="s">
        <v>438</v>
      </c>
      <c r="I155" s="344" t="s">
        <v>408</v>
      </c>
      <c r="J155" s="344"/>
      <c r="K155" s="340"/>
    </row>
    <row r="156" s="1" customFormat="1" ht="15" customHeight="1">
      <c r="B156" s="317"/>
      <c r="C156" s="344" t="s">
        <v>417</v>
      </c>
      <c r="D156" s="292"/>
      <c r="E156" s="292"/>
      <c r="F156" s="345" t="s">
        <v>404</v>
      </c>
      <c r="G156" s="292"/>
      <c r="H156" s="344" t="s">
        <v>438</v>
      </c>
      <c r="I156" s="344" t="s">
        <v>400</v>
      </c>
      <c r="J156" s="344">
        <v>50</v>
      </c>
      <c r="K156" s="340"/>
    </row>
    <row r="157" s="1" customFormat="1" ht="15" customHeight="1">
      <c r="B157" s="317"/>
      <c r="C157" s="344" t="s">
        <v>425</v>
      </c>
      <c r="D157" s="292"/>
      <c r="E157" s="292"/>
      <c r="F157" s="345" t="s">
        <v>404</v>
      </c>
      <c r="G157" s="292"/>
      <c r="H157" s="344" t="s">
        <v>438</v>
      </c>
      <c r="I157" s="344" t="s">
        <v>400</v>
      </c>
      <c r="J157" s="344">
        <v>50</v>
      </c>
      <c r="K157" s="340"/>
    </row>
    <row r="158" s="1" customFormat="1" ht="15" customHeight="1">
      <c r="B158" s="317"/>
      <c r="C158" s="344" t="s">
        <v>423</v>
      </c>
      <c r="D158" s="292"/>
      <c r="E158" s="292"/>
      <c r="F158" s="345" t="s">
        <v>404</v>
      </c>
      <c r="G158" s="292"/>
      <c r="H158" s="344" t="s">
        <v>438</v>
      </c>
      <c r="I158" s="344" t="s">
        <v>400</v>
      </c>
      <c r="J158" s="344">
        <v>50</v>
      </c>
      <c r="K158" s="340"/>
    </row>
    <row r="159" s="1" customFormat="1" ht="15" customHeight="1">
      <c r="B159" s="317"/>
      <c r="C159" s="344" t="s">
        <v>99</v>
      </c>
      <c r="D159" s="292"/>
      <c r="E159" s="292"/>
      <c r="F159" s="345" t="s">
        <v>398</v>
      </c>
      <c r="G159" s="292"/>
      <c r="H159" s="344" t="s">
        <v>460</v>
      </c>
      <c r="I159" s="344" t="s">
        <v>400</v>
      </c>
      <c r="J159" s="344" t="s">
        <v>461</v>
      </c>
      <c r="K159" s="340"/>
    </row>
    <row r="160" s="1" customFormat="1" ht="15" customHeight="1">
      <c r="B160" s="317"/>
      <c r="C160" s="344" t="s">
        <v>462</v>
      </c>
      <c r="D160" s="292"/>
      <c r="E160" s="292"/>
      <c r="F160" s="345" t="s">
        <v>398</v>
      </c>
      <c r="G160" s="292"/>
      <c r="H160" s="344" t="s">
        <v>463</v>
      </c>
      <c r="I160" s="344" t="s">
        <v>433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464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392</v>
      </c>
      <c r="D166" s="307"/>
      <c r="E166" s="307"/>
      <c r="F166" s="307" t="s">
        <v>393</v>
      </c>
      <c r="G166" s="349"/>
      <c r="H166" s="350" t="s">
        <v>58</v>
      </c>
      <c r="I166" s="350" t="s">
        <v>61</v>
      </c>
      <c r="J166" s="307" t="s">
        <v>394</v>
      </c>
      <c r="K166" s="284"/>
    </row>
    <row r="167" s="1" customFormat="1" ht="17.25" customHeight="1">
      <c r="B167" s="285"/>
      <c r="C167" s="309" t="s">
        <v>395</v>
      </c>
      <c r="D167" s="309"/>
      <c r="E167" s="309"/>
      <c r="F167" s="310" t="s">
        <v>396</v>
      </c>
      <c r="G167" s="351"/>
      <c r="H167" s="352"/>
      <c r="I167" s="352"/>
      <c r="J167" s="309" t="s">
        <v>397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401</v>
      </c>
      <c r="D169" s="292"/>
      <c r="E169" s="292"/>
      <c r="F169" s="315" t="s">
        <v>398</v>
      </c>
      <c r="G169" s="292"/>
      <c r="H169" s="292" t="s">
        <v>438</v>
      </c>
      <c r="I169" s="292" t="s">
        <v>400</v>
      </c>
      <c r="J169" s="292">
        <v>120</v>
      </c>
      <c r="K169" s="340"/>
    </row>
    <row r="170" s="1" customFormat="1" ht="15" customHeight="1">
      <c r="B170" s="317"/>
      <c r="C170" s="292" t="s">
        <v>447</v>
      </c>
      <c r="D170" s="292"/>
      <c r="E170" s="292"/>
      <c r="F170" s="315" t="s">
        <v>398</v>
      </c>
      <c r="G170" s="292"/>
      <c r="H170" s="292" t="s">
        <v>448</v>
      </c>
      <c r="I170" s="292" t="s">
        <v>400</v>
      </c>
      <c r="J170" s="292" t="s">
        <v>449</v>
      </c>
      <c r="K170" s="340"/>
    </row>
    <row r="171" s="1" customFormat="1" ht="15" customHeight="1">
      <c r="B171" s="317"/>
      <c r="C171" s="292" t="s">
        <v>346</v>
      </c>
      <c r="D171" s="292"/>
      <c r="E171" s="292"/>
      <c r="F171" s="315" t="s">
        <v>398</v>
      </c>
      <c r="G171" s="292"/>
      <c r="H171" s="292" t="s">
        <v>465</v>
      </c>
      <c r="I171" s="292" t="s">
        <v>400</v>
      </c>
      <c r="J171" s="292" t="s">
        <v>449</v>
      </c>
      <c r="K171" s="340"/>
    </row>
    <row r="172" s="1" customFormat="1" ht="15" customHeight="1">
      <c r="B172" s="317"/>
      <c r="C172" s="292" t="s">
        <v>403</v>
      </c>
      <c r="D172" s="292"/>
      <c r="E172" s="292"/>
      <c r="F172" s="315" t="s">
        <v>404</v>
      </c>
      <c r="G172" s="292"/>
      <c r="H172" s="292" t="s">
        <v>465</v>
      </c>
      <c r="I172" s="292" t="s">
        <v>400</v>
      </c>
      <c r="J172" s="292">
        <v>50</v>
      </c>
      <c r="K172" s="340"/>
    </row>
    <row r="173" s="1" customFormat="1" ht="15" customHeight="1">
      <c r="B173" s="317"/>
      <c r="C173" s="292" t="s">
        <v>406</v>
      </c>
      <c r="D173" s="292"/>
      <c r="E173" s="292"/>
      <c r="F173" s="315" t="s">
        <v>398</v>
      </c>
      <c r="G173" s="292"/>
      <c r="H173" s="292" t="s">
        <v>465</v>
      </c>
      <c r="I173" s="292" t="s">
        <v>408</v>
      </c>
      <c r="J173" s="292"/>
      <c r="K173" s="340"/>
    </row>
    <row r="174" s="1" customFormat="1" ht="15" customHeight="1">
      <c r="B174" s="317"/>
      <c r="C174" s="292" t="s">
        <v>417</v>
      </c>
      <c r="D174" s="292"/>
      <c r="E174" s="292"/>
      <c r="F174" s="315" t="s">
        <v>404</v>
      </c>
      <c r="G174" s="292"/>
      <c r="H174" s="292" t="s">
        <v>465</v>
      </c>
      <c r="I174" s="292" t="s">
        <v>400</v>
      </c>
      <c r="J174" s="292">
        <v>50</v>
      </c>
      <c r="K174" s="340"/>
    </row>
    <row r="175" s="1" customFormat="1" ht="15" customHeight="1">
      <c r="B175" s="317"/>
      <c r="C175" s="292" t="s">
        <v>425</v>
      </c>
      <c r="D175" s="292"/>
      <c r="E175" s="292"/>
      <c r="F175" s="315" t="s">
        <v>404</v>
      </c>
      <c r="G175" s="292"/>
      <c r="H175" s="292" t="s">
        <v>465</v>
      </c>
      <c r="I175" s="292" t="s">
        <v>400</v>
      </c>
      <c r="J175" s="292">
        <v>50</v>
      </c>
      <c r="K175" s="340"/>
    </row>
    <row r="176" s="1" customFormat="1" ht="15" customHeight="1">
      <c r="B176" s="317"/>
      <c r="C176" s="292" t="s">
        <v>423</v>
      </c>
      <c r="D176" s="292"/>
      <c r="E176" s="292"/>
      <c r="F176" s="315" t="s">
        <v>404</v>
      </c>
      <c r="G176" s="292"/>
      <c r="H176" s="292" t="s">
        <v>465</v>
      </c>
      <c r="I176" s="292" t="s">
        <v>400</v>
      </c>
      <c r="J176" s="292">
        <v>50</v>
      </c>
      <c r="K176" s="340"/>
    </row>
    <row r="177" s="1" customFormat="1" ht="15" customHeight="1">
      <c r="B177" s="317"/>
      <c r="C177" s="292" t="s">
        <v>105</v>
      </c>
      <c r="D177" s="292"/>
      <c r="E177" s="292"/>
      <c r="F177" s="315" t="s">
        <v>398</v>
      </c>
      <c r="G177" s="292"/>
      <c r="H177" s="292" t="s">
        <v>466</v>
      </c>
      <c r="I177" s="292" t="s">
        <v>467</v>
      </c>
      <c r="J177" s="292"/>
      <c r="K177" s="340"/>
    </row>
    <row r="178" s="1" customFormat="1" ht="15" customHeight="1">
      <c r="B178" s="317"/>
      <c r="C178" s="292" t="s">
        <v>61</v>
      </c>
      <c r="D178" s="292"/>
      <c r="E178" s="292"/>
      <c r="F178" s="315" t="s">
        <v>398</v>
      </c>
      <c r="G178" s="292"/>
      <c r="H178" s="292" t="s">
        <v>468</v>
      </c>
      <c r="I178" s="292" t="s">
        <v>469</v>
      </c>
      <c r="J178" s="292">
        <v>1</v>
      </c>
      <c r="K178" s="340"/>
    </row>
    <row r="179" s="1" customFormat="1" ht="15" customHeight="1">
      <c r="B179" s="317"/>
      <c r="C179" s="292" t="s">
        <v>57</v>
      </c>
      <c r="D179" s="292"/>
      <c r="E179" s="292"/>
      <c r="F179" s="315" t="s">
        <v>398</v>
      </c>
      <c r="G179" s="292"/>
      <c r="H179" s="292" t="s">
        <v>470</v>
      </c>
      <c r="I179" s="292" t="s">
        <v>400</v>
      </c>
      <c r="J179" s="292">
        <v>20</v>
      </c>
      <c r="K179" s="340"/>
    </row>
    <row r="180" s="1" customFormat="1" ht="15" customHeight="1">
      <c r="B180" s="317"/>
      <c r="C180" s="292" t="s">
        <v>58</v>
      </c>
      <c r="D180" s="292"/>
      <c r="E180" s="292"/>
      <c r="F180" s="315" t="s">
        <v>398</v>
      </c>
      <c r="G180" s="292"/>
      <c r="H180" s="292" t="s">
        <v>471</v>
      </c>
      <c r="I180" s="292" t="s">
        <v>400</v>
      </c>
      <c r="J180" s="292">
        <v>255</v>
      </c>
      <c r="K180" s="340"/>
    </row>
    <row r="181" s="1" customFormat="1" ht="15" customHeight="1">
      <c r="B181" s="317"/>
      <c r="C181" s="292" t="s">
        <v>106</v>
      </c>
      <c r="D181" s="292"/>
      <c r="E181" s="292"/>
      <c r="F181" s="315" t="s">
        <v>398</v>
      </c>
      <c r="G181" s="292"/>
      <c r="H181" s="292" t="s">
        <v>362</v>
      </c>
      <c r="I181" s="292" t="s">
        <v>400</v>
      </c>
      <c r="J181" s="292">
        <v>10</v>
      </c>
      <c r="K181" s="340"/>
    </row>
    <row r="182" s="1" customFormat="1" ht="15" customHeight="1">
      <c r="B182" s="317"/>
      <c r="C182" s="292" t="s">
        <v>107</v>
      </c>
      <c r="D182" s="292"/>
      <c r="E182" s="292"/>
      <c r="F182" s="315" t="s">
        <v>398</v>
      </c>
      <c r="G182" s="292"/>
      <c r="H182" s="292" t="s">
        <v>472</v>
      </c>
      <c r="I182" s="292" t="s">
        <v>433</v>
      </c>
      <c r="J182" s="292"/>
      <c r="K182" s="340"/>
    </row>
    <row r="183" s="1" customFormat="1" ht="15" customHeight="1">
      <c r="B183" s="317"/>
      <c r="C183" s="292" t="s">
        <v>473</v>
      </c>
      <c r="D183" s="292"/>
      <c r="E183" s="292"/>
      <c r="F183" s="315" t="s">
        <v>398</v>
      </c>
      <c r="G183" s="292"/>
      <c r="H183" s="292" t="s">
        <v>474</v>
      </c>
      <c r="I183" s="292" t="s">
        <v>433</v>
      </c>
      <c r="J183" s="292"/>
      <c r="K183" s="340"/>
    </row>
    <row r="184" s="1" customFormat="1" ht="15" customHeight="1">
      <c r="B184" s="317"/>
      <c r="C184" s="292" t="s">
        <v>462</v>
      </c>
      <c r="D184" s="292"/>
      <c r="E184" s="292"/>
      <c r="F184" s="315" t="s">
        <v>398</v>
      </c>
      <c r="G184" s="292"/>
      <c r="H184" s="292" t="s">
        <v>475</v>
      </c>
      <c r="I184" s="292" t="s">
        <v>433</v>
      </c>
      <c r="J184" s="292"/>
      <c r="K184" s="340"/>
    </row>
    <row r="185" s="1" customFormat="1" ht="15" customHeight="1">
      <c r="B185" s="317"/>
      <c r="C185" s="292" t="s">
        <v>109</v>
      </c>
      <c r="D185" s="292"/>
      <c r="E185" s="292"/>
      <c r="F185" s="315" t="s">
        <v>404</v>
      </c>
      <c r="G185" s="292"/>
      <c r="H185" s="292" t="s">
        <v>476</v>
      </c>
      <c r="I185" s="292" t="s">
        <v>400</v>
      </c>
      <c r="J185" s="292">
        <v>50</v>
      </c>
      <c r="K185" s="340"/>
    </row>
    <row r="186" s="1" customFormat="1" ht="15" customHeight="1">
      <c r="B186" s="317"/>
      <c r="C186" s="292" t="s">
        <v>477</v>
      </c>
      <c r="D186" s="292"/>
      <c r="E186" s="292"/>
      <c r="F186" s="315" t="s">
        <v>404</v>
      </c>
      <c r="G186" s="292"/>
      <c r="H186" s="292" t="s">
        <v>478</v>
      </c>
      <c r="I186" s="292" t="s">
        <v>479</v>
      </c>
      <c r="J186" s="292"/>
      <c r="K186" s="340"/>
    </row>
    <row r="187" s="1" customFormat="1" ht="15" customHeight="1">
      <c r="B187" s="317"/>
      <c r="C187" s="292" t="s">
        <v>480</v>
      </c>
      <c r="D187" s="292"/>
      <c r="E187" s="292"/>
      <c r="F187" s="315" t="s">
        <v>404</v>
      </c>
      <c r="G187" s="292"/>
      <c r="H187" s="292" t="s">
        <v>481</v>
      </c>
      <c r="I187" s="292" t="s">
        <v>479</v>
      </c>
      <c r="J187" s="292"/>
      <c r="K187" s="340"/>
    </row>
    <row r="188" s="1" customFormat="1" ht="15" customHeight="1">
      <c r="B188" s="317"/>
      <c r="C188" s="292" t="s">
        <v>482</v>
      </c>
      <c r="D188" s="292"/>
      <c r="E188" s="292"/>
      <c r="F188" s="315" t="s">
        <v>404</v>
      </c>
      <c r="G188" s="292"/>
      <c r="H188" s="292" t="s">
        <v>483</v>
      </c>
      <c r="I188" s="292" t="s">
        <v>479</v>
      </c>
      <c r="J188" s="292"/>
      <c r="K188" s="340"/>
    </row>
    <row r="189" s="1" customFormat="1" ht="15" customHeight="1">
      <c r="B189" s="317"/>
      <c r="C189" s="353" t="s">
        <v>484</v>
      </c>
      <c r="D189" s="292"/>
      <c r="E189" s="292"/>
      <c r="F189" s="315" t="s">
        <v>404</v>
      </c>
      <c r="G189" s="292"/>
      <c r="H189" s="292" t="s">
        <v>485</v>
      </c>
      <c r="I189" s="292" t="s">
        <v>486</v>
      </c>
      <c r="J189" s="354" t="s">
        <v>487</v>
      </c>
      <c r="K189" s="340"/>
    </row>
    <row r="190" s="1" customFormat="1" ht="15" customHeight="1">
      <c r="B190" s="317"/>
      <c r="C190" s="353" t="s">
        <v>46</v>
      </c>
      <c r="D190" s="292"/>
      <c r="E190" s="292"/>
      <c r="F190" s="315" t="s">
        <v>398</v>
      </c>
      <c r="G190" s="292"/>
      <c r="H190" s="289" t="s">
        <v>488</v>
      </c>
      <c r="I190" s="292" t="s">
        <v>489</v>
      </c>
      <c r="J190" s="292"/>
      <c r="K190" s="340"/>
    </row>
    <row r="191" s="1" customFormat="1" ht="15" customHeight="1">
      <c r="B191" s="317"/>
      <c r="C191" s="353" t="s">
        <v>490</v>
      </c>
      <c r="D191" s="292"/>
      <c r="E191" s="292"/>
      <c r="F191" s="315" t="s">
        <v>398</v>
      </c>
      <c r="G191" s="292"/>
      <c r="H191" s="292" t="s">
        <v>491</v>
      </c>
      <c r="I191" s="292" t="s">
        <v>433</v>
      </c>
      <c r="J191" s="292"/>
      <c r="K191" s="340"/>
    </row>
    <row r="192" s="1" customFormat="1" ht="15" customHeight="1">
      <c r="B192" s="317"/>
      <c r="C192" s="353" t="s">
        <v>492</v>
      </c>
      <c r="D192" s="292"/>
      <c r="E192" s="292"/>
      <c r="F192" s="315" t="s">
        <v>398</v>
      </c>
      <c r="G192" s="292"/>
      <c r="H192" s="292" t="s">
        <v>493</v>
      </c>
      <c r="I192" s="292" t="s">
        <v>433</v>
      </c>
      <c r="J192" s="292"/>
      <c r="K192" s="340"/>
    </row>
    <row r="193" s="1" customFormat="1" ht="15" customHeight="1">
      <c r="B193" s="317"/>
      <c r="C193" s="353" t="s">
        <v>494</v>
      </c>
      <c r="D193" s="292"/>
      <c r="E193" s="292"/>
      <c r="F193" s="315" t="s">
        <v>404</v>
      </c>
      <c r="G193" s="292"/>
      <c r="H193" s="292" t="s">
        <v>495</v>
      </c>
      <c r="I193" s="292" t="s">
        <v>433</v>
      </c>
      <c r="J193" s="292"/>
      <c r="K193" s="340"/>
    </row>
    <row r="194" s="1" customFormat="1" ht="15" customHeight="1">
      <c r="B194" s="346"/>
      <c r="C194" s="355"/>
      <c r="D194" s="326"/>
      <c r="E194" s="326"/>
      <c r="F194" s="326"/>
      <c r="G194" s="326"/>
      <c r="H194" s="326"/>
      <c r="I194" s="326"/>
      <c r="J194" s="326"/>
      <c r="K194" s="347"/>
    </row>
    <row r="195" s="1" customFormat="1" ht="18.75" customHeight="1">
      <c r="B195" s="328"/>
      <c r="C195" s="338"/>
      <c r="D195" s="338"/>
      <c r="E195" s="338"/>
      <c r="F195" s="348"/>
      <c r="G195" s="338"/>
      <c r="H195" s="338"/>
      <c r="I195" s="338"/>
      <c r="J195" s="338"/>
      <c r="K195" s="328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</row>
    <row r="198" s="1" customFormat="1" ht="13.5">
      <c r="B198" s="279"/>
      <c r="C198" s="280"/>
      <c r="D198" s="280"/>
      <c r="E198" s="280"/>
      <c r="F198" s="280"/>
      <c r="G198" s="280"/>
      <c r="H198" s="280"/>
      <c r="I198" s="280"/>
      <c r="J198" s="280"/>
      <c r="K198" s="281"/>
    </row>
    <row r="199" s="1" customFormat="1" ht="21">
      <c r="B199" s="282"/>
      <c r="C199" s="283" t="s">
        <v>496</v>
      </c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5.5" customHeight="1">
      <c r="B200" s="282"/>
      <c r="C200" s="356" t="s">
        <v>497</v>
      </c>
      <c r="D200" s="356"/>
      <c r="E200" s="356"/>
      <c r="F200" s="356" t="s">
        <v>498</v>
      </c>
      <c r="G200" s="357"/>
      <c r="H200" s="356" t="s">
        <v>499</v>
      </c>
      <c r="I200" s="356"/>
      <c r="J200" s="356"/>
      <c r="K200" s="284"/>
    </row>
    <row r="201" s="1" customFormat="1" ht="5.25" customHeight="1">
      <c r="B201" s="317"/>
      <c r="C201" s="312"/>
      <c r="D201" s="312"/>
      <c r="E201" s="312"/>
      <c r="F201" s="312"/>
      <c r="G201" s="338"/>
      <c r="H201" s="312"/>
      <c r="I201" s="312"/>
      <c r="J201" s="312"/>
      <c r="K201" s="340"/>
    </row>
    <row r="202" s="1" customFormat="1" ht="15" customHeight="1">
      <c r="B202" s="317"/>
      <c r="C202" s="292" t="s">
        <v>489</v>
      </c>
      <c r="D202" s="292"/>
      <c r="E202" s="292"/>
      <c r="F202" s="315" t="s">
        <v>47</v>
      </c>
      <c r="G202" s="292"/>
      <c r="H202" s="292" t="s">
        <v>500</v>
      </c>
      <c r="I202" s="292"/>
      <c r="J202" s="292"/>
      <c r="K202" s="340"/>
    </row>
    <row r="203" s="1" customFormat="1" ht="15" customHeight="1">
      <c r="B203" s="317"/>
      <c r="C203" s="292"/>
      <c r="D203" s="292"/>
      <c r="E203" s="292"/>
      <c r="F203" s="315" t="s">
        <v>48</v>
      </c>
      <c r="G203" s="292"/>
      <c r="H203" s="292" t="s">
        <v>501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51</v>
      </c>
      <c r="G204" s="292"/>
      <c r="H204" s="292" t="s">
        <v>502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49</v>
      </c>
      <c r="G205" s="292"/>
      <c r="H205" s="292" t="s">
        <v>503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50</v>
      </c>
      <c r="G206" s="292"/>
      <c r="H206" s="292" t="s">
        <v>504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/>
      <c r="G207" s="292"/>
      <c r="H207" s="292"/>
      <c r="I207" s="292"/>
      <c r="J207" s="292"/>
      <c r="K207" s="340"/>
    </row>
    <row r="208" s="1" customFormat="1" ht="15" customHeight="1">
      <c r="B208" s="317"/>
      <c r="C208" s="292" t="s">
        <v>445</v>
      </c>
      <c r="D208" s="292"/>
      <c r="E208" s="292"/>
      <c r="F208" s="315" t="s">
        <v>83</v>
      </c>
      <c r="G208" s="292"/>
      <c r="H208" s="292" t="s">
        <v>505</v>
      </c>
      <c r="I208" s="292"/>
      <c r="J208" s="292"/>
      <c r="K208" s="340"/>
    </row>
    <row r="209" s="1" customFormat="1" ht="15" customHeight="1">
      <c r="B209" s="317"/>
      <c r="C209" s="292"/>
      <c r="D209" s="292"/>
      <c r="E209" s="292"/>
      <c r="F209" s="315" t="s">
        <v>341</v>
      </c>
      <c r="G209" s="292"/>
      <c r="H209" s="292" t="s">
        <v>342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339</v>
      </c>
      <c r="G210" s="292"/>
      <c r="H210" s="292" t="s">
        <v>506</v>
      </c>
      <c r="I210" s="292"/>
      <c r="J210" s="292"/>
      <c r="K210" s="340"/>
    </row>
    <row r="211" s="1" customFormat="1" ht="15" customHeight="1">
      <c r="B211" s="358"/>
      <c r="C211" s="292"/>
      <c r="D211" s="292"/>
      <c r="E211" s="292"/>
      <c r="F211" s="315" t="s">
        <v>343</v>
      </c>
      <c r="G211" s="353"/>
      <c r="H211" s="344" t="s">
        <v>82</v>
      </c>
      <c r="I211" s="344"/>
      <c r="J211" s="344"/>
      <c r="K211" s="359"/>
    </row>
    <row r="212" s="1" customFormat="1" ht="15" customHeight="1">
      <c r="B212" s="358"/>
      <c r="C212" s="292"/>
      <c r="D212" s="292"/>
      <c r="E212" s="292"/>
      <c r="F212" s="315" t="s">
        <v>344</v>
      </c>
      <c r="G212" s="353"/>
      <c r="H212" s="344" t="s">
        <v>122</v>
      </c>
      <c r="I212" s="344"/>
      <c r="J212" s="344"/>
      <c r="K212" s="359"/>
    </row>
    <row r="213" s="1" customFormat="1" ht="15" customHeight="1">
      <c r="B213" s="358"/>
      <c r="C213" s="292"/>
      <c r="D213" s="292"/>
      <c r="E213" s="292"/>
      <c r="F213" s="315"/>
      <c r="G213" s="353"/>
      <c r="H213" s="344"/>
      <c r="I213" s="344"/>
      <c r="J213" s="344"/>
      <c r="K213" s="359"/>
    </row>
    <row r="214" s="1" customFormat="1" ht="15" customHeight="1">
      <c r="B214" s="358"/>
      <c r="C214" s="292" t="s">
        <v>469</v>
      </c>
      <c r="D214" s="292"/>
      <c r="E214" s="292"/>
      <c r="F214" s="315">
        <v>1</v>
      </c>
      <c r="G214" s="353"/>
      <c r="H214" s="344" t="s">
        <v>507</v>
      </c>
      <c r="I214" s="344"/>
      <c r="J214" s="344"/>
      <c r="K214" s="359"/>
    </row>
    <row r="215" s="1" customFormat="1" ht="15" customHeight="1">
      <c r="B215" s="358"/>
      <c r="C215" s="292"/>
      <c r="D215" s="292"/>
      <c r="E215" s="292"/>
      <c r="F215" s="315">
        <v>2</v>
      </c>
      <c r="G215" s="353"/>
      <c r="H215" s="344" t="s">
        <v>508</v>
      </c>
      <c r="I215" s="344"/>
      <c r="J215" s="344"/>
      <c r="K215" s="359"/>
    </row>
    <row r="216" s="1" customFormat="1" ht="15" customHeight="1">
      <c r="B216" s="358"/>
      <c r="C216" s="292"/>
      <c r="D216" s="292"/>
      <c r="E216" s="292"/>
      <c r="F216" s="315">
        <v>3</v>
      </c>
      <c r="G216" s="353"/>
      <c r="H216" s="344" t="s">
        <v>509</v>
      </c>
      <c r="I216" s="344"/>
      <c r="J216" s="344"/>
      <c r="K216" s="359"/>
    </row>
    <row r="217" s="1" customFormat="1" ht="15" customHeight="1">
      <c r="B217" s="358"/>
      <c r="C217" s="292"/>
      <c r="D217" s="292"/>
      <c r="E217" s="292"/>
      <c r="F217" s="315">
        <v>4</v>
      </c>
      <c r="G217" s="353"/>
      <c r="H217" s="344" t="s">
        <v>510</v>
      </c>
      <c r="I217" s="344"/>
      <c r="J217" s="344"/>
      <c r="K217" s="359"/>
    </row>
    <row r="218" s="1" customFormat="1" ht="12.75" customHeight="1">
      <c r="B218" s="360"/>
      <c r="C218" s="361"/>
      <c r="D218" s="361"/>
      <c r="E218" s="361"/>
      <c r="F218" s="361"/>
      <c r="G218" s="361"/>
      <c r="H218" s="361"/>
      <c r="I218" s="361"/>
      <c r="J218" s="361"/>
      <c r="K218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volduchy-prace\sopatrny</dc:creator>
  <cp:lastModifiedBy>volduchy-prace\sopatrny</cp:lastModifiedBy>
  <dcterms:created xsi:type="dcterms:W3CDTF">2021-03-09T07:39:56Z</dcterms:created>
  <dcterms:modified xsi:type="dcterms:W3CDTF">2021-03-09T07:40:01Z</dcterms:modified>
</cp:coreProperties>
</file>