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 - SO 201 Most 23218-2" sheetId="2" r:id="rId2"/>
    <sheet name="171 - SO 171 DIO" sheetId="3" r:id="rId3"/>
    <sheet name="401 - VON" sheetId="4" r:id="rId4"/>
  </sheets>
  <definedNames>
    <definedName name="_xlnm.Print_Area" localSheetId="0">'Rekapitulace stavby'!$D$4:$AO$76,'Rekapitulace stavby'!$C$82:$AQ$98</definedName>
    <definedName name="_xlnm._FilterDatabase" localSheetId="1" hidden="1">'201 - SO 201 Most 23218-2'!$C$126:$K$321</definedName>
    <definedName name="_xlnm.Print_Area" localSheetId="1">'201 - SO 201 Most 23218-2'!$C$4:$J$39,'201 - SO 201 Most 23218-2'!$C$50:$J$76,'201 - SO 201 Most 23218-2'!$C$82:$J$108,'201 - SO 201 Most 23218-2'!$C$114:$J$321</definedName>
    <definedName name="_xlnm._FilterDatabase" localSheetId="2" hidden="1">'171 - SO 171 DIO'!$C$117:$K$123</definedName>
    <definedName name="_xlnm.Print_Area" localSheetId="2">'171 - SO 171 DIO'!$C$4:$J$39,'171 - SO 171 DIO'!$C$50:$J$76,'171 - SO 171 DIO'!$C$82:$J$99,'171 - SO 171 DIO'!$C$105:$J$123</definedName>
    <definedName name="_xlnm._FilterDatabase" localSheetId="3" hidden="1">'401 - VON'!$C$116:$K$140</definedName>
    <definedName name="_xlnm.Print_Area" localSheetId="3">'401 - VON'!$C$4:$J$39,'401 - VON'!$C$50:$J$76,'401 - VON'!$C$82:$J$98,'401 - VON'!$C$104:$J$140</definedName>
    <definedName name="_xlnm.Print_Titles" localSheetId="0">'Rekapitulace stavby'!$92:$92</definedName>
    <definedName name="_xlnm.Print_Titles" localSheetId="1">'201 - SO 201 Most 23218-2'!$126:$126</definedName>
    <definedName name="_xlnm.Print_Titles" localSheetId="2">'171 - SO 171 DIO'!$117:$117</definedName>
    <definedName name="_xlnm.Print_Titles" localSheetId="3">'401 - VON'!$116:$116</definedName>
  </definedNames>
  <calcPr fullCalcOnLoad="1"/>
</workbook>
</file>

<file path=xl/sharedStrings.xml><?xml version="1.0" encoding="utf-8"?>
<sst xmlns="http://schemas.openxmlformats.org/spreadsheetml/2006/main" count="2997" uniqueCount="711">
  <si>
    <t>Export Komplet</t>
  </si>
  <si>
    <t/>
  </si>
  <si>
    <t>2.0</t>
  </si>
  <si>
    <t>False</t>
  </si>
  <si>
    <t>{abbae73d-9deb-4f52-8015-b38105021f61}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</si>
  <si>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</si>
  <si>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</si>
  <si>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</si>
  <si>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</si>
  <si>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</si>
  <si>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</si>
  <si>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</si>
  <si>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</si>
  <si>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</si>
  <si>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</si>
  <si>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</si>
  <si>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</si>
  <si>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Svinná - most 23218-2</t>
  </si>
  <si>
    <t>0,1</t>
  </si>
  <si>
    <t>KSO:</t>
  </si>
  <si>
    <t>CC-CZ:</t>
  </si>
  <si>
    <t>1</t>
  </si>
  <si>
    <t>Místo:</t>
  </si>
  <si>
    <t xml:space="preserve"> </t>
  </si>
  <si>
    <t>Datum:</t>
  </si>
  <si>
    <t>3. 12. 2014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</si>
  <si>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</si>
  <si>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</si>
  <si>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</si>
  <si>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</si>
  <si>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</si>
  <si>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</si>
  <si>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</si>
  <si>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</si>
  <si>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</si>
  <si>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</si>
  <si>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</si>
  <si>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</si>
  <si>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</si>
  <si>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</si>
  <si>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</si>
  <si>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</si>
  <si>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</si>
  <si>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</si>
  <si>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</si>
  <si>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</si>
  <si>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</si>
  <si>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</si>
  <si>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</si>
  <si>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</si>
  <si>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</si>
  <si>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</si>
  <si>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</si>
  <si>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</si>
  <si>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</si>
  <si>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</si>
  <si>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</si>
  <si>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</si>
  <si>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</si>
  <si>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</si>
  <si>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</si>
  <si>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</si>
  <si>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</si>
  <si>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</si>
  <si>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</si>
  <si>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</si>
  <si>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</si>
  <si>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</si>
  <si>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</si>
  <si>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</si>
  <si>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</si>
  <si>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</si>
  <si>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</si>
  <si>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</si>
  <si>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</si>
  <si>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</si>
  <si>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</si>
  <si>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</si>
  <si>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</si>
  <si>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</si>
  <si>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</si>
  <si>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</si>
  <si>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</t>
  </si>
  <si>
    <t>SO 201 Most 23218-2</t>
  </si>
  <si>
    <t>STA</t>
  </si>
  <si>
    <t>{69a2f6d3-3777-4268-ba02-acb612970b6e}</t>
  </si>
  <si>
    <t>2</t>
  </si>
  <si>
    <t>171</t>
  </si>
  <si>
    <t>SO 171 DIO</t>
  </si>
  <si>
    <t>{f3c0f609-7a93-4453-9af6-604a093d974f}</t>
  </si>
  <si>
    <t>401</t>
  </si>
  <si>
    <t>VON</t>
  </si>
  <si>
    <t>{459c985c-2eb2-486a-90d5-29b2eadafab3}</t>
  </si>
  <si>
    <t>KRYCÍ LIST SOUPISU PRACÍ</t>
  </si>
  <si>
    <t>Objekt:</t>
  </si>
  <si>
    <t>201 - SO 201 Most 23218-2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</si>
  <si>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</si>
  <si>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</si>
  <si>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</si>
  <si>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</si>
  <si>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</si>
  <si>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</si>
  <si>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</si>
  <si>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</si>
  <si>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</si>
  <si>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</si>
  <si>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</si>
  <si>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</si>
  <si>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</si>
  <si>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</si>
  <si>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</si>
  <si>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</si>
  <si>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</si>
  <si>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</si>
  <si>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</si>
  <si>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</si>
  <si>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</si>
  <si>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</si>
  <si>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</si>
  <si>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</si>
  <si>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</si>
  <si>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</si>
  <si>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</si>
  <si>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</si>
  <si>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</si>
  <si>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</si>
  <si>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</si>
  <si>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</si>
  <si>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</si>
  <si>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</si>
  <si>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</si>
  <si>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</si>
  <si>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</si>
  <si>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</si>
  <si>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1441710512</t>
  </si>
  <si>
    <t>112101101</t>
  </si>
  <si>
    <t>Kácení stromů listnatých D kmene do 300 mm</t>
  </si>
  <si>
    <t>kus</t>
  </si>
  <si>
    <t>-324537633</t>
  </si>
  <si>
    <t>3</t>
  </si>
  <si>
    <t>112101103</t>
  </si>
  <si>
    <t>Kácení stromů listnatých D kmene do 700 mm</t>
  </si>
  <si>
    <t>-673975840</t>
  </si>
  <si>
    <t>112101104</t>
  </si>
  <si>
    <t>Kácení stromů listnatých D kmene do 900 mm</t>
  </si>
  <si>
    <t>-2037665855</t>
  </si>
  <si>
    <t>5</t>
  </si>
  <si>
    <t>112101123</t>
  </si>
  <si>
    <t>Kácení stromů jehličnatých D kmene do 700 mm</t>
  </si>
  <si>
    <t>892384011</t>
  </si>
  <si>
    <t>6</t>
  </si>
  <si>
    <t>112201101</t>
  </si>
  <si>
    <t>Odstranění pařezů D do 300 mm</t>
  </si>
  <si>
    <t>-1727756539</t>
  </si>
  <si>
    <t>7</t>
  </si>
  <si>
    <t>112201103</t>
  </si>
  <si>
    <t>Odstranění pařezů D do 700 mm</t>
  </si>
  <si>
    <t>1221869424</t>
  </si>
  <si>
    <t>8</t>
  </si>
  <si>
    <t>112201104</t>
  </si>
  <si>
    <t>Odstranění pařezů D do 900 mm</t>
  </si>
  <si>
    <t>-2042484528</t>
  </si>
  <si>
    <t>9</t>
  </si>
  <si>
    <t>113107222</t>
  </si>
  <si>
    <t>Odstranění podkladu pl přes 200 m2 z kameniva drceného tl 200 mm</t>
  </si>
  <si>
    <t>-833973605</t>
  </si>
  <si>
    <t>113107243</t>
  </si>
  <si>
    <t>Odstranění podkladu pl přes 200 m2 živičných tl 150 mm</t>
  </si>
  <si>
    <t>1175259078</t>
  </si>
  <si>
    <t>11</t>
  </si>
  <si>
    <t>113154124</t>
  </si>
  <si>
    <t>Frézování živičného krytu tl 100 mm pruh š 1 m pl do 500 m2 bez překážek v trase (frézing bude odvezen na skládku objednatele)</t>
  </si>
  <si>
    <t>-1347686379</t>
  </si>
  <si>
    <t>12</t>
  </si>
  <si>
    <t>121101101</t>
  </si>
  <si>
    <t>Sejmutí ornice s přemístěním na vzdálenost do 50 m</t>
  </si>
  <si>
    <t>m3</t>
  </si>
  <si>
    <t>-1645091484</t>
  </si>
  <si>
    <t>VV</t>
  </si>
  <si>
    <t>117,72*0,2</t>
  </si>
  <si>
    <t>Součet</t>
  </si>
  <si>
    <t>13</t>
  </si>
  <si>
    <t>131201102</t>
  </si>
  <si>
    <t>Hloubení jam nezapažených v hornině tř. 3 objemu do 1000 m3</t>
  </si>
  <si>
    <t>1015473097</t>
  </si>
  <si>
    <t>14</t>
  </si>
  <si>
    <t>131201109</t>
  </si>
  <si>
    <t>Příplatek za lepivost u hloubení jam nezapažených v hornině tř. 3</t>
  </si>
  <si>
    <t>1865205030</t>
  </si>
  <si>
    <t>389,26*0,3</t>
  </si>
  <si>
    <t>131501102</t>
  </si>
  <si>
    <t>Hloubení jam nezapažených v hornině tř. 6 objemu do 1000 m3</t>
  </si>
  <si>
    <t>-1589552563</t>
  </si>
  <si>
    <t>16</t>
  </si>
  <si>
    <t>161101101</t>
  </si>
  <si>
    <t>Svislé přemístění výkopku z horniny tř. 1 až 4 hl výkopu do 2,5 m</t>
  </si>
  <si>
    <t>-215651080</t>
  </si>
  <si>
    <t>389,26*0,08</t>
  </si>
  <si>
    <t>17</t>
  </si>
  <si>
    <t>161101151</t>
  </si>
  <si>
    <t>Svislé přemístění výkopku z horniny tř. 5 až 7 hl výkopu do 2,5 m</t>
  </si>
  <si>
    <t>946243333</t>
  </si>
  <si>
    <t>68,69*0,08</t>
  </si>
  <si>
    <t>18</t>
  </si>
  <si>
    <t>162301101</t>
  </si>
  <si>
    <t>Vodorovné přemístění do 500 m výkopku/sypaniny z horniny tř. 1 až 4</t>
  </si>
  <si>
    <t>786283921</t>
  </si>
  <si>
    <t>"zásypy a násypy na mezideponii a zpět" (25,67+301,78)*2</t>
  </si>
  <si>
    <t>"zásyp šp" 161,32</t>
  </si>
  <si>
    <t>19</t>
  </si>
  <si>
    <t>162301401</t>
  </si>
  <si>
    <t>Vodorovné přemístění větví stromů listnatých do 5 km D kmene do 300 mm</t>
  </si>
  <si>
    <t>612954485</t>
  </si>
  <si>
    <t>20</t>
  </si>
  <si>
    <t>162301403</t>
  </si>
  <si>
    <t>Vodorovné přemístění větví stromů listnatých do 5 km D kmene do 700 mm</t>
  </si>
  <si>
    <t>1416081492</t>
  </si>
  <si>
    <t>162301404</t>
  </si>
  <si>
    <t>Vodorovné přemístění větví stromů listnatých do 5 km D kmene do 900 mm</t>
  </si>
  <si>
    <t>-40616730</t>
  </si>
  <si>
    <t>22</t>
  </si>
  <si>
    <t>162301407</t>
  </si>
  <si>
    <t>Vodorovné přemístění větví stromů jehličnatých do 5 km D kmene do 700 mm</t>
  </si>
  <si>
    <t>-557859790</t>
  </si>
  <si>
    <t>23</t>
  </si>
  <si>
    <t>162301411</t>
  </si>
  <si>
    <t>Vodorovné přemístění kmenů stromů listnatých do 5 km D kmene do 300 mm</t>
  </si>
  <si>
    <t>-1881869851</t>
  </si>
  <si>
    <t>24</t>
  </si>
  <si>
    <t>162301413</t>
  </si>
  <si>
    <t>Vodorovné přemístění kmenů stromů listnatých do 5 km D kmene do 700 mm</t>
  </si>
  <si>
    <t>-1082841706</t>
  </si>
  <si>
    <t>25</t>
  </si>
  <si>
    <t>162301414</t>
  </si>
  <si>
    <t>Vodorovné přemístění kmenů stromů listnatých do 5 km D kmene do 900 mm</t>
  </si>
  <si>
    <t>-2105694067</t>
  </si>
  <si>
    <t>26</t>
  </si>
  <si>
    <t>162301417</t>
  </si>
  <si>
    <t>Vodorovné přemístění kmenů stromů jehličnatých do 5 km D kmene do 700 mm</t>
  </si>
  <si>
    <t>-940875626</t>
  </si>
  <si>
    <t>27</t>
  </si>
  <si>
    <t>162301421</t>
  </si>
  <si>
    <t>Vodorovné přemístění pařezů do 5 km D do 300 mm</t>
  </si>
  <si>
    <t>-841200643</t>
  </si>
  <si>
    <t>28</t>
  </si>
  <si>
    <t>162301423</t>
  </si>
  <si>
    <t>Vodorovné přemístění pařezů do 5 km D do 700 mm</t>
  </si>
  <si>
    <t>224457228</t>
  </si>
  <si>
    <t>29</t>
  </si>
  <si>
    <t>162301424</t>
  </si>
  <si>
    <t>Vodorovné přemístění pařezů do 5 km D do 900 mm</t>
  </si>
  <si>
    <t>-312958756</t>
  </si>
  <si>
    <t>30</t>
  </si>
  <si>
    <t>162301501</t>
  </si>
  <si>
    <t>Vodorovné přemístění křovin do 5 km D kmene do 100 mm</t>
  </si>
  <si>
    <t>1577623537</t>
  </si>
  <si>
    <t>31</t>
  </si>
  <si>
    <t>162701105</t>
  </si>
  <si>
    <t>Vodorovné přemístění do 10000 m výkopku/sypaniny z horniny tř. 1 až 4</t>
  </si>
  <si>
    <t>-910948539</t>
  </si>
  <si>
    <t>"přebytečná zemina na skládku" 389,26-(25,67+301,78)</t>
  </si>
  <si>
    <t>32</t>
  </si>
  <si>
    <t>162701109</t>
  </si>
  <si>
    <t>Příplatek k vodorovnému přemístění výkopku/sypaniny z horniny tř. 1 až 4 ZKD 1000 m přes 10000 m</t>
  </si>
  <si>
    <t>-1335133329</t>
  </si>
  <si>
    <t>61,81*14 'Přepočtené koeficientem množství</t>
  </si>
  <si>
    <t>33</t>
  </si>
  <si>
    <t>162701155</t>
  </si>
  <si>
    <t>Vodorovné přemístění do 10000 m výkopku/sypaniny z horniny tř. 5 až 7</t>
  </si>
  <si>
    <t>-1518824995</t>
  </si>
  <si>
    <t>34</t>
  </si>
  <si>
    <t>162701159</t>
  </si>
  <si>
    <t>Příplatek k vodorovnému přemístění výkopku/sypaniny z horniny tř. 5 až 7 ZKD 1000 m přes 10000 m</t>
  </si>
  <si>
    <t>1562316279</t>
  </si>
  <si>
    <t>68,69*14 'Přepočtené koeficientem množství</t>
  </si>
  <si>
    <t>35</t>
  </si>
  <si>
    <t>167101102</t>
  </si>
  <si>
    <t>Nakládání výkopku z hornin tř. 1 až 4 přes 100 m3</t>
  </si>
  <si>
    <t>184454683</t>
  </si>
  <si>
    <t>"zásyp" 25,67+161,32</t>
  </si>
  <si>
    <t>"násyp" 301,78</t>
  </si>
  <si>
    <t>36</t>
  </si>
  <si>
    <t>171101103</t>
  </si>
  <si>
    <t>Uložení sypaniny z hornin soudržných do násypů zhutněných do 100 % PS</t>
  </si>
  <si>
    <t>-931886655</t>
  </si>
  <si>
    <t>37</t>
  </si>
  <si>
    <t>171151101</t>
  </si>
  <si>
    <t>Hutnění boků násypů pro jakýkoliv sklon a míru zhutnění svahu</t>
  </si>
  <si>
    <t>2087450118</t>
  </si>
  <si>
    <t>38</t>
  </si>
  <si>
    <t>171201211</t>
  </si>
  <si>
    <t>Poplatek za uložení odpadu ze sypaniny na skládce (skládkovné)</t>
  </si>
  <si>
    <t>t</t>
  </si>
  <si>
    <t>-725186113</t>
  </si>
  <si>
    <t>(61,81+68,68)*1,6</t>
  </si>
  <si>
    <t>39</t>
  </si>
  <si>
    <t>174101101</t>
  </si>
  <si>
    <t>Zásyp jam, šachet rýh nebo kolem objektů sypaninou se zhutněním</t>
  </si>
  <si>
    <t>-1404317832</t>
  </si>
  <si>
    <t>25,67+161,32</t>
  </si>
  <si>
    <t>40</t>
  </si>
  <si>
    <t>M</t>
  </si>
  <si>
    <t>583373450</t>
  </si>
  <si>
    <t>štěrkopísek frakce 0-32 (D)</t>
  </si>
  <si>
    <t>1955510269</t>
  </si>
  <si>
    <t>161,32*1,67*1,23</t>
  </si>
  <si>
    <t>41</t>
  </si>
  <si>
    <t>174201201</t>
  </si>
  <si>
    <t>Zásyp jam po pařezech D pařezů do 300 mm</t>
  </si>
  <si>
    <t>1869904446</t>
  </si>
  <si>
    <t>42</t>
  </si>
  <si>
    <t>174201203</t>
  </si>
  <si>
    <t>Zásyp jam po pařezech D pařezů do 700 mm</t>
  </si>
  <si>
    <t>-1462625059</t>
  </si>
  <si>
    <t>43</t>
  </si>
  <si>
    <t>174201204</t>
  </si>
  <si>
    <t>Zásyp jam po pařezech D pařezů do 900 mm</t>
  </si>
  <si>
    <t>1020077233</t>
  </si>
  <si>
    <t>44</t>
  </si>
  <si>
    <t>181951101</t>
  </si>
  <si>
    <t>Úprava pláně v hornině tř. 1 až 4 bez zhutnění</t>
  </si>
  <si>
    <t>1256193910</t>
  </si>
  <si>
    <t>45</t>
  </si>
  <si>
    <t>182301121</t>
  </si>
  <si>
    <t>Rozprostření ornice pl do 500 m2 ve svahu přes 1:5 tl vrstvy do 100 mm</t>
  </si>
  <si>
    <t>-1616234355</t>
  </si>
  <si>
    <t>46</t>
  </si>
  <si>
    <t>183405211</t>
  </si>
  <si>
    <t>Výsev trávníku hydroosevem na ornici</t>
  </si>
  <si>
    <t>1253166503</t>
  </si>
  <si>
    <t>47</t>
  </si>
  <si>
    <t>005724740</t>
  </si>
  <si>
    <t>osivo směs travní krajinná - svahová</t>
  </si>
  <si>
    <t>kg</t>
  </si>
  <si>
    <t>-1590033075</t>
  </si>
  <si>
    <t>125,75*0,025 'Přepočtené koeficientem množství</t>
  </si>
  <si>
    <t>Zakládání</t>
  </si>
  <si>
    <t>48</t>
  </si>
  <si>
    <t>212341111</t>
  </si>
  <si>
    <t>Obetonování drenážních trub mezerovitým betonem</t>
  </si>
  <si>
    <t>-1303257060</t>
  </si>
  <si>
    <t>49</t>
  </si>
  <si>
    <t>212792212</t>
  </si>
  <si>
    <t>Odvodnění mostní opěry - drenážní flexibilní plastové potrubí DN 150</t>
  </si>
  <si>
    <t>m</t>
  </si>
  <si>
    <t>1253292211</t>
  </si>
  <si>
    <t>50</t>
  </si>
  <si>
    <t>21313111R</t>
  </si>
  <si>
    <t>Stabilizace svahu ocelovými sítěmi</t>
  </si>
  <si>
    <t>-412289069</t>
  </si>
  <si>
    <t>51</t>
  </si>
  <si>
    <t>213141111</t>
  </si>
  <si>
    <t xml:space="preserve">Zřízení vrstvy z geotextilie v rovině nebo ve sklonu do 1:5 </t>
  </si>
  <si>
    <t>883423162</t>
  </si>
  <si>
    <t>52</t>
  </si>
  <si>
    <t>693110131</t>
  </si>
  <si>
    <t>geotextilie 500 g/m2</t>
  </si>
  <si>
    <t>-1088217296</t>
  </si>
  <si>
    <t>148,2*1,15 'Přepočtené koeficientem množství</t>
  </si>
  <si>
    <t>53</t>
  </si>
  <si>
    <t>213141120</t>
  </si>
  <si>
    <t>Zřízení vrstvy z folie</t>
  </si>
  <si>
    <t>484286015</t>
  </si>
  <si>
    <t>54</t>
  </si>
  <si>
    <t>283231155</t>
  </si>
  <si>
    <t>fólie HDPE 2 mm</t>
  </si>
  <si>
    <t>-1668544771</t>
  </si>
  <si>
    <t>113,62*1,15 'Přepočtené koeficientem množství</t>
  </si>
  <si>
    <t>55</t>
  </si>
  <si>
    <t>271532212</t>
  </si>
  <si>
    <t>Podsyp pod základové konstrukce se zhutněním z hrubého kameniva frakce 16 až 32 mm</t>
  </si>
  <si>
    <t>1801196127</t>
  </si>
  <si>
    <t>56</t>
  </si>
  <si>
    <t>273313511</t>
  </si>
  <si>
    <t>Základové desky z betonu tř. C 12/15</t>
  </si>
  <si>
    <t>1896038258</t>
  </si>
  <si>
    <t>57</t>
  </si>
  <si>
    <t>274321118</t>
  </si>
  <si>
    <t>Základové pasy, prahy, věnce a ostruhy ze ŽB C 30/37 XC2+XF3+XA2</t>
  </si>
  <si>
    <t>2081900162</t>
  </si>
  <si>
    <t>58</t>
  </si>
  <si>
    <t>274361116</t>
  </si>
  <si>
    <t>Výztuž základových pasů, prahů, věnců a ostruh z betonářské oceli 10 505</t>
  </si>
  <si>
    <t>785290490</t>
  </si>
  <si>
    <t>Svislé a kompletní konstrukce</t>
  </si>
  <si>
    <t>59</t>
  </si>
  <si>
    <t>317321118</t>
  </si>
  <si>
    <t>Mostní římsy ze ŽB C 30/37 XF4+XD3</t>
  </si>
  <si>
    <t>640600471</t>
  </si>
  <si>
    <t>60</t>
  </si>
  <si>
    <t>317353121</t>
  </si>
  <si>
    <t>Bednění mostních říms všech tvarů - zřízení</t>
  </si>
  <si>
    <t>-327002587</t>
  </si>
  <si>
    <t>(3,25+1,3)*2*0,7*2</t>
  </si>
  <si>
    <t>61</t>
  </si>
  <si>
    <t>317361116</t>
  </si>
  <si>
    <t>Výztuž mostních říms z betonářské oceli 10 505</t>
  </si>
  <si>
    <t>-1788601129</t>
  </si>
  <si>
    <t>62</t>
  </si>
  <si>
    <t>321311115</t>
  </si>
  <si>
    <t>Konstrukce vodních staveb z betonu prostého tř. C 25/30 XF1, XC1</t>
  </si>
  <si>
    <t>1283426274</t>
  </si>
  <si>
    <t>"příčný práh" 1,96</t>
  </si>
  <si>
    <t>63</t>
  </si>
  <si>
    <t>321351010</t>
  </si>
  <si>
    <t>Bednění konstrukcí vodních staveb rovinné - zřízení</t>
  </si>
  <si>
    <t>1420481187</t>
  </si>
  <si>
    <t>"příčný práh" ((1,2+0,5)*2*0,7)+((1,4+0,7)*2*0,8)</t>
  </si>
  <si>
    <t>64</t>
  </si>
  <si>
    <t>321352010</t>
  </si>
  <si>
    <t>Bednění konstrukcí vodních staveb rovinné - odstranění</t>
  </si>
  <si>
    <t>-231953590</t>
  </si>
  <si>
    <t>65</t>
  </si>
  <si>
    <t>334323218</t>
  </si>
  <si>
    <t>Mostní křídla a závěrné zídky ze ŽB C 30/37 XF4+XD3</t>
  </si>
  <si>
    <t>-870059522</t>
  </si>
  <si>
    <t>66</t>
  </si>
  <si>
    <t>334352111</t>
  </si>
  <si>
    <t>Bednění mostních křídel a závěrných zídek ze systémového bednění s výplní z překližek - zřízení</t>
  </si>
  <si>
    <t>-335002909</t>
  </si>
  <si>
    <t>(3,25+0,9)*2*4,0</t>
  </si>
  <si>
    <t>67</t>
  </si>
  <si>
    <t>334352211</t>
  </si>
  <si>
    <t>Bednění mostních křídel a závěrných zídek ze systémového bednění s výplní z překližek - odstranění</t>
  </si>
  <si>
    <t>-1001448717</t>
  </si>
  <si>
    <t>68</t>
  </si>
  <si>
    <t>334361226</t>
  </si>
  <si>
    <t>Výztuž křídel, závěrných zdí z betonářské oceli 10 505</t>
  </si>
  <si>
    <t>-707217243</t>
  </si>
  <si>
    <t>Vodorovné konstrukce</t>
  </si>
  <si>
    <t>69</t>
  </si>
  <si>
    <t>42317R01</t>
  </si>
  <si>
    <t>Flexibilní ocelová mostní konstrukce - přesýpaná klenba  - montáž</t>
  </si>
  <si>
    <t>-1966197362</t>
  </si>
  <si>
    <t>70</t>
  </si>
  <si>
    <t>42317R02</t>
  </si>
  <si>
    <t>Flexibilní ocelová mostní konstrukce - přesýpaná klenba  - dodávka</t>
  </si>
  <si>
    <t>1084358375</t>
  </si>
  <si>
    <t>71</t>
  </si>
  <si>
    <t>42317R03</t>
  </si>
  <si>
    <t>Flexibilní ocelová mostní konstrukce - přesýpaná klenba  - izolace (žárové pozinkování + epoxy nátěr)</t>
  </si>
  <si>
    <t>456090822</t>
  </si>
  <si>
    <t>72</t>
  </si>
  <si>
    <t>42317R04</t>
  </si>
  <si>
    <t>Flexibilní ocelová mostní konstrukce - přesýpaná klenba  - výztuž ocelové klanby na čelech</t>
  </si>
  <si>
    <t>-69610691</t>
  </si>
  <si>
    <t>73</t>
  </si>
  <si>
    <t>4303212R</t>
  </si>
  <si>
    <t>prefabrikované schodišťové stupně</t>
  </si>
  <si>
    <t>-691323794</t>
  </si>
  <si>
    <t>74</t>
  </si>
  <si>
    <t>451311511</t>
  </si>
  <si>
    <t>Podklad pro dlažbu z betonu prostého vodostavebného V4 tř. B 20 vrstva tl do 100 mm</t>
  </si>
  <si>
    <t>712444385</t>
  </si>
  <si>
    <t>0,8*0,1*15</t>
  </si>
  <si>
    <t>75</t>
  </si>
  <si>
    <t>451311531</t>
  </si>
  <si>
    <t>Podklad pro dlažbu z betonu prostého vodostavebného V4 tř. B 20 vrstva tl nad 150 do 200 mm</t>
  </si>
  <si>
    <t>256962521</t>
  </si>
  <si>
    <t>76</t>
  </si>
  <si>
    <t>451577121</t>
  </si>
  <si>
    <t>Podkladní a výplňová vrstva z kameniva drceného tl do 200 mm</t>
  </si>
  <si>
    <t>937796761</t>
  </si>
  <si>
    <t>77</t>
  </si>
  <si>
    <t>462512270</t>
  </si>
  <si>
    <t>Zához z lomového kamene s proštěrkováním z terénu hmotnost do 200 kg</t>
  </si>
  <si>
    <t>1257070567</t>
  </si>
  <si>
    <t>23,31*0,25</t>
  </si>
  <si>
    <t>78</t>
  </si>
  <si>
    <t>462519002</t>
  </si>
  <si>
    <t>Příplatek za urovnání ploch záhozu z lomového kamene hmotnost do 200 kg</t>
  </si>
  <si>
    <t>966737471</t>
  </si>
  <si>
    <t>79</t>
  </si>
  <si>
    <t>463212111</t>
  </si>
  <si>
    <t>Rovnanina z lomového kamene upraveného s vyklínováním spár úlomky kamene</t>
  </si>
  <si>
    <t>731424053</t>
  </si>
  <si>
    <t>31,56*0,4</t>
  </si>
  <si>
    <t>80</t>
  </si>
  <si>
    <t>465513127</t>
  </si>
  <si>
    <t>Dlažba z lomového kamene na cementovou maltu s vyspárováním tl 150 mm</t>
  </si>
  <si>
    <t>-1074413603</t>
  </si>
  <si>
    <t>81</t>
  </si>
  <si>
    <t>465921223</t>
  </si>
  <si>
    <t>Zřízení skluzu z beton. desek</t>
  </si>
  <si>
    <t>1644623815</t>
  </si>
  <si>
    <t>15*0,6</t>
  </si>
  <si>
    <t>82</t>
  </si>
  <si>
    <t>59227566</t>
  </si>
  <si>
    <t>betonové tvárnice skluzu</t>
  </si>
  <si>
    <t>-821395000</t>
  </si>
  <si>
    <t>Komunikace</t>
  </si>
  <si>
    <t>83</t>
  </si>
  <si>
    <t>564861111</t>
  </si>
  <si>
    <t>Podklad ze štěrkodrtě ŠD tl 200 mm</t>
  </si>
  <si>
    <t>1987471790</t>
  </si>
  <si>
    <t>84</t>
  </si>
  <si>
    <t>565145121</t>
  </si>
  <si>
    <t>Asfaltový beton vrstva podkladní ACP 16 (obalované kamenivo OKS) tl 60 mm š přes 3 m</t>
  </si>
  <si>
    <t>1347154868</t>
  </si>
  <si>
    <t>85</t>
  </si>
  <si>
    <t>567122114</t>
  </si>
  <si>
    <t>Podklad ze směsi stmelené cementem SC C 8/10 (KSC I) tl 150 mm</t>
  </si>
  <si>
    <t>1621526680</t>
  </si>
  <si>
    <t>86</t>
  </si>
  <si>
    <t>56993113R</t>
  </si>
  <si>
    <t>Zpevnění krajnic asfaltovým recyklátem tl 100 mm - zřízení (použit materíal z frézování)</t>
  </si>
  <si>
    <t>56965107</t>
  </si>
  <si>
    <t>87</t>
  </si>
  <si>
    <t>573111112</t>
  </si>
  <si>
    <t>Postřik živičný infiltrační s posypem z asfaltu množství 1 kg/m2</t>
  </si>
  <si>
    <t>-460897145</t>
  </si>
  <si>
    <t>88</t>
  </si>
  <si>
    <t>573231111</t>
  </si>
  <si>
    <t>Postřik živičný spojovací ze silniční emulze v množství do 0,7 kg/m2</t>
  </si>
  <si>
    <t>-685224849</t>
  </si>
  <si>
    <t>89</t>
  </si>
  <si>
    <t>577134121</t>
  </si>
  <si>
    <t>Asfaltový beton vrstva obrusná ACO 11 (ABS) tř. I tl 40 mm š přes 3 m z nemodifikovaného asfaltu</t>
  </si>
  <si>
    <t>-900286573</t>
  </si>
  <si>
    <t>Ostatní konstrukce a práce-bourání</t>
  </si>
  <si>
    <t>90</t>
  </si>
  <si>
    <t>911334122</t>
  </si>
  <si>
    <t>Svodidlo ocelové zábradelní zádržnosti H2 typ ZSNH4/H2 kotvené do římsy s výplní ze svislých tyčí</t>
  </si>
  <si>
    <t>2091102903</t>
  </si>
  <si>
    <t>91</t>
  </si>
  <si>
    <t>919121233</t>
  </si>
  <si>
    <t>Těsnění spár zálivkou za studena pro komůrky š 20 mm hl 40 mm bez těsnicího profilu</t>
  </si>
  <si>
    <t>355330234</t>
  </si>
  <si>
    <t>92</t>
  </si>
  <si>
    <t>919735112</t>
  </si>
  <si>
    <t>Řezání stávajícího živičného krytu hl do 100 mm</t>
  </si>
  <si>
    <t>944219912</t>
  </si>
  <si>
    <t>93</t>
  </si>
  <si>
    <t>962021112</t>
  </si>
  <si>
    <t>Bourání mostních zdí a pilířů z kamene</t>
  </si>
  <si>
    <t>-1820104724</t>
  </si>
  <si>
    <t>94</t>
  </si>
  <si>
    <t>962041211</t>
  </si>
  <si>
    <t>Bourání mostních zdí a pilířů z betonu prostého</t>
  </si>
  <si>
    <t>-1408062917</t>
  </si>
  <si>
    <t>95</t>
  </si>
  <si>
    <t>963071112</t>
  </si>
  <si>
    <t>Demontáž ocelových prvků mostů šroubovaných nebo svařovaných přes 100 kg</t>
  </si>
  <si>
    <t>-1669587037</t>
  </si>
  <si>
    <t>96</t>
  </si>
  <si>
    <t>966076141</t>
  </si>
  <si>
    <t>Odstranění svodidla vcelku</t>
  </si>
  <si>
    <t>357111391</t>
  </si>
  <si>
    <t>997</t>
  </si>
  <si>
    <t>Přesun sutě</t>
  </si>
  <si>
    <t>97</t>
  </si>
  <si>
    <t>997211111</t>
  </si>
  <si>
    <t>Svislá doprava suti na v 3,5 m</t>
  </si>
  <si>
    <t>-221395076</t>
  </si>
  <si>
    <t>202,935+50,094+7,98+2,619</t>
  </si>
  <si>
    <t>98</t>
  </si>
  <si>
    <t>997211511</t>
  </si>
  <si>
    <t>Vodorovná doprava suti po suchu na vzdálenost do 1 km</t>
  </si>
  <si>
    <t>-20949496</t>
  </si>
  <si>
    <t>99</t>
  </si>
  <si>
    <t>997211519</t>
  </si>
  <si>
    <t>Příplatek ZKD 1 km u vodorovné dopravy suti</t>
  </si>
  <si>
    <t>690958604</t>
  </si>
  <si>
    <t>263,628*23 'Přepočtené koeficientem množství</t>
  </si>
  <si>
    <t>997221551</t>
  </si>
  <si>
    <t>Vodorovná doprava suti ze sypkých materiálů do 1 km</t>
  </si>
  <si>
    <t>-1366088555</t>
  </si>
  <si>
    <t>57,634</t>
  </si>
  <si>
    <t>101</t>
  </si>
  <si>
    <t>997221559</t>
  </si>
  <si>
    <t>Příplatek ZKD 1 km u vodorovné dopravy suti ze sypkých materiálů</t>
  </si>
  <si>
    <t>-40308987</t>
  </si>
  <si>
    <t>57,634*23 'Přepočtené koeficientem množství</t>
  </si>
  <si>
    <t>102</t>
  </si>
  <si>
    <t>997221561</t>
  </si>
  <si>
    <t>Vodorovná doprava suti z kusových materiálů do 1 km</t>
  </si>
  <si>
    <t>-1413935188</t>
  </si>
  <si>
    <t>77,499</t>
  </si>
  <si>
    <t>103</t>
  </si>
  <si>
    <t>997221569</t>
  </si>
  <si>
    <t>Příplatek ZKD 1 km u vodorovné dopravy suti z kusových materiálů</t>
  </si>
  <si>
    <t>1937166760</t>
  </si>
  <si>
    <t>77,499*23 'Přepočtené koeficientem množství</t>
  </si>
  <si>
    <t>104</t>
  </si>
  <si>
    <t>997221615</t>
  </si>
  <si>
    <t>Poplatek za uložení na skládce (skládkovné) stavebního odpadu betonového kód odpadu 17 01 01</t>
  </si>
  <si>
    <t>379316336</t>
  </si>
  <si>
    <t>PP</t>
  </si>
  <si>
    <t>Poplatek za uložení stavebního odpadu na skládce (skládkovné) z prostého betonu zatříděného do Katalogu odpadů pod kódem 17 01 01</t>
  </si>
  <si>
    <t>"beton" 50,094"t"*0,4</t>
  </si>
  <si>
    <t>105</t>
  </si>
  <si>
    <t>997221645</t>
  </si>
  <si>
    <t>Poplatek za uložení na skládce (skládkovné) odpadu asfaltového bez dehtu kód odpadu 17 03 02</t>
  </si>
  <si>
    <t>-2098547883</t>
  </si>
  <si>
    <t>Poplatek za uložení stavebního odpadu na skládce (skládkovné) asfaltového bez obsahu dehtu zatříděného do Katalogu odpadů pod kódem 17 03 02</t>
  </si>
  <si>
    <t>"asfalt" 77,499"t"*0,4</t>
  </si>
  <si>
    <t>106</t>
  </si>
  <si>
    <t>997221655</t>
  </si>
  <si>
    <t>Poplatek za uložení na skládce (skládkovné) zeminy a kamení kód odpadu 17 05 04</t>
  </si>
  <si>
    <t>-1649962142</t>
  </si>
  <si>
    <t>Poplatek za uložení stavebního odpadu na skládce (skládkovné) zeminy a kamení zatříděného do Katalogu odpadů pod kódem 17 05 04</t>
  </si>
  <si>
    <t>"kamenivo" (57,634+202,935)"t"*0,4</t>
  </si>
  <si>
    <t>107</t>
  </si>
  <si>
    <t>997221861</t>
  </si>
  <si>
    <t>Poplatek za uložení stavebního odpadu na recyklační skládce (skládkovné) z prostého betonu pod kódem 17 01 01</t>
  </si>
  <si>
    <t>-1019637774</t>
  </si>
  <si>
    <t>Poplatek za uložení stavebního odpadu na recyklační skládce (skládkovné) z prostého betonu zatříděného do Katalogu odpadů pod kódem 17 01 01</t>
  </si>
  <si>
    <t>"beton" 50,094"t"*0,6</t>
  </si>
  <si>
    <t>108</t>
  </si>
  <si>
    <t>997221873</t>
  </si>
  <si>
    <t>Poplatek za uložení stavebního odpadu na recyklační skládce (skládkovné) zeminy a kamení zatříděného do Katalogu odpadů pod kódem 17 05 04</t>
  </si>
  <si>
    <t>-587208417</t>
  </si>
  <si>
    <t>"kamenivo" (57,634+202,935)"t"*0,6</t>
  </si>
  <si>
    <t>109</t>
  </si>
  <si>
    <t>997221875</t>
  </si>
  <si>
    <t>Poplatek za uložení stavebního odpadu na recyklační skládce (skládkovné) asfaltového bez obsahu dehtu zatříděného do Katalogu odpadů pod kódem 17 03 02</t>
  </si>
  <si>
    <t>2000479611</t>
  </si>
  <si>
    <t>"asfalt" 77,499"t"*0,6</t>
  </si>
  <si>
    <t>998</t>
  </si>
  <si>
    <t>Přesun hmot</t>
  </si>
  <si>
    <t>110</t>
  </si>
  <si>
    <t>998212111</t>
  </si>
  <si>
    <t>Přesun hmot pro mosty zděné, monolitické betonové nebo ocelové v do 20 m</t>
  </si>
  <si>
    <t>-1302457150</t>
  </si>
  <si>
    <t>PSV</t>
  </si>
  <si>
    <t>Práce a dodávky PSV</t>
  </si>
  <si>
    <t>711</t>
  </si>
  <si>
    <t>Izolace proti vodě, vlhkosti a plynům</t>
  </si>
  <si>
    <t>111</t>
  </si>
  <si>
    <t>711112001</t>
  </si>
  <si>
    <t>Provedení izolace proti zemní vlhkosti svislé za studena nátěrem penetračním</t>
  </si>
  <si>
    <t>-800735770</t>
  </si>
  <si>
    <t>112</t>
  </si>
  <si>
    <t>111631500</t>
  </si>
  <si>
    <t>lak asfaltový ALP/9 bal 9 kg</t>
  </si>
  <si>
    <t>-681721250</t>
  </si>
  <si>
    <t>P</t>
  </si>
  <si>
    <t>Poznámka k položce:
Spotřeba 0,3-0,4kg/m2 dle povrchu, ředidlo technický benzín</t>
  </si>
  <si>
    <t>64,72*0,00035 'Přepočtené koeficientem množství</t>
  </si>
  <si>
    <t>113</t>
  </si>
  <si>
    <t>711112002</t>
  </si>
  <si>
    <t>Provedení izolace proti zemní vlhkosti svislé za studena lakem asfaltovým</t>
  </si>
  <si>
    <t>-1851280112</t>
  </si>
  <si>
    <t>114</t>
  </si>
  <si>
    <t>111631520</t>
  </si>
  <si>
    <t>lak asfaltový RENOLAK ALN bal. 9 kg</t>
  </si>
  <si>
    <t>-1779502650</t>
  </si>
  <si>
    <t>Poznámka k položce:
Spotřeba: 0,3-0,5 kg/m2</t>
  </si>
  <si>
    <t>129,44*0,00045 'Přepočtené koeficientem množství</t>
  </si>
  <si>
    <t>115</t>
  </si>
  <si>
    <t>998711101</t>
  </si>
  <si>
    <t>Přesun hmot tonážní pro izolace proti vodě, vlhkosti a plynům v objektech výšky do 6 m</t>
  </si>
  <si>
    <t>940457447</t>
  </si>
  <si>
    <t>171 - SO 171 DIO</t>
  </si>
  <si>
    <t>VRN - Vedlejší rozpočtové náklady</t>
  </si>
  <si>
    <t xml:space="preserve">    VRN7 - Provozní vlivy</t>
  </si>
  <si>
    <t>VRN</t>
  </si>
  <si>
    <t>Vedlejší rozpočtové náklady</t>
  </si>
  <si>
    <t>VRN7</t>
  </si>
  <si>
    <t>Provozní vlivy</t>
  </si>
  <si>
    <t>072103011.R</t>
  </si>
  <si>
    <t>Dopravní značení na staveništi (dle situace „Nově navržená objízdná trasa“ – příloha ZD)</t>
  </si>
  <si>
    <t>ks</t>
  </si>
  <si>
    <t>1024</t>
  </si>
  <si>
    <t>150886258</t>
  </si>
  <si>
    <t xml:space="preserve">Poznámka k položce:
Dopravně inženýrská opatření po dobu celé stavby, položka zahrnuje
-projednání a zajištění povolení DIO s DOSS
-osazení značení dle TP66
-montáž, pronájem a demontáž DIO
-zakrytí nebo úpravu stávajícího DZ v rozporu s DIO
</t>
  </si>
  <si>
    <t>401 - VON</t>
  </si>
  <si>
    <t>0001</t>
  </si>
  <si>
    <t>zkoušení materiálů nezávislou zkušebnou (po odsouhlasení TDI )</t>
  </si>
  <si>
    <t>Kč</t>
  </si>
  <si>
    <t>-2138428840</t>
  </si>
  <si>
    <t>0002</t>
  </si>
  <si>
    <t>doplňkový IG průzkum  (po odsouhlasení TDI )</t>
  </si>
  <si>
    <t>-210186847</t>
  </si>
  <si>
    <t>0003</t>
  </si>
  <si>
    <t>geodetické měření - vytýčení trasy a polohy objektů, geodetické zaměření skut. provedení stavby</t>
  </si>
  <si>
    <t>1573866925</t>
  </si>
  <si>
    <t>0004</t>
  </si>
  <si>
    <t>vypracování mostního listu</t>
  </si>
  <si>
    <t>1722692918</t>
  </si>
  <si>
    <t>0005</t>
  </si>
  <si>
    <t>hlavní mostní prohlídka</t>
  </si>
  <si>
    <t>-228502271</t>
  </si>
  <si>
    <t>0006</t>
  </si>
  <si>
    <t>mostní značky</t>
  </si>
  <si>
    <t>704940569</t>
  </si>
  <si>
    <t>0007</t>
  </si>
  <si>
    <t>vypracování RDS</t>
  </si>
  <si>
    <t>-462258653</t>
  </si>
  <si>
    <t>0008</t>
  </si>
  <si>
    <t>dokumentace skutečného provedení v digitální formě</t>
  </si>
  <si>
    <t>32234273</t>
  </si>
  <si>
    <t>0009</t>
  </si>
  <si>
    <t>pomoc. práce zajišť. nebo zřízení čerpání vody</t>
  </si>
  <si>
    <t>463222646</t>
  </si>
  <si>
    <t>0010</t>
  </si>
  <si>
    <t>dočasné převedení koryta potoka do DN 800</t>
  </si>
  <si>
    <t>-1923940391</t>
  </si>
  <si>
    <t>0011</t>
  </si>
  <si>
    <t>zařízení staveniště</t>
  </si>
  <si>
    <t>-981359098</t>
  </si>
  <si>
    <t>0012</t>
  </si>
  <si>
    <t>Pomocné práce zřízení nebo zajištění objížďky a přístupové cesty ( na opravy objízdných tras, bude fakturováno podle skutečnosti po odsouhlasení TDI)</t>
  </si>
  <si>
    <t>-1315143220</t>
  </si>
  <si>
    <t>6*133</t>
  </si>
  <si>
    <t>0013</t>
  </si>
  <si>
    <t>ostatní požadavky-umělecká díla (pamětní deska)</t>
  </si>
  <si>
    <t>2123630247</t>
  </si>
  <si>
    <t>0014</t>
  </si>
  <si>
    <t>ostatní požadavky-informační tabule</t>
  </si>
  <si>
    <t>-299694452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</si>
</sst>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18</v>
      </c>
    </row>
    <row r="7" spans="2:71" s="1" customFormat="1" ht="12" customHeight="1">
      <c r="B7" s="20"/>
      <c r="D7" s="30" t="s">
        <v>19</v>
      </c>
      <c r="K7" s="25" t="s">
        <v>1</v>
      </c>
      <c r="AK7" s="30" t="s">
        <v>20</v>
      </c>
      <c r="AN7" s="25" t="s">
        <v>1</v>
      </c>
      <c r="AR7" s="20"/>
      <c r="BE7" s="29"/>
      <c r="BS7" s="17" t="s">
        <v>21</v>
      </c>
    </row>
    <row r="8" spans="2:71" s="1" customFormat="1" ht="12" customHeight="1">
      <c r="B8" s="20"/>
      <c r="D8" s="30" t="s">
        <v>22</v>
      </c>
      <c r="K8" s="25" t="s">
        <v>23</v>
      </c>
      <c r="AK8" s="30" t="s">
        <v>24</v>
      </c>
      <c r="AN8" s="31" t="s">
        <v>25</v>
      </c>
      <c r="AR8" s="20"/>
      <c r="BE8" s="29"/>
      <c r="BS8" s="17" t="s">
        <v>26</v>
      </c>
    </row>
    <row r="9" spans="2:71" s="1" customFormat="1" ht="14.4" customHeight="1">
      <c r="B9" s="20"/>
      <c r="AR9" s="20"/>
      <c r="BE9" s="29"/>
      <c r="BS9" s="17" t="s">
        <v>27</v>
      </c>
    </row>
    <row r="10" spans="2:71" s="1" customFormat="1" ht="12" customHeight="1">
      <c r="B10" s="20"/>
      <c r="D10" s="30" t="s">
        <v>28</v>
      </c>
      <c r="AK10" s="30" t="s">
        <v>29</v>
      </c>
      <c r="AN10" s="25" t="s">
        <v>1</v>
      </c>
      <c r="AR10" s="20"/>
      <c r="BE10" s="29"/>
      <c r="BS10" s="17" t="s">
        <v>18</v>
      </c>
    </row>
    <row r="11" spans="2:71" s="1" customFormat="1" ht="18.45" customHeight="1">
      <c r="B11" s="20"/>
      <c r="E11" s="25" t="s">
        <v>23</v>
      </c>
      <c r="AK11" s="30" t="s">
        <v>30</v>
      </c>
      <c r="AN11" s="25" t="s">
        <v>1</v>
      </c>
      <c r="AR11" s="20"/>
      <c r="BE11" s="29"/>
      <c r="BS11" s="17" t="s">
        <v>18</v>
      </c>
    </row>
    <row r="12" spans="2:71" s="1" customFormat="1" ht="6.95" customHeight="1">
      <c r="B12" s="20"/>
      <c r="AR12" s="20"/>
      <c r="BE12" s="29"/>
      <c r="BS12" s="17" t="s">
        <v>18</v>
      </c>
    </row>
    <row r="13" spans="2:71" s="1" customFormat="1" ht="12" customHeight="1">
      <c r="B13" s="20"/>
      <c r="D13" s="30" t="s">
        <v>31</v>
      </c>
      <c r="AK13" s="30" t="s">
        <v>29</v>
      </c>
      <c r="AN13" s="32" t="s">
        <v>32</v>
      </c>
      <c r="AR13" s="20"/>
      <c r="BE13" s="29"/>
      <c r="BS13" s="17" t="s">
        <v>18</v>
      </c>
    </row>
    <row r="14" spans="2:71" ht="12">
      <c r="B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N14" s="32" t="s">
        <v>32</v>
      </c>
      <c r="AR14" s="20"/>
      <c r="BE14" s="29"/>
      <c r="BS14" s="17" t="s">
        <v>18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33</v>
      </c>
      <c r="AK16" s="30" t="s">
        <v>29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23</v>
      </c>
      <c r="AK17" s="30" t="s">
        <v>30</v>
      </c>
      <c r="AN17" s="25" t="s">
        <v>1</v>
      </c>
      <c r="AR17" s="20"/>
      <c r="BE17" s="29"/>
      <c r="BS17" s="17" t="s">
        <v>34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35</v>
      </c>
      <c r="AK19" s="30" t="s">
        <v>29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23</v>
      </c>
      <c r="AK20" s="30" t="s">
        <v>30</v>
      </c>
      <c r="AN20" s="25" t="s">
        <v>1</v>
      </c>
      <c r="AR20" s="20"/>
      <c r="BE20" s="29"/>
      <c r="BS20" s="17" t="s">
        <v>34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Svinná - most 23218-2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22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24</v>
      </c>
      <c r="AJ87" s="36"/>
      <c r="AK87" s="36"/>
      <c r="AL87" s="36"/>
      <c r="AM87" s="67" t="str">
        <f>IF(AN8="","",AN8)</f>
        <v>3. 12. 2014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28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33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31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ROUND(SUM(AG95:AG97),2)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ROUND(SUM(AS95:AS97),2)</f>
        <v>0</v>
      </c>
      <c r="AT94" s="97">
        <f>ROUND(SUM(AV94:AW94),2)</f>
        <v>0</v>
      </c>
      <c r="AU94" s="98">
        <f>ROUND(SUM(AU95:AU97),5)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ROUND(SUM(AZ95:AZ97),2)</f>
        <v>0</v>
      </c>
      <c r="BA94" s="97">
        <f>ROUND(SUM(BA95:BA97),2)</f>
        <v>0</v>
      </c>
      <c r="BB94" s="97">
        <f>ROUND(SUM(BB95:BB97),2)</f>
        <v>0</v>
      </c>
      <c r="BC94" s="97">
        <f>ROUND(SUM(BC95:BC97),2)</f>
        <v>0</v>
      </c>
      <c r="BD94" s="99">
        <f>ROUND(SUM(BD95:BD97),2)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pans="1:91" s="7" customFormat="1" ht="16.5" customHeight="1">
      <c r="A95" s="102" t="s">
        <v>81</v>
      </c>
      <c r="B95" s="103"/>
      <c r="C95" s="104"/>
      <c r="D95" s="105" t="s">
        <v>82</v>
      </c>
      <c r="E95" s="105"/>
      <c r="F95" s="105"/>
      <c r="G95" s="105"/>
      <c r="H95" s="105"/>
      <c r="I95" s="106"/>
      <c r="J95" s="105" t="s">
        <v>83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'201 - SO 201 Most 23218-2'!J30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84</v>
      </c>
      <c r="AR95" s="103"/>
      <c r="AS95" s="109">
        <v>0</v>
      </c>
      <c r="AT95" s="110">
        <f>ROUND(SUM(AV95:AW95),2)</f>
        <v>0</v>
      </c>
      <c r="AU95" s="111">
        <f>'201 - SO 201 Most 23218-2'!P127</f>
        <v>0</v>
      </c>
      <c r="AV95" s="110">
        <f>'201 - SO 201 Most 23218-2'!J33</f>
        <v>0</v>
      </c>
      <c r="AW95" s="110">
        <f>'201 - SO 201 Most 23218-2'!J34</f>
        <v>0</v>
      </c>
      <c r="AX95" s="110">
        <f>'201 - SO 201 Most 23218-2'!J35</f>
        <v>0</v>
      </c>
      <c r="AY95" s="110">
        <f>'201 - SO 201 Most 23218-2'!J36</f>
        <v>0</v>
      </c>
      <c r="AZ95" s="110">
        <f>'201 - SO 201 Most 23218-2'!F33</f>
        <v>0</v>
      </c>
      <c r="BA95" s="110">
        <f>'201 - SO 201 Most 23218-2'!F34</f>
        <v>0</v>
      </c>
      <c r="BB95" s="110">
        <f>'201 - SO 201 Most 23218-2'!F35</f>
        <v>0</v>
      </c>
      <c r="BC95" s="110">
        <f>'201 - SO 201 Most 23218-2'!F36</f>
        <v>0</v>
      </c>
      <c r="BD95" s="112">
        <f>'201 - SO 201 Most 23218-2'!F37</f>
        <v>0</v>
      </c>
      <c r="BE95" s="7"/>
      <c r="BT95" s="113" t="s">
        <v>21</v>
      </c>
      <c r="BV95" s="113" t="s">
        <v>79</v>
      </c>
      <c r="BW95" s="113" t="s">
        <v>85</v>
      </c>
      <c r="BX95" s="113" t="s">
        <v>4</v>
      </c>
      <c r="CL95" s="113" t="s">
        <v>1</v>
      </c>
      <c r="CM95" s="113" t="s">
        <v>86</v>
      </c>
    </row>
    <row r="96" spans="1:91" s="7" customFormat="1" ht="16.5" customHeight="1">
      <c r="A96" s="102" t="s">
        <v>81</v>
      </c>
      <c r="B96" s="103"/>
      <c r="C96" s="104"/>
      <c r="D96" s="105" t="s">
        <v>87</v>
      </c>
      <c r="E96" s="105"/>
      <c r="F96" s="105"/>
      <c r="G96" s="105"/>
      <c r="H96" s="105"/>
      <c r="I96" s="106"/>
      <c r="J96" s="105" t="s">
        <v>88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'171 - SO 171 DIO'!J30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84</v>
      </c>
      <c r="AR96" s="103"/>
      <c r="AS96" s="109">
        <v>0</v>
      </c>
      <c r="AT96" s="110">
        <f>ROUND(SUM(AV96:AW96),2)</f>
        <v>0</v>
      </c>
      <c r="AU96" s="111">
        <f>'171 - SO 171 DIO'!P118</f>
        <v>0</v>
      </c>
      <c r="AV96" s="110">
        <f>'171 - SO 171 DIO'!J33</f>
        <v>0</v>
      </c>
      <c r="AW96" s="110">
        <f>'171 - SO 171 DIO'!J34</f>
        <v>0</v>
      </c>
      <c r="AX96" s="110">
        <f>'171 - SO 171 DIO'!J35</f>
        <v>0</v>
      </c>
      <c r="AY96" s="110">
        <f>'171 - SO 171 DIO'!J36</f>
        <v>0</v>
      </c>
      <c r="AZ96" s="110">
        <f>'171 - SO 171 DIO'!F33</f>
        <v>0</v>
      </c>
      <c r="BA96" s="110">
        <f>'171 - SO 171 DIO'!F34</f>
        <v>0</v>
      </c>
      <c r="BB96" s="110">
        <f>'171 - SO 171 DIO'!F35</f>
        <v>0</v>
      </c>
      <c r="BC96" s="110">
        <f>'171 - SO 171 DIO'!F36</f>
        <v>0</v>
      </c>
      <c r="BD96" s="112">
        <f>'171 - SO 171 DIO'!F37</f>
        <v>0</v>
      </c>
      <c r="BE96" s="7"/>
      <c r="BT96" s="113" t="s">
        <v>21</v>
      </c>
      <c r="BV96" s="113" t="s">
        <v>79</v>
      </c>
      <c r="BW96" s="113" t="s">
        <v>89</v>
      </c>
      <c r="BX96" s="113" t="s">
        <v>4</v>
      </c>
      <c r="CL96" s="113" t="s">
        <v>1</v>
      </c>
      <c r="CM96" s="113" t="s">
        <v>86</v>
      </c>
    </row>
    <row r="97" spans="1:91" s="7" customFormat="1" ht="16.5" customHeight="1">
      <c r="A97" s="102" t="s">
        <v>81</v>
      </c>
      <c r="B97" s="103"/>
      <c r="C97" s="104"/>
      <c r="D97" s="105" t="s">
        <v>90</v>
      </c>
      <c r="E97" s="105"/>
      <c r="F97" s="105"/>
      <c r="G97" s="105"/>
      <c r="H97" s="105"/>
      <c r="I97" s="106"/>
      <c r="J97" s="105" t="s">
        <v>91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'401 - VON'!J30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91</v>
      </c>
      <c r="AR97" s="103"/>
      <c r="AS97" s="114">
        <v>0</v>
      </c>
      <c r="AT97" s="115">
        <f>ROUND(SUM(AV97:AW97),2)</f>
        <v>0</v>
      </c>
      <c r="AU97" s="116">
        <f>'401 - VON'!P117</f>
        <v>0</v>
      </c>
      <c r="AV97" s="115">
        <f>'401 - VON'!J33</f>
        <v>0</v>
      </c>
      <c r="AW97" s="115">
        <f>'401 - VON'!J34</f>
        <v>0</v>
      </c>
      <c r="AX97" s="115">
        <f>'401 - VON'!J35</f>
        <v>0</v>
      </c>
      <c r="AY97" s="115">
        <f>'401 - VON'!J36</f>
        <v>0</v>
      </c>
      <c r="AZ97" s="115">
        <f>'401 - VON'!F33</f>
        <v>0</v>
      </c>
      <c r="BA97" s="115">
        <f>'401 - VON'!F34</f>
        <v>0</v>
      </c>
      <c r="BB97" s="115">
        <f>'401 - VON'!F35</f>
        <v>0</v>
      </c>
      <c r="BC97" s="115">
        <f>'401 - VON'!F36</f>
        <v>0</v>
      </c>
      <c r="BD97" s="117">
        <f>'401 - VON'!F37</f>
        <v>0</v>
      </c>
      <c r="BE97" s="7"/>
      <c r="BT97" s="113" t="s">
        <v>21</v>
      </c>
      <c r="BV97" s="113" t="s">
        <v>79</v>
      </c>
      <c r="BW97" s="113" t="s">
        <v>92</v>
      </c>
      <c r="BX97" s="113" t="s">
        <v>4</v>
      </c>
      <c r="CL97" s="113" t="s">
        <v>1</v>
      </c>
      <c r="CM97" s="113" t="s">
        <v>86</v>
      </c>
    </row>
    <row r="98" spans="1:57" s="2" customFormat="1" ht="30" customHeight="1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7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201 - SO 201 Most 23218-2'!C2" display="/"/>
    <hyperlink ref="A96" location="'171 - SO 171 DIO'!C2" display="/"/>
    <hyperlink ref="A97" location="'401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Svinná - most 23218-2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22</v>
      </c>
      <c r="E12" s="36"/>
      <c r="F12" s="25" t="s">
        <v>23</v>
      </c>
      <c r="G12" s="36"/>
      <c r="H12" s="36"/>
      <c r="I12" s="30" t="s">
        <v>24</v>
      </c>
      <c r="J12" s="67" t="str">
        <f>'Rekapitulace stavby'!AN8</f>
        <v>3. 12. 2014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28</v>
      </c>
      <c r="E14" s="36"/>
      <c r="F14" s="36"/>
      <c r="G14" s="36"/>
      <c r="H14" s="36"/>
      <c r="I14" s="30" t="s">
        <v>29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30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31</v>
      </c>
      <c r="E17" s="36"/>
      <c r="F17" s="36"/>
      <c r="G17" s="36"/>
      <c r="H17" s="36"/>
      <c r="I17" s="30" t="s">
        <v>29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30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33</v>
      </c>
      <c r="E20" s="36"/>
      <c r="F20" s="36"/>
      <c r="G20" s="36"/>
      <c r="H20" s="36"/>
      <c r="I20" s="30" t="s">
        <v>29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30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29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30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37</v>
      </c>
      <c r="E30" s="36"/>
      <c r="F30" s="36"/>
      <c r="G30" s="36"/>
      <c r="H30" s="36"/>
      <c r="I30" s="36"/>
      <c r="J30" s="94">
        <f>ROUND(J127,2)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4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41</v>
      </c>
      <c r="E33" s="30" t="s">
        <v>42</v>
      </c>
      <c r="F33" s="125">
        <f>ROUND((SUM(BE127:BE321)),2)</f>
        <v>0</v>
      </c>
      <c r="G33" s="36"/>
      <c r="H33" s="36"/>
      <c r="I33" s="126">
        <v>0.21</v>
      </c>
      <c r="J33" s="125">
        <f>ROUND(((SUM(BE127:BE321))*I33),2)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25">
        <f>ROUND((SUM(BF127:BF321)),2)</f>
        <v>0</v>
      </c>
      <c r="G34" s="36"/>
      <c r="H34" s="36"/>
      <c r="I34" s="126">
        <v>0.15</v>
      </c>
      <c r="J34" s="125">
        <f>ROUND(((SUM(BF127:BF321))*I34),2)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25">
        <f>ROUND((SUM(BG127:BG321)),2)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25">
        <f>ROUND((SUM(BH127:BH321)),2)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25">
        <f>ROUND((SUM(BI127:BI321)),2)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47</v>
      </c>
      <c r="E39" s="79"/>
      <c r="F39" s="79"/>
      <c r="G39" s="129" t="s">
        <v>48</v>
      </c>
      <c r="H39" s="130" t="s">
        <v>49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3" t="s">
        <v>53</v>
      </c>
      <c r="G61" s="56" t="s">
        <v>52</v>
      </c>
      <c r="H61" s="39"/>
      <c r="I61" s="39"/>
      <c r="J61" s="134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3" t="s">
        <v>53</v>
      </c>
      <c r="G76" s="56" t="s">
        <v>52</v>
      </c>
      <c r="H76" s="39"/>
      <c r="I76" s="39"/>
      <c r="J76" s="134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Svinná - most 23218-2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201 - SO 201 Most 23218-2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22</v>
      </c>
      <c r="D89" s="36"/>
      <c r="E89" s="36"/>
      <c r="F89" s="25" t="str">
        <f>F12</f>
        <v xml:space="preserve"> </v>
      </c>
      <c r="G89" s="36"/>
      <c r="H89" s="36"/>
      <c r="I89" s="30" t="s">
        <v>24</v>
      </c>
      <c r="J89" s="67" t="str">
        <f>IF(J12="","",J12)</f>
        <v>3. 12. 2014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28</v>
      </c>
      <c r="D91" s="36"/>
      <c r="E91" s="36"/>
      <c r="F91" s="25" t="str">
        <f>E15</f>
        <v xml:space="preserve"> </v>
      </c>
      <c r="G91" s="36"/>
      <c r="H91" s="36"/>
      <c r="I91" s="30" t="s">
        <v>33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31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J127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101</v>
      </c>
      <c r="E97" s="140"/>
      <c r="F97" s="140"/>
      <c r="G97" s="140"/>
      <c r="H97" s="140"/>
      <c r="I97" s="140"/>
      <c r="J97" s="141">
        <f>J128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102</v>
      </c>
      <c r="E98" s="144"/>
      <c r="F98" s="144"/>
      <c r="G98" s="144"/>
      <c r="H98" s="144"/>
      <c r="I98" s="144"/>
      <c r="J98" s="145">
        <f>J129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103</v>
      </c>
      <c r="E99" s="144"/>
      <c r="F99" s="144"/>
      <c r="G99" s="144"/>
      <c r="H99" s="144"/>
      <c r="I99" s="144"/>
      <c r="J99" s="145">
        <f>J202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104</v>
      </c>
      <c r="E100" s="144"/>
      <c r="F100" s="144"/>
      <c r="G100" s="144"/>
      <c r="H100" s="144"/>
      <c r="I100" s="144"/>
      <c r="J100" s="145">
        <f>J216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105</v>
      </c>
      <c r="E101" s="144"/>
      <c r="F101" s="144"/>
      <c r="G101" s="144"/>
      <c r="H101" s="144"/>
      <c r="I101" s="144"/>
      <c r="J101" s="145">
        <f>J235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106</v>
      </c>
      <c r="E102" s="144"/>
      <c r="F102" s="144"/>
      <c r="G102" s="144"/>
      <c r="H102" s="144"/>
      <c r="I102" s="144"/>
      <c r="J102" s="145">
        <f>J258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107</v>
      </c>
      <c r="E103" s="144"/>
      <c r="F103" s="144"/>
      <c r="G103" s="144"/>
      <c r="H103" s="144"/>
      <c r="I103" s="144"/>
      <c r="J103" s="145">
        <f>J266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2"/>
      <c r="C104" s="10"/>
      <c r="D104" s="143" t="s">
        <v>108</v>
      </c>
      <c r="E104" s="144"/>
      <c r="F104" s="144"/>
      <c r="G104" s="144"/>
      <c r="H104" s="144"/>
      <c r="I104" s="144"/>
      <c r="J104" s="145">
        <f>J274</f>
        <v>0</v>
      </c>
      <c r="K104" s="10"/>
      <c r="L104" s="14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2"/>
      <c r="C105" s="10"/>
      <c r="D105" s="143" t="s">
        <v>109</v>
      </c>
      <c r="E105" s="144"/>
      <c r="F105" s="144"/>
      <c r="G105" s="144"/>
      <c r="H105" s="144"/>
      <c r="I105" s="144"/>
      <c r="J105" s="145">
        <f>J309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38"/>
      <c r="C106" s="9"/>
      <c r="D106" s="139" t="s">
        <v>110</v>
      </c>
      <c r="E106" s="140"/>
      <c r="F106" s="140"/>
      <c r="G106" s="140"/>
      <c r="H106" s="140"/>
      <c r="I106" s="140"/>
      <c r="J106" s="141">
        <f>J311</f>
        <v>0</v>
      </c>
      <c r="K106" s="9"/>
      <c r="L106" s="13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42"/>
      <c r="C107" s="10"/>
      <c r="D107" s="143" t="s">
        <v>111</v>
      </c>
      <c r="E107" s="144"/>
      <c r="F107" s="144"/>
      <c r="G107" s="144"/>
      <c r="H107" s="144"/>
      <c r="I107" s="144"/>
      <c r="J107" s="145">
        <f>J312</f>
        <v>0</v>
      </c>
      <c r="K107" s="10"/>
      <c r="L107" s="14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112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6"/>
      <c r="D117" s="36"/>
      <c r="E117" s="119" t="str">
        <f>E7</f>
        <v>Svinná - most 23218-2</v>
      </c>
      <c r="F117" s="30"/>
      <c r="G117" s="30"/>
      <c r="H117" s="30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94</v>
      </c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6"/>
      <c r="D119" s="36"/>
      <c r="E119" s="65" t="str">
        <f>E9</f>
        <v>201 - SO 201 Most 23218-2</v>
      </c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22</v>
      </c>
      <c r="D121" s="36"/>
      <c r="E121" s="36"/>
      <c r="F121" s="25" t="str">
        <f>F12</f>
        <v xml:space="preserve"> </v>
      </c>
      <c r="G121" s="36"/>
      <c r="H121" s="36"/>
      <c r="I121" s="30" t="s">
        <v>24</v>
      </c>
      <c r="J121" s="67" t="str">
        <f>IF(J12="","",J12)</f>
        <v>3. 12. 2014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6"/>
      <c r="E123" s="36"/>
      <c r="F123" s="25" t="str">
        <f>E15</f>
        <v xml:space="preserve"> </v>
      </c>
      <c r="G123" s="36"/>
      <c r="H123" s="36"/>
      <c r="I123" s="30" t="s">
        <v>33</v>
      </c>
      <c r="J123" s="34" t="str">
        <f>E21</f>
        <v xml:space="preserve"> 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31</v>
      </c>
      <c r="D124" s="36"/>
      <c r="E124" s="36"/>
      <c r="F124" s="25" t="str">
        <f>IF(E18="","",E18)</f>
        <v>Vyplň údaj</v>
      </c>
      <c r="G124" s="36"/>
      <c r="H124" s="36"/>
      <c r="I124" s="30" t="s">
        <v>35</v>
      </c>
      <c r="J124" s="34" t="str">
        <f>E24</f>
        <v xml:space="preserve"> </v>
      </c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46"/>
      <c r="B126" s="147"/>
      <c r="C126" s="148" t="s">
        <v>113</v>
      </c>
      <c r="D126" s="149" t="s">
        <v>62</v>
      </c>
      <c r="E126" s="149" t="s">
        <v>58</v>
      </c>
      <c r="F126" s="149" t="s">
        <v>59</v>
      </c>
      <c r="G126" s="149" t="s">
        <v>114</v>
      </c>
      <c r="H126" s="149" t="s">
        <v>115</v>
      </c>
      <c r="I126" s="149" t="s">
        <v>116</v>
      </c>
      <c r="J126" s="150" t="s">
        <v>98</v>
      </c>
      <c r="K126" s="151" t="s">
        <v>117</v>
      </c>
      <c r="L126" s="152"/>
      <c r="M126" s="84" t="s">
        <v>1</v>
      </c>
      <c r="N126" s="85" t="s">
        <v>41</v>
      </c>
      <c r="O126" s="85" t="s">
        <v>118</v>
      </c>
      <c r="P126" s="85" t="s">
        <v>119</v>
      </c>
      <c r="Q126" s="85" t="s">
        <v>120</v>
      </c>
      <c r="R126" s="85" t="s">
        <v>121</v>
      </c>
      <c r="S126" s="85" t="s">
        <v>122</v>
      </c>
      <c r="T126" s="86" t="s">
        <v>123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2" customFormat="1" ht="22.8" customHeight="1">
      <c r="A127" s="36"/>
      <c r="B127" s="37"/>
      <c r="C127" s="91" t="s">
        <v>124</v>
      </c>
      <c r="D127" s="36"/>
      <c r="E127" s="36"/>
      <c r="F127" s="36"/>
      <c r="G127" s="36"/>
      <c r="H127" s="36"/>
      <c r="I127" s="36"/>
      <c r="J127" s="153">
        <f>BK127</f>
        <v>0</v>
      </c>
      <c r="K127" s="36"/>
      <c r="L127" s="37"/>
      <c r="M127" s="87"/>
      <c r="N127" s="71"/>
      <c r="O127" s="88"/>
      <c r="P127" s="154">
        <f>P128+P311</f>
        <v>0</v>
      </c>
      <c r="Q127" s="88"/>
      <c r="R127" s="154">
        <f>R128+R311</f>
        <v>430.23533829999997</v>
      </c>
      <c r="S127" s="88"/>
      <c r="T127" s="155">
        <f>T128+T311</f>
        <v>398.76075000000003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76</v>
      </c>
      <c r="AU127" s="17" t="s">
        <v>100</v>
      </c>
      <c r="BK127" s="156">
        <f>BK128+BK311</f>
        <v>0</v>
      </c>
    </row>
    <row r="128" spans="1:63" s="12" customFormat="1" ht="25.9" customHeight="1">
      <c r="A128" s="12"/>
      <c r="B128" s="157"/>
      <c r="C128" s="12"/>
      <c r="D128" s="158" t="s">
        <v>76</v>
      </c>
      <c r="E128" s="159" t="s">
        <v>125</v>
      </c>
      <c r="F128" s="159" t="s">
        <v>126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P129+P202+P216+P235+P258+P266+P274+P309</f>
        <v>0</v>
      </c>
      <c r="Q128" s="163"/>
      <c r="R128" s="164">
        <f>R129+R202+R216+R235+R258+R266+R274+R309</f>
        <v>430.15433829999995</v>
      </c>
      <c r="S128" s="163"/>
      <c r="T128" s="165">
        <f>T129+T202+T216+T235+T258+T266+T274+T309</f>
        <v>398.76075000000003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21</v>
      </c>
      <c r="AT128" s="166" t="s">
        <v>76</v>
      </c>
      <c r="AU128" s="166" t="s">
        <v>77</v>
      </c>
      <c r="AY128" s="158" t="s">
        <v>127</v>
      </c>
      <c r="BK128" s="167">
        <f>BK129+BK202+BK216+BK235+BK258+BK266+BK274+BK309</f>
        <v>0</v>
      </c>
    </row>
    <row r="129" spans="1:63" s="12" customFormat="1" ht="22.8" customHeight="1">
      <c r="A129" s="12"/>
      <c r="B129" s="157"/>
      <c r="C129" s="12"/>
      <c r="D129" s="158" t="s">
        <v>76</v>
      </c>
      <c r="E129" s="168" t="s">
        <v>21</v>
      </c>
      <c r="F129" s="168" t="s">
        <v>128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SUM(P130:P201)</f>
        <v>0</v>
      </c>
      <c r="Q129" s="163"/>
      <c r="R129" s="164">
        <f>SUM(R130:R201)</f>
        <v>1.5368031999999998</v>
      </c>
      <c r="S129" s="163"/>
      <c r="T129" s="165">
        <f>SUM(T130:T201)</f>
        <v>135.13275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21</v>
      </c>
      <c r="AT129" s="166" t="s">
        <v>76</v>
      </c>
      <c r="AU129" s="166" t="s">
        <v>21</v>
      </c>
      <c r="AY129" s="158" t="s">
        <v>127</v>
      </c>
      <c r="BK129" s="167">
        <f>SUM(BK130:BK201)</f>
        <v>0</v>
      </c>
    </row>
    <row r="130" spans="1:65" s="2" customFormat="1" ht="21.75" customHeight="1">
      <c r="A130" s="36"/>
      <c r="B130" s="170"/>
      <c r="C130" s="171" t="s">
        <v>21</v>
      </c>
      <c r="D130" s="171" t="s">
        <v>129</v>
      </c>
      <c r="E130" s="172" t="s">
        <v>130</v>
      </c>
      <c r="F130" s="173" t="s">
        <v>131</v>
      </c>
      <c r="G130" s="174" t="s">
        <v>132</v>
      </c>
      <c r="H130" s="175">
        <v>15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42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86</v>
      </c>
      <c r="AY130" s="17" t="s">
        <v>127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21</v>
      </c>
      <c r="BK130" s="184">
        <f>ROUND(I130*H130,2)</f>
        <v>0</v>
      </c>
      <c r="BL130" s="17" t="s">
        <v>133</v>
      </c>
      <c r="BM130" s="183" t="s">
        <v>134</v>
      </c>
    </row>
    <row r="131" spans="1:65" s="2" customFormat="1" ht="16.5" customHeight="1">
      <c r="A131" s="36"/>
      <c r="B131" s="170"/>
      <c r="C131" s="171" t="s">
        <v>86</v>
      </c>
      <c r="D131" s="171" t="s">
        <v>129</v>
      </c>
      <c r="E131" s="172" t="s">
        <v>135</v>
      </c>
      <c r="F131" s="173" t="s">
        <v>136</v>
      </c>
      <c r="G131" s="174" t="s">
        <v>137</v>
      </c>
      <c r="H131" s="175">
        <v>1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42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133</v>
      </c>
      <c r="AT131" s="183" t="s">
        <v>129</v>
      </c>
      <c r="AU131" s="183" t="s">
        <v>86</v>
      </c>
      <c r="AY131" s="17" t="s">
        <v>127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21</v>
      </c>
      <c r="BK131" s="184">
        <f>ROUND(I131*H131,2)</f>
        <v>0</v>
      </c>
      <c r="BL131" s="17" t="s">
        <v>133</v>
      </c>
      <c r="BM131" s="183" t="s">
        <v>138</v>
      </c>
    </row>
    <row r="132" spans="1:65" s="2" customFormat="1" ht="16.5" customHeight="1">
      <c r="A132" s="36"/>
      <c r="B132" s="170"/>
      <c r="C132" s="171" t="s">
        <v>139</v>
      </c>
      <c r="D132" s="171" t="s">
        <v>129</v>
      </c>
      <c r="E132" s="172" t="s">
        <v>140</v>
      </c>
      <c r="F132" s="173" t="s">
        <v>141</v>
      </c>
      <c r="G132" s="174" t="s">
        <v>137</v>
      </c>
      <c r="H132" s="175">
        <v>2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42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133</v>
      </c>
      <c r="AT132" s="183" t="s">
        <v>129</v>
      </c>
      <c r="AU132" s="183" t="s">
        <v>86</v>
      </c>
      <c r="AY132" s="17" t="s">
        <v>127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21</v>
      </c>
      <c r="BK132" s="184">
        <f>ROUND(I132*H132,2)</f>
        <v>0</v>
      </c>
      <c r="BL132" s="17" t="s">
        <v>133</v>
      </c>
      <c r="BM132" s="183" t="s">
        <v>142</v>
      </c>
    </row>
    <row r="133" spans="1:65" s="2" customFormat="1" ht="16.5" customHeight="1">
      <c r="A133" s="36"/>
      <c r="B133" s="170"/>
      <c r="C133" s="171" t="s">
        <v>133</v>
      </c>
      <c r="D133" s="171" t="s">
        <v>129</v>
      </c>
      <c r="E133" s="172" t="s">
        <v>143</v>
      </c>
      <c r="F133" s="173" t="s">
        <v>144</v>
      </c>
      <c r="G133" s="174" t="s">
        <v>137</v>
      </c>
      <c r="H133" s="175">
        <v>3</v>
      </c>
      <c r="I133" s="176"/>
      <c r="J133" s="177">
        <f>ROUND(I133*H133,2)</f>
        <v>0</v>
      </c>
      <c r="K133" s="178"/>
      <c r="L133" s="37"/>
      <c r="M133" s="179" t="s">
        <v>1</v>
      </c>
      <c r="N133" s="180" t="s">
        <v>42</v>
      </c>
      <c r="O133" s="75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3" t="s">
        <v>133</v>
      </c>
      <c r="AT133" s="183" t="s">
        <v>129</v>
      </c>
      <c r="AU133" s="183" t="s">
        <v>86</v>
      </c>
      <c r="AY133" s="17" t="s">
        <v>127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7" t="s">
        <v>21</v>
      </c>
      <c r="BK133" s="184">
        <f>ROUND(I133*H133,2)</f>
        <v>0</v>
      </c>
      <c r="BL133" s="17" t="s">
        <v>133</v>
      </c>
      <c r="BM133" s="183" t="s">
        <v>145</v>
      </c>
    </row>
    <row r="134" spans="1:65" s="2" customFormat="1" ht="16.5" customHeight="1">
      <c r="A134" s="36"/>
      <c r="B134" s="170"/>
      <c r="C134" s="171" t="s">
        <v>146</v>
      </c>
      <c r="D134" s="171" t="s">
        <v>129</v>
      </c>
      <c r="E134" s="172" t="s">
        <v>147</v>
      </c>
      <c r="F134" s="173" t="s">
        <v>148</v>
      </c>
      <c r="G134" s="174" t="s">
        <v>137</v>
      </c>
      <c r="H134" s="175">
        <v>5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42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133</v>
      </c>
      <c r="AT134" s="183" t="s">
        <v>129</v>
      </c>
      <c r="AU134" s="183" t="s">
        <v>86</v>
      </c>
      <c r="AY134" s="17" t="s">
        <v>127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21</v>
      </c>
      <c r="BK134" s="184">
        <f>ROUND(I134*H134,2)</f>
        <v>0</v>
      </c>
      <c r="BL134" s="17" t="s">
        <v>133</v>
      </c>
      <c r="BM134" s="183" t="s">
        <v>149</v>
      </c>
    </row>
    <row r="135" spans="1:65" s="2" customFormat="1" ht="16.5" customHeight="1">
      <c r="A135" s="36"/>
      <c r="B135" s="170"/>
      <c r="C135" s="171" t="s">
        <v>150</v>
      </c>
      <c r="D135" s="171" t="s">
        <v>129</v>
      </c>
      <c r="E135" s="172" t="s">
        <v>151</v>
      </c>
      <c r="F135" s="173" t="s">
        <v>152</v>
      </c>
      <c r="G135" s="174" t="s">
        <v>137</v>
      </c>
      <c r="H135" s="175">
        <v>1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42</v>
      </c>
      <c r="O135" s="75"/>
      <c r="P135" s="181">
        <f>O135*H135</f>
        <v>0</v>
      </c>
      <c r="Q135" s="181">
        <v>8E-05</v>
      </c>
      <c r="R135" s="181">
        <f>Q135*H135</f>
        <v>8E-05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86</v>
      </c>
      <c r="AY135" s="17" t="s">
        <v>127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21</v>
      </c>
      <c r="BK135" s="184">
        <f>ROUND(I135*H135,2)</f>
        <v>0</v>
      </c>
      <c r="BL135" s="17" t="s">
        <v>133</v>
      </c>
      <c r="BM135" s="183" t="s">
        <v>153</v>
      </c>
    </row>
    <row r="136" spans="1:65" s="2" customFormat="1" ht="16.5" customHeight="1">
      <c r="A136" s="36"/>
      <c r="B136" s="170"/>
      <c r="C136" s="171" t="s">
        <v>154</v>
      </c>
      <c r="D136" s="171" t="s">
        <v>129</v>
      </c>
      <c r="E136" s="172" t="s">
        <v>155</v>
      </c>
      <c r="F136" s="173" t="s">
        <v>156</v>
      </c>
      <c r="G136" s="174" t="s">
        <v>137</v>
      </c>
      <c r="H136" s="175">
        <v>7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42</v>
      </c>
      <c r="O136" s="75"/>
      <c r="P136" s="181">
        <f>O136*H136</f>
        <v>0</v>
      </c>
      <c r="Q136" s="181">
        <v>0.00017</v>
      </c>
      <c r="R136" s="181">
        <f>Q136*H136</f>
        <v>0.00119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133</v>
      </c>
      <c r="AT136" s="183" t="s">
        <v>129</v>
      </c>
      <c r="AU136" s="183" t="s">
        <v>86</v>
      </c>
      <c r="AY136" s="17" t="s">
        <v>127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21</v>
      </c>
      <c r="BK136" s="184">
        <f>ROUND(I136*H136,2)</f>
        <v>0</v>
      </c>
      <c r="BL136" s="17" t="s">
        <v>133</v>
      </c>
      <c r="BM136" s="183" t="s">
        <v>157</v>
      </c>
    </row>
    <row r="137" spans="1:65" s="2" customFormat="1" ht="16.5" customHeight="1">
      <c r="A137" s="36"/>
      <c r="B137" s="170"/>
      <c r="C137" s="171" t="s">
        <v>158</v>
      </c>
      <c r="D137" s="171" t="s">
        <v>129</v>
      </c>
      <c r="E137" s="172" t="s">
        <v>159</v>
      </c>
      <c r="F137" s="173" t="s">
        <v>160</v>
      </c>
      <c r="G137" s="174" t="s">
        <v>137</v>
      </c>
      <c r="H137" s="175">
        <v>3</v>
      </c>
      <c r="I137" s="176"/>
      <c r="J137" s="177">
        <f>ROUND(I137*H137,2)</f>
        <v>0</v>
      </c>
      <c r="K137" s="178"/>
      <c r="L137" s="37"/>
      <c r="M137" s="179" t="s">
        <v>1</v>
      </c>
      <c r="N137" s="180" t="s">
        <v>42</v>
      </c>
      <c r="O137" s="75"/>
      <c r="P137" s="181">
        <f>O137*H137</f>
        <v>0</v>
      </c>
      <c r="Q137" s="181">
        <v>0.00017</v>
      </c>
      <c r="R137" s="181">
        <f>Q137*H137</f>
        <v>0.00051</v>
      </c>
      <c r="S137" s="181">
        <v>0</v>
      </c>
      <c r="T137" s="18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3" t="s">
        <v>133</v>
      </c>
      <c r="AT137" s="183" t="s">
        <v>129</v>
      </c>
      <c r="AU137" s="183" t="s">
        <v>86</v>
      </c>
      <c r="AY137" s="17" t="s">
        <v>127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21</v>
      </c>
      <c r="BK137" s="184">
        <f>ROUND(I137*H137,2)</f>
        <v>0</v>
      </c>
      <c r="BL137" s="17" t="s">
        <v>133</v>
      </c>
      <c r="BM137" s="183" t="s">
        <v>161</v>
      </c>
    </row>
    <row r="138" spans="1:65" s="2" customFormat="1" ht="16.5" customHeight="1">
      <c r="A138" s="36"/>
      <c r="B138" s="170"/>
      <c r="C138" s="171" t="s">
        <v>162</v>
      </c>
      <c r="D138" s="171" t="s">
        <v>129</v>
      </c>
      <c r="E138" s="172" t="s">
        <v>163</v>
      </c>
      <c r="F138" s="173" t="s">
        <v>164</v>
      </c>
      <c r="G138" s="174" t="s">
        <v>132</v>
      </c>
      <c r="H138" s="175">
        <v>245.25</v>
      </c>
      <c r="I138" s="176"/>
      <c r="J138" s="177">
        <f>ROUND(I138*H138,2)</f>
        <v>0</v>
      </c>
      <c r="K138" s="178"/>
      <c r="L138" s="37"/>
      <c r="M138" s="179" t="s">
        <v>1</v>
      </c>
      <c r="N138" s="180" t="s">
        <v>42</v>
      </c>
      <c r="O138" s="75"/>
      <c r="P138" s="181">
        <f>O138*H138</f>
        <v>0</v>
      </c>
      <c r="Q138" s="181">
        <v>0</v>
      </c>
      <c r="R138" s="181">
        <f>Q138*H138</f>
        <v>0</v>
      </c>
      <c r="S138" s="181">
        <v>0.235</v>
      </c>
      <c r="T138" s="182">
        <f>S138*H138</f>
        <v>57.63375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3" t="s">
        <v>133</v>
      </c>
      <c r="AT138" s="183" t="s">
        <v>129</v>
      </c>
      <c r="AU138" s="183" t="s">
        <v>86</v>
      </c>
      <c r="AY138" s="17" t="s">
        <v>127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7" t="s">
        <v>21</v>
      </c>
      <c r="BK138" s="184">
        <f>ROUND(I138*H138,2)</f>
        <v>0</v>
      </c>
      <c r="BL138" s="17" t="s">
        <v>133</v>
      </c>
      <c r="BM138" s="183" t="s">
        <v>165</v>
      </c>
    </row>
    <row r="139" spans="1:65" s="2" customFormat="1" ht="16.5" customHeight="1">
      <c r="A139" s="36"/>
      <c r="B139" s="170"/>
      <c r="C139" s="171" t="s">
        <v>26</v>
      </c>
      <c r="D139" s="171" t="s">
        <v>129</v>
      </c>
      <c r="E139" s="172" t="s">
        <v>166</v>
      </c>
      <c r="F139" s="173" t="s">
        <v>167</v>
      </c>
      <c r="G139" s="174" t="s">
        <v>132</v>
      </c>
      <c r="H139" s="175">
        <v>245.25</v>
      </c>
      <c r="I139" s="176"/>
      <c r="J139" s="177">
        <f>ROUND(I139*H139,2)</f>
        <v>0</v>
      </c>
      <c r="K139" s="178"/>
      <c r="L139" s="37"/>
      <c r="M139" s="179" t="s">
        <v>1</v>
      </c>
      <c r="N139" s="180" t="s">
        <v>42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0.316</v>
      </c>
      <c r="T139" s="182">
        <f>S139*H139</f>
        <v>77.499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133</v>
      </c>
      <c r="AT139" s="183" t="s">
        <v>129</v>
      </c>
      <c r="AU139" s="183" t="s">
        <v>86</v>
      </c>
      <c r="AY139" s="17" t="s">
        <v>127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21</v>
      </c>
      <c r="BK139" s="184">
        <f>ROUND(I139*H139,2)</f>
        <v>0</v>
      </c>
      <c r="BL139" s="17" t="s">
        <v>133</v>
      </c>
      <c r="BM139" s="183" t="s">
        <v>168</v>
      </c>
    </row>
    <row r="140" spans="1:65" s="2" customFormat="1" ht="21.75" customHeight="1">
      <c r="A140" s="36"/>
      <c r="B140" s="170"/>
      <c r="C140" s="171" t="s">
        <v>169</v>
      </c>
      <c r="D140" s="171" t="s">
        <v>129</v>
      </c>
      <c r="E140" s="172" t="s">
        <v>170</v>
      </c>
      <c r="F140" s="173" t="s">
        <v>171</v>
      </c>
      <c r="G140" s="174" t="s">
        <v>132</v>
      </c>
      <c r="H140" s="175">
        <v>270.25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42</v>
      </c>
      <c r="O140" s="75"/>
      <c r="P140" s="181">
        <f>O140*H140</f>
        <v>0</v>
      </c>
      <c r="Q140" s="181">
        <v>9E-05</v>
      </c>
      <c r="R140" s="181">
        <f>Q140*H140</f>
        <v>0.0243225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86</v>
      </c>
      <c r="AY140" s="17" t="s">
        <v>127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21</v>
      </c>
      <c r="BK140" s="184">
        <f>ROUND(I140*H140,2)</f>
        <v>0</v>
      </c>
      <c r="BL140" s="17" t="s">
        <v>133</v>
      </c>
      <c r="BM140" s="183" t="s">
        <v>172</v>
      </c>
    </row>
    <row r="141" spans="1:65" s="2" customFormat="1" ht="16.5" customHeight="1">
      <c r="A141" s="36"/>
      <c r="B141" s="170"/>
      <c r="C141" s="171" t="s">
        <v>173</v>
      </c>
      <c r="D141" s="171" t="s">
        <v>129</v>
      </c>
      <c r="E141" s="172" t="s">
        <v>174</v>
      </c>
      <c r="F141" s="173" t="s">
        <v>175</v>
      </c>
      <c r="G141" s="174" t="s">
        <v>176</v>
      </c>
      <c r="H141" s="175">
        <v>23.544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42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133</v>
      </c>
      <c r="AT141" s="183" t="s">
        <v>129</v>
      </c>
      <c r="AU141" s="183" t="s">
        <v>86</v>
      </c>
      <c r="AY141" s="17" t="s">
        <v>127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21</v>
      </c>
      <c r="BK141" s="184">
        <f>ROUND(I141*H141,2)</f>
        <v>0</v>
      </c>
      <c r="BL141" s="17" t="s">
        <v>133</v>
      </c>
      <c r="BM141" s="183" t="s">
        <v>177</v>
      </c>
    </row>
    <row r="142" spans="1:51" s="13" customFormat="1" ht="12">
      <c r="A142" s="13"/>
      <c r="B142" s="185"/>
      <c r="C142" s="13"/>
      <c r="D142" s="186" t="s">
        <v>178</v>
      </c>
      <c r="E142" s="187" t="s">
        <v>1</v>
      </c>
      <c r="F142" s="188" t="s">
        <v>179</v>
      </c>
      <c r="G142" s="13"/>
      <c r="H142" s="189">
        <v>23.544</v>
      </c>
      <c r="I142" s="190"/>
      <c r="J142" s="13"/>
      <c r="K142" s="13"/>
      <c r="L142" s="185"/>
      <c r="M142" s="191"/>
      <c r="N142" s="192"/>
      <c r="O142" s="192"/>
      <c r="P142" s="192"/>
      <c r="Q142" s="192"/>
      <c r="R142" s="192"/>
      <c r="S142" s="192"/>
      <c r="T142" s="19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7" t="s">
        <v>178</v>
      </c>
      <c r="AU142" s="187" t="s">
        <v>86</v>
      </c>
      <c r="AV142" s="13" t="s">
        <v>86</v>
      </c>
      <c r="AW142" s="13" t="s">
        <v>34</v>
      </c>
      <c r="AX142" s="13" t="s">
        <v>77</v>
      </c>
      <c r="AY142" s="187" t="s">
        <v>127</v>
      </c>
    </row>
    <row r="143" spans="1:51" s="14" customFormat="1" ht="12">
      <c r="A143" s="14"/>
      <c r="B143" s="194"/>
      <c r="C143" s="14"/>
      <c r="D143" s="186" t="s">
        <v>178</v>
      </c>
      <c r="E143" s="195" t="s">
        <v>1</v>
      </c>
      <c r="F143" s="196" t="s">
        <v>180</v>
      </c>
      <c r="G143" s="14"/>
      <c r="H143" s="197">
        <v>23.544</v>
      </c>
      <c r="I143" s="198"/>
      <c r="J143" s="14"/>
      <c r="K143" s="14"/>
      <c r="L143" s="194"/>
      <c r="M143" s="199"/>
      <c r="N143" s="200"/>
      <c r="O143" s="200"/>
      <c r="P143" s="200"/>
      <c r="Q143" s="200"/>
      <c r="R143" s="200"/>
      <c r="S143" s="200"/>
      <c r="T143" s="20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5" t="s">
        <v>178</v>
      </c>
      <c r="AU143" s="195" t="s">
        <v>86</v>
      </c>
      <c r="AV143" s="14" t="s">
        <v>133</v>
      </c>
      <c r="AW143" s="14" t="s">
        <v>34</v>
      </c>
      <c r="AX143" s="14" t="s">
        <v>21</v>
      </c>
      <c r="AY143" s="195" t="s">
        <v>127</v>
      </c>
    </row>
    <row r="144" spans="1:65" s="2" customFormat="1" ht="16.5" customHeight="1">
      <c r="A144" s="36"/>
      <c r="B144" s="170"/>
      <c r="C144" s="171" t="s">
        <v>181</v>
      </c>
      <c r="D144" s="171" t="s">
        <v>129</v>
      </c>
      <c r="E144" s="172" t="s">
        <v>182</v>
      </c>
      <c r="F144" s="173" t="s">
        <v>183</v>
      </c>
      <c r="G144" s="174" t="s">
        <v>176</v>
      </c>
      <c r="H144" s="175">
        <v>389.26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42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133</v>
      </c>
      <c r="AT144" s="183" t="s">
        <v>129</v>
      </c>
      <c r="AU144" s="183" t="s">
        <v>86</v>
      </c>
      <c r="AY144" s="17" t="s">
        <v>127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21</v>
      </c>
      <c r="BK144" s="184">
        <f>ROUND(I144*H144,2)</f>
        <v>0</v>
      </c>
      <c r="BL144" s="17" t="s">
        <v>133</v>
      </c>
      <c r="BM144" s="183" t="s">
        <v>184</v>
      </c>
    </row>
    <row r="145" spans="1:65" s="2" customFormat="1" ht="16.5" customHeight="1">
      <c r="A145" s="36"/>
      <c r="B145" s="170"/>
      <c r="C145" s="171" t="s">
        <v>185</v>
      </c>
      <c r="D145" s="171" t="s">
        <v>129</v>
      </c>
      <c r="E145" s="172" t="s">
        <v>186</v>
      </c>
      <c r="F145" s="173" t="s">
        <v>187</v>
      </c>
      <c r="G145" s="174" t="s">
        <v>176</v>
      </c>
      <c r="H145" s="175">
        <v>116.778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42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133</v>
      </c>
      <c r="AT145" s="183" t="s">
        <v>129</v>
      </c>
      <c r="AU145" s="183" t="s">
        <v>86</v>
      </c>
      <c r="AY145" s="17" t="s">
        <v>127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21</v>
      </c>
      <c r="BK145" s="184">
        <f>ROUND(I145*H145,2)</f>
        <v>0</v>
      </c>
      <c r="BL145" s="17" t="s">
        <v>133</v>
      </c>
      <c r="BM145" s="183" t="s">
        <v>188</v>
      </c>
    </row>
    <row r="146" spans="1:51" s="13" customFormat="1" ht="12">
      <c r="A146" s="13"/>
      <c r="B146" s="185"/>
      <c r="C146" s="13"/>
      <c r="D146" s="186" t="s">
        <v>178</v>
      </c>
      <c r="E146" s="187" t="s">
        <v>1</v>
      </c>
      <c r="F146" s="188" t="s">
        <v>189</v>
      </c>
      <c r="G146" s="13"/>
      <c r="H146" s="189">
        <v>116.778</v>
      </c>
      <c r="I146" s="190"/>
      <c r="J146" s="13"/>
      <c r="K146" s="13"/>
      <c r="L146" s="185"/>
      <c r="M146" s="191"/>
      <c r="N146" s="192"/>
      <c r="O146" s="192"/>
      <c r="P146" s="192"/>
      <c r="Q146" s="192"/>
      <c r="R146" s="192"/>
      <c r="S146" s="192"/>
      <c r="T146" s="19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178</v>
      </c>
      <c r="AU146" s="187" t="s">
        <v>86</v>
      </c>
      <c r="AV146" s="13" t="s">
        <v>86</v>
      </c>
      <c r="AW146" s="13" t="s">
        <v>34</v>
      </c>
      <c r="AX146" s="13" t="s">
        <v>77</v>
      </c>
      <c r="AY146" s="187" t="s">
        <v>127</v>
      </c>
    </row>
    <row r="147" spans="1:51" s="14" customFormat="1" ht="12">
      <c r="A147" s="14"/>
      <c r="B147" s="194"/>
      <c r="C147" s="14"/>
      <c r="D147" s="186" t="s">
        <v>178</v>
      </c>
      <c r="E147" s="195" t="s">
        <v>1</v>
      </c>
      <c r="F147" s="196" t="s">
        <v>180</v>
      </c>
      <c r="G147" s="14"/>
      <c r="H147" s="197">
        <v>116.778</v>
      </c>
      <c r="I147" s="198"/>
      <c r="J147" s="14"/>
      <c r="K147" s="14"/>
      <c r="L147" s="194"/>
      <c r="M147" s="199"/>
      <c r="N147" s="200"/>
      <c r="O147" s="200"/>
      <c r="P147" s="200"/>
      <c r="Q147" s="200"/>
      <c r="R147" s="200"/>
      <c r="S147" s="200"/>
      <c r="T147" s="20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5" t="s">
        <v>178</v>
      </c>
      <c r="AU147" s="195" t="s">
        <v>86</v>
      </c>
      <c r="AV147" s="14" t="s">
        <v>133</v>
      </c>
      <c r="AW147" s="14" t="s">
        <v>34</v>
      </c>
      <c r="AX147" s="14" t="s">
        <v>21</v>
      </c>
      <c r="AY147" s="195" t="s">
        <v>127</v>
      </c>
    </row>
    <row r="148" spans="1:65" s="2" customFormat="1" ht="16.5" customHeight="1">
      <c r="A148" s="36"/>
      <c r="B148" s="170"/>
      <c r="C148" s="171" t="s">
        <v>8</v>
      </c>
      <c r="D148" s="171" t="s">
        <v>129</v>
      </c>
      <c r="E148" s="172" t="s">
        <v>190</v>
      </c>
      <c r="F148" s="173" t="s">
        <v>191</v>
      </c>
      <c r="G148" s="174" t="s">
        <v>176</v>
      </c>
      <c r="H148" s="175">
        <v>68.69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42</v>
      </c>
      <c r="O148" s="75"/>
      <c r="P148" s="181">
        <f>O148*H148</f>
        <v>0</v>
      </c>
      <c r="Q148" s="181">
        <v>0.01543</v>
      </c>
      <c r="R148" s="181">
        <f>Q148*H148</f>
        <v>1.0598866999999998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133</v>
      </c>
      <c r="AT148" s="183" t="s">
        <v>129</v>
      </c>
      <c r="AU148" s="183" t="s">
        <v>86</v>
      </c>
      <c r="AY148" s="17" t="s">
        <v>127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21</v>
      </c>
      <c r="BK148" s="184">
        <f>ROUND(I148*H148,2)</f>
        <v>0</v>
      </c>
      <c r="BL148" s="17" t="s">
        <v>133</v>
      </c>
      <c r="BM148" s="183" t="s">
        <v>192</v>
      </c>
    </row>
    <row r="149" spans="1:65" s="2" customFormat="1" ht="16.5" customHeight="1">
      <c r="A149" s="36"/>
      <c r="B149" s="170"/>
      <c r="C149" s="171" t="s">
        <v>193</v>
      </c>
      <c r="D149" s="171" t="s">
        <v>129</v>
      </c>
      <c r="E149" s="172" t="s">
        <v>194</v>
      </c>
      <c r="F149" s="173" t="s">
        <v>195</v>
      </c>
      <c r="G149" s="174" t="s">
        <v>176</v>
      </c>
      <c r="H149" s="175">
        <v>31.141</v>
      </c>
      <c r="I149" s="176"/>
      <c r="J149" s="177">
        <f>ROUND(I149*H149,2)</f>
        <v>0</v>
      </c>
      <c r="K149" s="178"/>
      <c r="L149" s="37"/>
      <c r="M149" s="179" t="s">
        <v>1</v>
      </c>
      <c r="N149" s="180" t="s">
        <v>42</v>
      </c>
      <c r="O149" s="75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3" t="s">
        <v>133</v>
      </c>
      <c r="AT149" s="183" t="s">
        <v>129</v>
      </c>
      <c r="AU149" s="183" t="s">
        <v>86</v>
      </c>
      <c r="AY149" s="17" t="s">
        <v>127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21</v>
      </c>
      <c r="BK149" s="184">
        <f>ROUND(I149*H149,2)</f>
        <v>0</v>
      </c>
      <c r="BL149" s="17" t="s">
        <v>133</v>
      </c>
      <c r="BM149" s="183" t="s">
        <v>196</v>
      </c>
    </row>
    <row r="150" spans="1:51" s="13" customFormat="1" ht="12">
      <c r="A150" s="13"/>
      <c r="B150" s="185"/>
      <c r="C150" s="13"/>
      <c r="D150" s="186" t="s">
        <v>178</v>
      </c>
      <c r="E150" s="187" t="s">
        <v>1</v>
      </c>
      <c r="F150" s="188" t="s">
        <v>197</v>
      </c>
      <c r="G150" s="13"/>
      <c r="H150" s="189">
        <v>31.141</v>
      </c>
      <c r="I150" s="190"/>
      <c r="J150" s="13"/>
      <c r="K150" s="13"/>
      <c r="L150" s="185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178</v>
      </c>
      <c r="AU150" s="187" t="s">
        <v>86</v>
      </c>
      <c r="AV150" s="13" t="s">
        <v>86</v>
      </c>
      <c r="AW150" s="13" t="s">
        <v>34</v>
      </c>
      <c r="AX150" s="13" t="s">
        <v>77</v>
      </c>
      <c r="AY150" s="187" t="s">
        <v>127</v>
      </c>
    </row>
    <row r="151" spans="1:51" s="14" customFormat="1" ht="12">
      <c r="A151" s="14"/>
      <c r="B151" s="194"/>
      <c r="C151" s="14"/>
      <c r="D151" s="186" t="s">
        <v>178</v>
      </c>
      <c r="E151" s="195" t="s">
        <v>1</v>
      </c>
      <c r="F151" s="196" t="s">
        <v>180</v>
      </c>
      <c r="G151" s="14"/>
      <c r="H151" s="197">
        <v>31.141</v>
      </c>
      <c r="I151" s="198"/>
      <c r="J151" s="14"/>
      <c r="K151" s="14"/>
      <c r="L151" s="194"/>
      <c r="M151" s="199"/>
      <c r="N151" s="200"/>
      <c r="O151" s="200"/>
      <c r="P151" s="200"/>
      <c r="Q151" s="200"/>
      <c r="R151" s="200"/>
      <c r="S151" s="200"/>
      <c r="T151" s="20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5" t="s">
        <v>178</v>
      </c>
      <c r="AU151" s="195" t="s">
        <v>86</v>
      </c>
      <c r="AV151" s="14" t="s">
        <v>133</v>
      </c>
      <c r="AW151" s="14" t="s">
        <v>34</v>
      </c>
      <c r="AX151" s="14" t="s">
        <v>21</v>
      </c>
      <c r="AY151" s="195" t="s">
        <v>127</v>
      </c>
    </row>
    <row r="152" spans="1:65" s="2" customFormat="1" ht="16.5" customHeight="1">
      <c r="A152" s="36"/>
      <c r="B152" s="170"/>
      <c r="C152" s="171" t="s">
        <v>198</v>
      </c>
      <c r="D152" s="171" t="s">
        <v>129</v>
      </c>
      <c r="E152" s="172" t="s">
        <v>199</v>
      </c>
      <c r="F152" s="173" t="s">
        <v>200</v>
      </c>
      <c r="G152" s="174" t="s">
        <v>176</v>
      </c>
      <c r="H152" s="175">
        <v>5.495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42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86</v>
      </c>
      <c r="AY152" s="17" t="s">
        <v>127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21</v>
      </c>
      <c r="BK152" s="184">
        <f>ROUND(I152*H152,2)</f>
        <v>0</v>
      </c>
      <c r="BL152" s="17" t="s">
        <v>133</v>
      </c>
      <c r="BM152" s="183" t="s">
        <v>201</v>
      </c>
    </row>
    <row r="153" spans="1:51" s="13" customFormat="1" ht="12">
      <c r="A153" s="13"/>
      <c r="B153" s="185"/>
      <c r="C153" s="13"/>
      <c r="D153" s="186" t="s">
        <v>178</v>
      </c>
      <c r="E153" s="187" t="s">
        <v>1</v>
      </c>
      <c r="F153" s="188" t="s">
        <v>202</v>
      </c>
      <c r="G153" s="13"/>
      <c r="H153" s="189">
        <v>5.495</v>
      </c>
      <c r="I153" s="190"/>
      <c r="J153" s="13"/>
      <c r="K153" s="13"/>
      <c r="L153" s="185"/>
      <c r="M153" s="191"/>
      <c r="N153" s="192"/>
      <c r="O153" s="192"/>
      <c r="P153" s="192"/>
      <c r="Q153" s="192"/>
      <c r="R153" s="192"/>
      <c r="S153" s="192"/>
      <c r="T153" s="19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178</v>
      </c>
      <c r="AU153" s="187" t="s">
        <v>86</v>
      </c>
      <c r="AV153" s="13" t="s">
        <v>86</v>
      </c>
      <c r="AW153" s="13" t="s">
        <v>34</v>
      </c>
      <c r="AX153" s="13" t="s">
        <v>77</v>
      </c>
      <c r="AY153" s="187" t="s">
        <v>127</v>
      </c>
    </row>
    <row r="154" spans="1:51" s="14" customFormat="1" ht="12">
      <c r="A154" s="14"/>
      <c r="B154" s="194"/>
      <c r="C154" s="14"/>
      <c r="D154" s="186" t="s">
        <v>178</v>
      </c>
      <c r="E154" s="195" t="s">
        <v>1</v>
      </c>
      <c r="F154" s="196" t="s">
        <v>180</v>
      </c>
      <c r="G154" s="14"/>
      <c r="H154" s="197">
        <v>5.495</v>
      </c>
      <c r="I154" s="198"/>
      <c r="J154" s="14"/>
      <c r="K154" s="14"/>
      <c r="L154" s="194"/>
      <c r="M154" s="199"/>
      <c r="N154" s="200"/>
      <c r="O154" s="200"/>
      <c r="P154" s="200"/>
      <c r="Q154" s="200"/>
      <c r="R154" s="200"/>
      <c r="S154" s="200"/>
      <c r="T154" s="20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5" t="s">
        <v>178</v>
      </c>
      <c r="AU154" s="195" t="s">
        <v>86</v>
      </c>
      <c r="AV154" s="14" t="s">
        <v>133</v>
      </c>
      <c r="AW154" s="14" t="s">
        <v>34</v>
      </c>
      <c r="AX154" s="14" t="s">
        <v>21</v>
      </c>
      <c r="AY154" s="195" t="s">
        <v>127</v>
      </c>
    </row>
    <row r="155" spans="1:65" s="2" customFormat="1" ht="16.5" customHeight="1">
      <c r="A155" s="36"/>
      <c r="B155" s="170"/>
      <c r="C155" s="171" t="s">
        <v>203</v>
      </c>
      <c r="D155" s="171" t="s">
        <v>129</v>
      </c>
      <c r="E155" s="172" t="s">
        <v>204</v>
      </c>
      <c r="F155" s="173" t="s">
        <v>205</v>
      </c>
      <c r="G155" s="174" t="s">
        <v>176</v>
      </c>
      <c r="H155" s="175">
        <v>816.22</v>
      </c>
      <c r="I155" s="176"/>
      <c r="J155" s="177">
        <f>ROUND(I155*H155,2)</f>
        <v>0</v>
      </c>
      <c r="K155" s="178"/>
      <c r="L155" s="37"/>
      <c r="M155" s="179" t="s">
        <v>1</v>
      </c>
      <c r="N155" s="180" t="s">
        <v>42</v>
      </c>
      <c r="O155" s="75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3" t="s">
        <v>133</v>
      </c>
      <c r="AT155" s="183" t="s">
        <v>129</v>
      </c>
      <c r="AU155" s="183" t="s">
        <v>86</v>
      </c>
      <c r="AY155" s="17" t="s">
        <v>127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7" t="s">
        <v>21</v>
      </c>
      <c r="BK155" s="184">
        <f>ROUND(I155*H155,2)</f>
        <v>0</v>
      </c>
      <c r="BL155" s="17" t="s">
        <v>133</v>
      </c>
      <c r="BM155" s="183" t="s">
        <v>206</v>
      </c>
    </row>
    <row r="156" spans="1:51" s="13" customFormat="1" ht="12">
      <c r="A156" s="13"/>
      <c r="B156" s="185"/>
      <c r="C156" s="13"/>
      <c r="D156" s="186" t="s">
        <v>178</v>
      </c>
      <c r="E156" s="187" t="s">
        <v>1</v>
      </c>
      <c r="F156" s="188" t="s">
        <v>207</v>
      </c>
      <c r="G156" s="13"/>
      <c r="H156" s="189">
        <v>654.9</v>
      </c>
      <c r="I156" s="190"/>
      <c r="J156" s="13"/>
      <c r="K156" s="13"/>
      <c r="L156" s="185"/>
      <c r="M156" s="191"/>
      <c r="N156" s="192"/>
      <c r="O156" s="192"/>
      <c r="P156" s="192"/>
      <c r="Q156" s="192"/>
      <c r="R156" s="192"/>
      <c r="S156" s="192"/>
      <c r="T156" s="19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7" t="s">
        <v>178</v>
      </c>
      <c r="AU156" s="187" t="s">
        <v>86</v>
      </c>
      <c r="AV156" s="13" t="s">
        <v>86</v>
      </c>
      <c r="AW156" s="13" t="s">
        <v>34</v>
      </c>
      <c r="AX156" s="13" t="s">
        <v>77</v>
      </c>
      <c r="AY156" s="187" t="s">
        <v>127</v>
      </c>
    </row>
    <row r="157" spans="1:51" s="13" customFormat="1" ht="12">
      <c r="A157" s="13"/>
      <c r="B157" s="185"/>
      <c r="C157" s="13"/>
      <c r="D157" s="186" t="s">
        <v>178</v>
      </c>
      <c r="E157" s="187" t="s">
        <v>1</v>
      </c>
      <c r="F157" s="188" t="s">
        <v>208</v>
      </c>
      <c r="G157" s="13"/>
      <c r="H157" s="189">
        <v>161.32</v>
      </c>
      <c r="I157" s="190"/>
      <c r="J157" s="13"/>
      <c r="K157" s="13"/>
      <c r="L157" s="185"/>
      <c r="M157" s="191"/>
      <c r="N157" s="192"/>
      <c r="O157" s="192"/>
      <c r="P157" s="192"/>
      <c r="Q157" s="192"/>
      <c r="R157" s="192"/>
      <c r="S157" s="192"/>
      <c r="T157" s="19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7" t="s">
        <v>178</v>
      </c>
      <c r="AU157" s="187" t="s">
        <v>86</v>
      </c>
      <c r="AV157" s="13" t="s">
        <v>86</v>
      </c>
      <c r="AW157" s="13" t="s">
        <v>34</v>
      </c>
      <c r="AX157" s="13" t="s">
        <v>77</v>
      </c>
      <c r="AY157" s="187" t="s">
        <v>127</v>
      </c>
    </row>
    <row r="158" spans="1:51" s="14" customFormat="1" ht="12">
      <c r="A158" s="14"/>
      <c r="B158" s="194"/>
      <c r="C158" s="14"/>
      <c r="D158" s="186" t="s">
        <v>178</v>
      </c>
      <c r="E158" s="195" t="s">
        <v>1</v>
      </c>
      <c r="F158" s="196" t="s">
        <v>180</v>
      </c>
      <c r="G158" s="14"/>
      <c r="H158" s="197">
        <v>816.22</v>
      </c>
      <c r="I158" s="198"/>
      <c r="J158" s="14"/>
      <c r="K158" s="14"/>
      <c r="L158" s="194"/>
      <c r="M158" s="199"/>
      <c r="N158" s="200"/>
      <c r="O158" s="200"/>
      <c r="P158" s="200"/>
      <c r="Q158" s="200"/>
      <c r="R158" s="200"/>
      <c r="S158" s="200"/>
      <c r="T158" s="20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5" t="s">
        <v>178</v>
      </c>
      <c r="AU158" s="195" t="s">
        <v>86</v>
      </c>
      <c r="AV158" s="14" t="s">
        <v>133</v>
      </c>
      <c r="AW158" s="14" t="s">
        <v>34</v>
      </c>
      <c r="AX158" s="14" t="s">
        <v>21</v>
      </c>
      <c r="AY158" s="195" t="s">
        <v>127</v>
      </c>
    </row>
    <row r="159" spans="1:65" s="2" customFormat="1" ht="16.5" customHeight="1">
      <c r="A159" s="36"/>
      <c r="B159" s="170"/>
      <c r="C159" s="171" t="s">
        <v>209</v>
      </c>
      <c r="D159" s="171" t="s">
        <v>129</v>
      </c>
      <c r="E159" s="172" t="s">
        <v>210</v>
      </c>
      <c r="F159" s="173" t="s">
        <v>211</v>
      </c>
      <c r="G159" s="174" t="s">
        <v>137</v>
      </c>
      <c r="H159" s="175">
        <v>1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42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133</v>
      </c>
      <c r="AT159" s="183" t="s">
        <v>129</v>
      </c>
      <c r="AU159" s="183" t="s">
        <v>86</v>
      </c>
      <c r="AY159" s="17" t="s">
        <v>127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21</v>
      </c>
      <c r="BK159" s="184">
        <f>ROUND(I159*H159,2)</f>
        <v>0</v>
      </c>
      <c r="BL159" s="17" t="s">
        <v>133</v>
      </c>
      <c r="BM159" s="183" t="s">
        <v>212</v>
      </c>
    </row>
    <row r="160" spans="1:65" s="2" customFormat="1" ht="16.5" customHeight="1">
      <c r="A160" s="36"/>
      <c r="B160" s="170"/>
      <c r="C160" s="171" t="s">
        <v>213</v>
      </c>
      <c r="D160" s="171" t="s">
        <v>129</v>
      </c>
      <c r="E160" s="172" t="s">
        <v>214</v>
      </c>
      <c r="F160" s="173" t="s">
        <v>215</v>
      </c>
      <c r="G160" s="174" t="s">
        <v>137</v>
      </c>
      <c r="H160" s="175">
        <v>2</v>
      </c>
      <c r="I160" s="176"/>
      <c r="J160" s="177">
        <f>ROUND(I160*H160,2)</f>
        <v>0</v>
      </c>
      <c r="K160" s="178"/>
      <c r="L160" s="37"/>
      <c r="M160" s="179" t="s">
        <v>1</v>
      </c>
      <c r="N160" s="180" t="s">
        <v>42</v>
      </c>
      <c r="O160" s="7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3" t="s">
        <v>133</v>
      </c>
      <c r="AT160" s="183" t="s">
        <v>129</v>
      </c>
      <c r="AU160" s="183" t="s">
        <v>86</v>
      </c>
      <c r="AY160" s="17" t="s">
        <v>127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7" t="s">
        <v>21</v>
      </c>
      <c r="BK160" s="184">
        <f>ROUND(I160*H160,2)</f>
        <v>0</v>
      </c>
      <c r="BL160" s="17" t="s">
        <v>133</v>
      </c>
      <c r="BM160" s="183" t="s">
        <v>216</v>
      </c>
    </row>
    <row r="161" spans="1:65" s="2" customFormat="1" ht="16.5" customHeight="1">
      <c r="A161" s="36"/>
      <c r="B161" s="170"/>
      <c r="C161" s="171" t="s">
        <v>7</v>
      </c>
      <c r="D161" s="171" t="s">
        <v>129</v>
      </c>
      <c r="E161" s="172" t="s">
        <v>217</v>
      </c>
      <c r="F161" s="173" t="s">
        <v>218</v>
      </c>
      <c r="G161" s="174" t="s">
        <v>137</v>
      </c>
      <c r="H161" s="175">
        <v>3</v>
      </c>
      <c r="I161" s="176"/>
      <c r="J161" s="177">
        <f>ROUND(I161*H161,2)</f>
        <v>0</v>
      </c>
      <c r="K161" s="178"/>
      <c r="L161" s="37"/>
      <c r="M161" s="179" t="s">
        <v>1</v>
      </c>
      <c r="N161" s="180" t="s">
        <v>42</v>
      </c>
      <c r="O161" s="75"/>
      <c r="P161" s="181">
        <f>O161*H161</f>
        <v>0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3" t="s">
        <v>133</v>
      </c>
      <c r="AT161" s="183" t="s">
        <v>129</v>
      </c>
      <c r="AU161" s="183" t="s">
        <v>86</v>
      </c>
      <c r="AY161" s="17" t="s">
        <v>127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7" t="s">
        <v>21</v>
      </c>
      <c r="BK161" s="184">
        <f>ROUND(I161*H161,2)</f>
        <v>0</v>
      </c>
      <c r="BL161" s="17" t="s">
        <v>133</v>
      </c>
      <c r="BM161" s="183" t="s">
        <v>219</v>
      </c>
    </row>
    <row r="162" spans="1:65" s="2" customFormat="1" ht="16.5" customHeight="1">
      <c r="A162" s="36"/>
      <c r="B162" s="170"/>
      <c r="C162" s="171" t="s">
        <v>220</v>
      </c>
      <c r="D162" s="171" t="s">
        <v>129</v>
      </c>
      <c r="E162" s="172" t="s">
        <v>221</v>
      </c>
      <c r="F162" s="173" t="s">
        <v>222</v>
      </c>
      <c r="G162" s="174" t="s">
        <v>137</v>
      </c>
      <c r="H162" s="175">
        <v>5</v>
      </c>
      <c r="I162" s="176"/>
      <c r="J162" s="177">
        <f>ROUND(I162*H162,2)</f>
        <v>0</v>
      </c>
      <c r="K162" s="178"/>
      <c r="L162" s="37"/>
      <c r="M162" s="179" t="s">
        <v>1</v>
      </c>
      <c r="N162" s="180" t="s">
        <v>42</v>
      </c>
      <c r="O162" s="75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3" t="s">
        <v>133</v>
      </c>
      <c r="AT162" s="183" t="s">
        <v>129</v>
      </c>
      <c r="AU162" s="183" t="s">
        <v>86</v>
      </c>
      <c r="AY162" s="17" t="s">
        <v>127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7" t="s">
        <v>21</v>
      </c>
      <c r="BK162" s="184">
        <f>ROUND(I162*H162,2)</f>
        <v>0</v>
      </c>
      <c r="BL162" s="17" t="s">
        <v>133</v>
      </c>
      <c r="BM162" s="183" t="s">
        <v>223</v>
      </c>
    </row>
    <row r="163" spans="1:65" s="2" customFormat="1" ht="16.5" customHeight="1">
      <c r="A163" s="36"/>
      <c r="B163" s="170"/>
      <c r="C163" s="171" t="s">
        <v>224</v>
      </c>
      <c r="D163" s="171" t="s">
        <v>129</v>
      </c>
      <c r="E163" s="172" t="s">
        <v>225</v>
      </c>
      <c r="F163" s="173" t="s">
        <v>226</v>
      </c>
      <c r="G163" s="174" t="s">
        <v>137</v>
      </c>
      <c r="H163" s="175">
        <v>1</v>
      </c>
      <c r="I163" s="176"/>
      <c r="J163" s="177">
        <f>ROUND(I163*H163,2)</f>
        <v>0</v>
      </c>
      <c r="K163" s="178"/>
      <c r="L163" s="37"/>
      <c r="M163" s="179" t="s">
        <v>1</v>
      </c>
      <c r="N163" s="180" t="s">
        <v>42</v>
      </c>
      <c r="O163" s="75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3" t="s">
        <v>133</v>
      </c>
      <c r="AT163" s="183" t="s">
        <v>129</v>
      </c>
      <c r="AU163" s="183" t="s">
        <v>86</v>
      </c>
      <c r="AY163" s="17" t="s">
        <v>127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7" t="s">
        <v>21</v>
      </c>
      <c r="BK163" s="184">
        <f>ROUND(I163*H163,2)</f>
        <v>0</v>
      </c>
      <c r="BL163" s="17" t="s">
        <v>133</v>
      </c>
      <c r="BM163" s="183" t="s">
        <v>227</v>
      </c>
    </row>
    <row r="164" spans="1:65" s="2" customFormat="1" ht="16.5" customHeight="1">
      <c r="A164" s="36"/>
      <c r="B164" s="170"/>
      <c r="C164" s="171" t="s">
        <v>228</v>
      </c>
      <c r="D164" s="171" t="s">
        <v>129</v>
      </c>
      <c r="E164" s="172" t="s">
        <v>229</v>
      </c>
      <c r="F164" s="173" t="s">
        <v>230</v>
      </c>
      <c r="G164" s="174" t="s">
        <v>137</v>
      </c>
      <c r="H164" s="175">
        <v>2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42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133</v>
      </c>
      <c r="AT164" s="183" t="s">
        <v>129</v>
      </c>
      <c r="AU164" s="183" t="s">
        <v>86</v>
      </c>
      <c r="AY164" s="17" t="s">
        <v>127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21</v>
      </c>
      <c r="BK164" s="184">
        <f>ROUND(I164*H164,2)</f>
        <v>0</v>
      </c>
      <c r="BL164" s="17" t="s">
        <v>133</v>
      </c>
      <c r="BM164" s="183" t="s">
        <v>231</v>
      </c>
    </row>
    <row r="165" spans="1:65" s="2" customFormat="1" ht="16.5" customHeight="1">
      <c r="A165" s="36"/>
      <c r="B165" s="170"/>
      <c r="C165" s="171" t="s">
        <v>232</v>
      </c>
      <c r="D165" s="171" t="s">
        <v>129</v>
      </c>
      <c r="E165" s="172" t="s">
        <v>233</v>
      </c>
      <c r="F165" s="173" t="s">
        <v>234</v>
      </c>
      <c r="G165" s="174" t="s">
        <v>137</v>
      </c>
      <c r="H165" s="175">
        <v>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42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133</v>
      </c>
      <c r="AT165" s="183" t="s">
        <v>129</v>
      </c>
      <c r="AU165" s="183" t="s">
        <v>86</v>
      </c>
      <c r="AY165" s="17" t="s">
        <v>127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21</v>
      </c>
      <c r="BK165" s="184">
        <f>ROUND(I165*H165,2)</f>
        <v>0</v>
      </c>
      <c r="BL165" s="17" t="s">
        <v>133</v>
      </c>
      <c r="BM165" s="183" t="s">
        <v>235</v>
      </c>
    </row>
    <row r="166" spans="1:65" s="2" customFormat="1" ht="16.5" customHeight="1">
      <c r="A166" s="36"/>
      <c r="B166" s="170"/>
      <c r="C166" s="171" t="s">
        <v>236</v>
      </c>
      <c r="D166" s="171" t="s">
        <v>129</v>
      </c>
      <c r="E166" s="172" t="s">
        <v>237</v>
      </c>
      <c r="F166" s="173" t="s">
        <v>238</v>
      </c>
      <c r="G166" s="174" t="s">
        <v>137</v>
      </c>
      <c r="H166" s="175">
        <v>5</v>
      </c>
      <c r="I166" s="176"/>
      <c r="J166" s="177">
        <f>ROUND(I166*H166,2)</f>
        <v>0</v>
      </c>
      <c r="K166" s="178"/>
      <c r="L166" s="37"/>
      <c r="M166" s="179" t="s">
        <v>1</v>
      </c>
      <c r="N166" s="180" t="s">
        <v>42</v>
      </c>
      <c r="O166" s="75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3" t="s">
        <v>133</v>
      </c>
      <c r="AT166" s="183" t="s">
        <v>129</v>
      </c>
      <c r="AU166" s="183" t="s">
        <v>86</v>
      </c>
      <c r="AY166" s="17" t="s">
        <v>127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7" t="s">
        <v>21</v>
      </c>
      <c r="BK166" s="184">
        <f>ROUND(I166*H166,2)</f>
        <v>0</v>
      </c>
      <c r="BL166" s="17" t="s">
        <v>133</v>
      </c>
      <c r="BM166" s="183" t="s">
        <v>239</v>
      </c>
    </row>
    <row r="167" spans="1:65" s="2" customFormat="1" ht="16.5" customHeight="1">
      <c r="A167" s="36"/>
      <c r="B167" s="170"/>
      <c r="C167" s="171" t="s">
        <v>240</v>
      </c>
      <c r="D167" s="171" t="s">
        <v>129</v>
      </c>
      <c r="E167" s="172" t="s">
        <v>241</v>
      </c>
      <c r="F167" s="173" t="s">
        <v>242</v>
      </c>
      <c r="G167" s="174" t="s">
        <v>137</v>
      </c>
      <c r="H167" s="175">
        <v>1</v>
      </c>
      <c r="I167" s="176"/>
      <c r="J167" s="177">
        <f>ROUND(I167*H167,2)</f>
        <v>0</v>
      </c>
      <c r="K167" s="178"/>
      <c r="L167" s="37"/>
      <c r="M167" s="179" t="s">
        <v>1</v>
      </c>
      <c r="N167" s="180" t="s">
        <v>42</v>
      </c>
      <c r="O167" s="75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3" t="s">
        <v>133</v>
      </c>
      <c r="AT167" s="183" t="s">
        <v>129</v>
      </c>
      <c r="AU167" s="183" t="s">
        <v>86</v>
      </c>
      <c r="AY167" s="17" t="s">
        <v>127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7" t="s">
        <v>21</v>
      </c>
      <c r="BK167" s="184">
        <f>ROUND(I167*H167,2)</f>
        <v>0</v>
      </c>
      <c r="BL167" s="17" t="s">
        <v>133</v>
      </c>
      <c r="BM167" s="183" t="s">
        <v>243</v>
      </c>
    </row>
    <row r="168" spans="1:65" s="2" customFormat="1" ht="16.5" customHeight="1">
      <c r="A168" s="36"/>
      <c r="B168" s="170"/>
      <c r="C168" s="171" t="s">
        <v>244</v>
      </c>
      <c r="D168" s="171" t="s">
        <v>129</v>
      </c>
      <c r="E168" s="172" t="s">
        <v>245</v>
      </c>
      <c r="F168" s="173" t="s">
        <v>246</v>
      </c>
      <c r="G168" s="174" t="s">
        <v>137</v>
      </c>
      <c r="H168" s="175">
        <v>7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42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133</v>
      </c>
      <c r="AT168" s="183" t="s">
        <v>129</v>
      </c>
      <c r="AU168" s="183" t="s">
        <v>86</v>
      </c>
      <c r="AY168" s="17" t="s">
        <v>127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21</v>
      </c>
      <c r="BK168" s="184">
        <f>ROUND(I168*H168,2)</f>
        <v>0</v>
      </c>
      <c r="BL168" s="17" t="s">
        <v>133</v>
      </c>
      <c r="BM168" s="183" t="s">
        <v>247</v>
      </c>
    </row>
    <row r="169" spans="1:65" s="2" customFormat="1" ht="16.5" customHeight="1">
      <c r="A169" s="36"/>
      <c r="B169" s="170"/>
      <c r="C169" s="171" t="s">
        <v>248</v>
      </c>
      <c r="D169" s="171" t="s">
        <v>129</v>
      </c>
      <c r="E169" s="172" t="s">
        <v>249</v>
      </c>
      <c r="F169" s="173" t="s">
        <v>250</v>
      </c>
      <c r="G169" s="174" t="s">
        <v>137</v>
      </c>
      <c r="H169" s="175">
        <v>3</v>
      </c>
      <c r="I169" s="176"/>
      <c r="J169" s="177">
        <f>ROUND(I169*H169,2)</f>
        <v>0</v>
      </c>
      <c r="K169" s="178"/>
      <c r="L169" s="37"/>
      <c r="M169" s="179" t="s">
        <v>1</v>
      </c>
      <c r="N169" s="180" t="s">
        <v>42</v>
      </c>
      <c r="O169" s="75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3" t="s">
        <v>133</v>
      </c>
      <c r="AT169" s="183" t="s">
        <v>129</v>
      </c>
      <c r="AU169" s="183" t="s">
        <v>86</v>
      </c>
      <c r="AY169" s="17" t="s">
        <v>127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7" t="s">
        <v>21</v>
      </c>
      <c r="BK169" s="184">
        <f>ROUND(I169*H169,2)</f>
        <v>0</v>
      </c>
      <c r="BL169" s="17" t="s">
        <v>133</v>
      </c>
      <c r="BM169" s="183" t="s">
        <v>251</v>
      </c>
    </row>
    <row r="170" spans="1:65" s="2" customFormat="1" ht="16.5" customHeight="1">
      <c r="A170" s="36"/>
      <c r="B170" s="170"/>
      <c r="C170" s="171" t="s">
        <v>252</v>
      </c>
      <c r="D170" s="171" t="s">
        <v>129</v>
      </c>
      <c r="E170" s="172" t="s">
        <v>253</v>
      </c>
      <c r="F170" s="173" t="s">
        <v>254</v>
      </c>
      <c r="G170" s="174" t="s">
        <v>132</v>
      </c>
      <c r="H170" s="175">
        <v>15</v>
      </c>
      <c r="I170" s="176"/>
      <c r="J170" s="177">
        <f>ROUND(I170*H170,2)</f>
        <v>0</v>
      </c>
      <c r="K170" s="178"/>
      <c r="L170" s="37"/>
      <c r="M170" s="179" t="s">
        <v>1</v>
      </c>
      <c r="N170" s="180" t="s">
        <v>42</v>
      </c>
      <c r="O170" s="75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3" t="s">
        <v>133</v>
      </c>
      <c r="AT170" s="183" t="s">
        <v>129</v>
      </c>
      <c r="AU170" s="183" t="s">
        <v>86</v>
      </c>
      <c r="AY170" s="17" t="s">
        <v>127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7" t="s">
        <v>21</v>
      </c>
      <c r="BK170" s="184">
        <f>ROUND(I170*H170,2)</f>
        <v>0</v>
      </c>
      <c r="BL170" s="17" t="s">
        <v>133</v>
      </c>
      <c r="BM170" s="183" t="s">
        <v>255</v>
      </c>
    </row>
    <row r="171" spans="1:65" s="2" customFormat="1" ht="16.5" customHeight="1">
      <c r="A171" s="36"/>
      <c r="B171" s="170"/>
      <c r="C171" s="171" t="s">
        <v>256</v>
      </c>
      <c r="D171" s="171" t="s">
        <v>129</v>
      </c>
      <c r="E171" s="172" t="s">
        <v>257</v>
      </c>
      <c r="F171" s="173" t="s">
        <v>258</v>
      </c>
      <c r="G171" s="174" t="s">
        <v>176</v>
      </c>
      <c r="H171" s="175">
        <v>61.81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42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133</v>
      </c>
      <c r="AT171" s="183" t="s">
        <v>129</v>
      </c>
      <c r="AU171" s="183" t="s">
        <v>86</v>
      </c>
      <c r="AY171" s="17" t="s">
        <v>127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21</v>
      </c>
      <c r="BK171" s="184">
        <f>ROUND(I171*H171,2)</f>
        <v>0</v>
      </c>
      <c r="BL171" s="17" t="s">
        <v>133</v>
      </c>
      <c r="BM171" s="183" t="s">
        <v>259</v>
      </c>
    </row>
    <row r="172" spans="1:51" s="13" customFormat="1" ht="12">
      <c r="A172" s="13"/>
      <c r="B172" s="185"/>
      <c r="C172" s="13"/>
      <c r="D172" s="186" t="s">
        <v>178</v>
      </c>
      <c r="E172" s="187" t="s">
        <v>1</v>
      </c>
      <c r="F172" s="188" t="s">
        <v>260</v>
      </c>
      <c r="G172" s="13"/>
      <c r="H172" s="189">
        <v>61.81</v>
      </c>
      <c r="I172" s="190"/>
      <c r="J172" s="13"/>
      <c r="K172" s="13"/>
      <c r="L172" s="185"/>
      <c r="M172" s="191"/>
      <c r="N172" s="192"/>
      <c r="O172" s="192"/>
      <c r="P172" s="192"/>
      <c r="Q172" s="192"/>
      <c r="R172" s="192"/>
      <c r="S172" s="192"/>
      <c r="T172" s="19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7" t="s">
        <v>178</v>
      </c>
      <c r="AU172" s="187" t="s">
        <v>86</v>
      </c>
      <c r="AV172" s="13" t="s">
        <v>86</v>
      </c>
      <c r="AW172" s="13" t="s">
        <v>34</v>
      </c>
      <c r="AX172" s="13" t="s">
        <v>77</v>
      </c>
      <c r="AY172" s="187" t="s">
        <v>127</v>
      </c>
    </row>
    <row r="173" spans="1:51" s="14" customFormat="1" ht="12">
      <c r="A173" s="14"/>
      <c r="B173" s="194"/>
      <c r="C173" s="14"/>
      <c r="D173" s="186" t="s">
        <v>178</v>
      </c>
      <c r="E173" s="195" t="s">
        <v>1</v>
      </c>
      <c r="F173" s="196" t="s">
        <v>180</v>
      </c>
      <c r="G173" s="14"/>
      <c r="H173" s="197">
        <v>61.81</v>
      </c>
      <c r="I173" s="198"/>
      <c r="J173" s="14"/>
      <c r="K173" s="14"/>
      <c r="L173" s="194"/>
      <c r="M173" s="199"/>
      <c r="N173" s="200"/>
      <c r="O173" s="200"/>
      <c r="P173" s="200"/>
      <c r="Q173" s="200"/>
      <c r="R173" s="200"/>
      <c r="S173" s="200"/>
      <c r="T173" s="20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5" t="s">
        <v>178</v>
      </c>
      <c r="AU173" s="195" t="s">
        <v>86</v>
      </c>
      <c r="AV173" s="14" t="s">
        <v>133</v>
      </c>
      <c r="AW173" s="14" t="s">
        <v>34</v>
      </c>
      <c r="AX173" s="14" t="s">
        <v>21</v>
      </c>
      <c r="AY173" s="195" t="s">
        <v>127</v>
      </c>
    </row>
    <row r="174" spans="1:65" s="2" customFormat="1" ht="21.75" customHeight="1">
      <c r="A174" s="36"/>
      <c r="B174" s="170"/>
      <c r="C174" s="171" t="s">
        <v>261</v>
      </c>
      <c r="D174" s="171" t="s">
        <v>129</v>
      </c>
      <c r="E174" s="172" t="s">
        <v>262</v>
      </c>
      <c r="F174" s="173" t="s">
        <v>263</v>
      </c>
      <c r="G174" s="174" t="s">
        <v>176</v>
      </c>
      <c r="H174" s="175">
        <v>865.34</v>
      </c>
      <c r="I174" s="176"/>
      <c r="J174" s="177">
        <f>ROUND(I174*H174,2)</f>
        <v>0</v>
      </c>
      <c r="K174" s="178"/>
      <c r="L174" s="37"/>
      <c r="M174" s="179" t="s">
        <v>1</v>
      </c>
      <c r="N174" s="180" t="s">
        <v>42</v>
      </c>
      <c r="O174" s="75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3" t="s">
        <v>133</v>
      </c>
      <c r="AT174" s="183" t="s">
        <v>129</v>
      </c>
      <c r="AU174" s="183" t="s">
        <v>86</v>
      </c>
      <c r="AY174" s="17" t="s">
        <v>127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7" t="s">
        <v>21</v>
      </c>
      <c r="BK174" s="184">
        <f>ROUND(I174*H174,2)</f>
        <v>0</v>
      </c>
      <c r="BL174" s="17" t="s">
        <v>133</v>
      </c>
      <c r="BM174" s="183" t="s">
        <v>264</v>
      </c>
    </row>
    <row r="175" spans="1:51" s="13" customFormat="1" ht="12">
      <c r="A175" s="13"/>
      <c r="B175" s="185"/>
      <c r="C175" s="13"/>
      <c r="D175" s="186" t="s">
        <v>178</v>
      </c>
      <c r="E175" s="13"/>
      <c r="F175" s="188" t="s">
        <v>265</v>
      </c>
      <c r="G175" s="13"/>
      <c r="H175" s="189">
        <v>865.34</v>
      </c>
      <c r="I175" s="190"/>
      <c r="J175" s="13"/>
      <c r="K175" s="13"/>
      <c r="L175" s="185"/>
      <c r="M175" s="191"/>
      <c r="N175" s="192"/>
      <c r="O175" s="192"/>
      <c r="P175" s="192"/>
      <c r="Q175" s="192"/>
      <c r="R175" s="192"/>
      <c r="S175" s="192"/>
      <c r="T175" s="19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178</v>
      </c>
      <c r="AU175" s="187" t="s">
        <v>86</v>
      </c>
      <c r="AV175" s="13" t="s">
        <v>86</v>
      </c>
      <c r="AW175" s="13" t="s">
        <v>3</v>
      </c>
      <c r="AX175" s="13" t="s">
        <v>21</v>
      </c>
      <c r="AY175" s="187" t="s">
        <v>127</v>
      </c>
    </row>
    <row r="176" spans="1:65" s="2" customFormat="1" ht="16.5" customHeight="1">
      <c r="A176" s="36"/>
      <c r="B176" s="170"/>
      <c r="C176" s="171" t="s">
        <v>266</v>
      </c>
      <c r="D176" s="171" t="s">
        <v>129</v>
      </c>
      <c r="E176" s="172" t="s">
        <v>267</v>
      </c>
      <c r="F176" s="173" t="s">
        <v>268</v>
      </c>
      <c r="G176" s="174" t="s">
        <v>176</v>
      </c>
      <c r="H176" s="175">
        <v>68.69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42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133</v>
      </c>
      <c r="AT176" s="183" t="s">
        <v>129</v>
      </c>
      <c r="AU176" s="183" t="s">
        <v>86</v>
      </c>
      <c r="AY176" s="17" t="s">
        <v>127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21</v>
      </c>
      <c r="BK176" s="184">
        <f>ROUND(I176*H176,2)</f>
        <v>0</v>
      </c>
      <c r="BL176" s="17" t="s">
        <v>133</v>
      </c>
      <c r="BM176" s="183" t="s">
        <v>269</v>
      </c>
    </row>
    <row r="177" spans="1:65" s="2" customFormat="1" ht="21.75" customHeight="1">
      <c r="A177" s="36"/>
      <c r="B177" s="170"/>
      <c r="C177" s="171" t="s">
        <v>270</v>
      </c>
      <c r="D177" s="171" t="s">
        <v>129</v>
      </c>
      <c r="E177" s="172" t="s">
        <v>271</v>
      </c>
      <c r="F177" s="173" t="s">
        <v>272</v>
      </c>
      <c r="G177" s="174" t="s">
        <v>176</v>
      </c>
      <c r="H177" s="175">
        <v>961.66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42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133</v>
      </c>
      <c r="AT177" s="183" t="s">
        <v>129</v>
      </c>
      <c r="AU177" s="183" t="s">
        <v>86</v>
      </c>
      <c r="AY177" s="17" t="s">
        <v>127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21</v>
      </c>
      <c r="BK177" s="184">
        <f>ROUND(I177*H177,2)</f>
        <v>0</v>
      </c>
      <c r="BL177" s="17" t="s">
        <v>133</v>
      </c>
      <c r="BM177" s="183" t="s">
        <v>273</v>
      </c>
    </row>
    <row r="178" spans="1:51" s="13" customFormat="1" ht="12">
      <c r="A178" s="13"/>
      <c r="B178" s="185"/>
      <c r="C178" s="13"/>
      <c r="D178" s="186" t="s">
        <v>178</v>
      </c>
      <c r="E178" s="13"/>
      <c r="F178" s="188" t="s">
        <v>274</v>
      </c>
      <c r="G178" s="13"/>
      <c r="H178" s="189">
        <v>961.66</v>
      </c>
      <c r="I178" s="190"/>
      <c r="J178" s="13"/>
      <c r="K178" s="13"/>
      <c r="L178" s="185"/>
      <c r="M178" s="191"/>
      <c r="N178" s="192"/>
      <c r="O178" s="192"/>
      <c r="P178" s="192"/>
      <c r="Q178" s="192"/>
      <c r="R178" s="192"/>
      <c r="S178" s="192"/>
      <c r="T178" s="19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178</v>
      </c>
      <c r="AU178" s="187" t="s">
        <v>86</v>
      </c>
      <c r="AV178" s="13" t="s">
        <v>86</v>
      </c>
      <c r="AW178" s="13" t="s">
        <v>3</v>
      </c>
      <c r="AX178" s="13" t="s">
        <v>21</v>
      </c>
      <c r="AY178" s="187" t="s">
        <v>127</v>
      </c>
    </row>
    <row r="179" spans="1:65" s="2" customFormat="1" ht="16.5" customHeight="1">
      <c r="A179" s="36"/>
      <c r="B179" s="170"/>
      <c r="C179" s="171" t="s">
        <v>275</v>
      </c>
      <c r="D179" s="171" t="s">
        <v>129</v>
      </c>
      <c r="E179" s="172" t="s">
        <v>276</v>
      </c>
      <c r="F179" s="173" t="s">
        <v>277</v>
      </c>
      <c r="G179" s="174" t="s">
        <v>176</v>
      </c>
      <c r="H179" s="175">
        <v>488.77</v>
      </c>
      <c r="I179" s="176"/>
      <c r="J179" s="177">
        <f>ROUND(I179*H179,2)</f>
        <v>0</v>
      </c>
      <c r="K179" s="178"/>
      <c r="L179" s="37"/>
      <c r="M179" s="179" t="s">
        <v>1</v>
      </c>
      <c r="N179" s="180" t="s">
        <v>42</v>
      </c>
      <c r="O179" s="75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3" t="s">
        <v>133</v>
      </c>
      <c r="AT179" s="183" t="s">
        <v>129</v>
      </c>
      <c r="AU179" s="183" t="s">
        <v>86</v>
      </c>
      <c r="AY179" s="17" t="s">
        <v>127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7" t="s">
        <v>21</v>
      </c>
      <c r="BK179" s="184">
        <f>ROUND(I179*H179,2)</f>
        <v>0</v>
      </c>
      <c r="BL179" s="17" t="s">
        <v>133</v>
      </c>
      <c r="BM179" s="183" t="s">
        <v>278</v>
      </c>
    </row>
    <row r="180" spans="1:51" s="13" customFormat="1" ht="12">
      <c r="A180" s="13"/>
      <c r="B180" s="185"/>
      <c r="C180" s="13"/>
      <c r="D180" s="186" t="s">
        <v>178</v>
      </c>
      <c r="E180" s="187" t="s">
        <v>1</v>
      </c>
      <c r="F180" s="188" t="s">
        <v>279</v>
      </c>
      <c r="G180" s="13"/>
      <c r="H180" s="189">
        <v>186.99</v>
      </c>
      <c r="I180" s="190"/>
      <c r="J180" s="13"/>
      <c r="K180" s="13"/>
      <c r="L180" s="185"/>
      <c r="M180" s="191"/>
      <c r="N180" s="192"/>
      <c r="O180" s="192"/>
      <c r="P180" s="192"/>
      <c r="Q180" s="192"/>
      <c r="R180" s="192"/>
      <c r="S180" s="192"/>
      <c r="T180" s="19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7" t="s">
        <v>178</v>
      </c>
      <c r="AU180" s="187" t="s">
        <v>86</v>
      </c>
      <c r="AV180" s="13" t="s">
        <v>86</v>
      </c>
      <c r="AW180" s="13" t="s">
        <v>34</v>
      </c>
      <c r="AX180" s="13" t="s">
        <v>77</v>
      </c>
      <c r="AY180" s="187" t="s">
        <v>127</v>
      </c>
    </row>
    <row r="181" spans="1:51" s="13" customFormat="1" ht="12">
      <c r="A181" s="13"/>
      <c r="B181" s="185"/>
      <c r="C181" s="13"/>
      <c r="D181" s="186" t="s">
        <v>178</v>
      </c>
      <c r="E181" s="187" t="s">
        <v>1</v>
      </c>
      <c r="F181" s="188" t="s">
        <v>280</v>
      </c>
      <c r="G181" s="13"/>
      <c r="H181" s="189">
        <v>301.78</v>
      </c>
      <c r="I181" s="190"/>
      <c r="J181" s="13"/>
      <c r="K181" s="13"/>
      <c r="L181" s="185"/>
      <c r="M181" s="191"/>
      <c r="N181" s="192"/>
      <c r="O181" s="192"/>
      <c r="P181" s="192"/>
      <c r="Q181" s="192"/>
      <c r="R181" s="192"/>
      <c r="S181" s="192"/>
      <c r="T181" s="19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7" t="s">
        <v>178</v>
      </c>
      <c r="AU181" s="187" t="s">
        <v>86</v>
      </c>
      <c r="AV181" s="13" t="s">
        <v>86</v>
      </c>
      <c r="AW181" s="13" t="s">
        <v>34</v>
      </c>
      <c r="AX181" s="13" t="s">
        <v>77</v>
      </c>
      <c r="AY181" s="187" t="s">
        <v>127</v>
      </c>
    </row>
    <row r="182" spans="1:51" s="14" customFormat="1" ht="12">
      <c r="A182" s="14"/>
      <c r="B182" s="194"/>
      <c r="C182" s="14"/>
      <c r="D182" s="186" t="s">
        <v>178</v>
      </c>
      <c r="E182" s="195" t="s">
        <v>1</v>
      </c>
      <c r="F182" s="196" t="s">
        <v>180</v>
      </c>
      <c r="G182" s="14"/>
      <c r="H182" s="197">
        <v>488.77</v>
      </c>
      <c r="I182" s="198"/>
      <c r="J182" s="14"/>
      <c r="K182" s="14"/>
      <c r="L182" s="194"/>
      <c r="M182" s="199"/>
      <c r="N182" s="200"/>
      <c r="O182" s="200"/>
      <c r="P182" s="200"/>
      <c r="Q182" s="200"/>
      <c r="R182" s="200"/>
      <c r="S182" s="200"/>
      <c r="T182" s="20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5" t="s">
        <v>178</v>
      </c>
      <c r="AU182" s="195" t="s">
        <v>86</v>
      </c>
      <c r="AV182" s="14" t="s">
        <v>133</v>
      </c>
      <c r="AW182" s="14" t="s">
        <v>34</v>
      </c>
      <c r="AX182" s="14" t="s">
        <v>21</v>
      </c>
      <c r="AY182" s="195" t="s">
        <v>127</v>
      </c>
    </row>
    <row r="183" spans="1:65" s="2" customFormat="1" ht="16.5" customHeight="1">
      <c r="A183" s="36"/>
      <c r="B183" s="170"/>
      <c r="C183" s="171" t="s">
        <v>281</v>
      </c>
      <c r="D183" s="171" t="s">
        <v>129</v>
      </c>
      <c r="E183" s="172" t="s">
        <v>282</v>
      </c>
      <c r="F183" s="173" t="s">
        <v>283</v>
      </c>
      <c r="G183" s="174" t="s">
        <v>176</v>
      </c>
      <c r="H183" s="175">
        <v>301.78</v>
      </c>
      <c r="I183" s="176"/>
      <c r="J183" s="177">
        <f>ROUND(I183*H183,2)</f>
        <v>0</v>
      </c>
      <c r="K183" s="178"/>
      <c r="L183" s="37"/>
      <c r="M183" s="179" t="s">
        <v>1</v>
      </c>
      <c r="N183" s="180" t="s">
        <v>42</v>
      </c>
      <c r="O183" s="75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3" t="s">
        <v>133</v>
      </c>
      <c r="AT183" s="183" t="s">
        <v>129</v>
      </c>
      <c r="AU183" s="183" t="s">
        <v>86</v>
      </c>
      <c r="AY183" s="17" t="s">
        <v>127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7" t="s">
        <v>21</v>
      </c>
      <c r="BK183" s="184">
        <f>ROUND(I183*H183,2)</f>
        <v>0</v>
      </c>
      <c r="BL183" s="17" t="s">
        <v>133</v>
      </c>
      <c r="BM183" s="183" t="s">
        <v>284</v>
      </c>
    </row>
    <row r="184" spans="1:65" s="2" customFormat="1" ht="16.5" customHeight="1">
      <c r="A184" s="36"/>
      <c r="B184" s="170"/>
      <c r="C184" s="171" t="s">
        <v>285</v>
      </c>
      <c r="D184" s="171" t="s">
        <v>129</v>
      </c>
      <c r="E184" s="172" t="s">
        <v>286</v>
      </c>
      <c r="F184" s="173" t="s">
        <v>287</v>
      </c>
      <c r="G184" s="174" t="s">
        <v>132</v>
      </c>
      <c r="H184" s="175">
        <v>120</v>
      </c>
      <c r="I184" s="176"/>
      <c r="J184" s="177">
        <f>ROUND(I184*H184,2)</f>
        <v>0</v>
      </c>
      <c r="K184" s="178"/>
      <c r="L184" s="37"/>
      <c r="M184" s="179" t="s">
        <v>1</v>
      </c>
      <c r="N184" s="180" t="s">
        <v>42</v>
      </c>
      <c r="O184" s="75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3" t="s">
        <v>133</v>
      </c>
      <c r="AT184" s="183" t="s">
        <v>129</v>
      </c>
      <c r="AU184" s="183" t="s">
        <v>86</v>
      </c>
      <c r="AY184" s="17" t="s">
        <v>127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21</v>
      </c>
      <c r="BK184" s="184">
        <f>ROUND(I184*H184,2)</f>
        <v>0</v>
      </c>
      <c r="BL184" s="17" t="s">
        <v>133</v>
      </c>
      <c r="BM184" s="183" t="s">
        <v>288</v>
      </c>
    </row>
    <row r="185" spans="1:65" s="2" customFormat="1" ht="16.5" customHeight="1">
      <c r="A185" s="36"/>
      <c r="B185" s="170"/>
      <c r="C185" s="171" t="s">
        <v>289</v>
      </c>
      <c r="D185" s="171" t="s">
        <v>129</v>
      </c>
      <c r="E185" s="172" t="s">
        <v>290</v>
      </c>
      <c r="F185" s="173" t="s">
        <v>291</v>
      </c>
      <c r="G185" s="174" t="s">
        <v>292</v>
      </c>
      <c r="H185" s="175">
        <v>208.784</v>
      </c>
      <c r="I185" s="176"/>
      <c r="J185" s="177">
        <f>ROUND(I185*H185,2)</f>
        <v>0</v>
      </c>
      <c r="K185" s="178"/>
      <c r="L185" s="37"/>
      <c r="M185" s="179" t="s">
        <v>1</v>
      </c>
      <c r="N185" s="180" t="s">
        <v>42</v>
      </c>
      <c r="O185" s="75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3" t="s">
        <v>133</v>
      </c>
      <c r="AT185" s="183" t="s">
        <v>129</v>
      </c>
      <c r="AU185" s="183" t="s">
        <v>86</v>
      </c>
      <c r="AY185" s="17" t="s">
        <v>127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7" t="s">
        <v>21</v>
      </c>
      <c r="BK185" s="184">
        <f>ROUND(I185*H185,2)</f>
        <v>0</v>
      </c>
      <c r="BL185" s="17" t="s">
        <v>133</v>
      </c>
      <c r="BM185" s="183" t="s">
        <v>293</v>
      </c>
    </row>
    <row r="186" spans="1:51" s="13" customFormat="1" ht="12">
      <c r="A186" s="13"/>
      <c r="B186" s="185"/>
      <c r="C186" s="13"/>
      <c r="D186" s="186" t="s">
        <v>178</v>
      </c>
      <c r="E186" s="187" t="s">
        <v>1</v>
      </c>
      <c r="F186" s="188" t="s">
        <v>294</v>
      </c>
      <c r="G186" s="13"/>
      <c r="H186" s="189">
        <v>208.784</v>
      </c>
      <c r="I186" s="190"/>
      <c r="J186" s="13"/>
      <c r="K186" s="13"/>
      <c r="L186" s="185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178</v>
      </c>
      <c r="AU186" s="187" t="s">
        <v>86</v>
      </c>
      <c r="AV186" s="13" t="s">
        <v>86</v>
      </c>
      <c r="AW186" s="13" t="s">
        <v>34</v>
      </c>
      <c r="AX186" s="13" t="s">
        <v>77</v>
      </c>
      <c r="AY186" s="187" t="s">
        <v>127</v>
      </c>
    </row>
    <row r="187" spans="1:51" s="14" customFormat="1" ht="12">
      <c r="A187" s="14"/>
      <c r="B187" s="194"/>
      <c r="C187" s="14"/>
      <c r="D187" s="186" t="s">
        <v>178</v>
      </c>
      <c r="E187" s="195" t="s">
        <v>1</v>
      </c>
      <c r="F187" s="196" t="s">
        <v>180</v>
      </c>
      <c r="G187" s="14"/>
      <c r="H187" s="197">
        <v>208.784</v>
      </c>
      <c r="I187" s="198"/>
      <c r="J187" s="14"/>
      <c r="K187" s="14"/>
      <c r="L187" s="194"/>
      <c r="M187" s="199"/>
      <c r="N187" s="200"/>
      <c r="O187" s="200"/>
      <c r="P187" s="200"/>
      <c r="Q187" s="200"/>
      <c r="R187" s="200"/>
      <c r="S187" s="200"/>
      <c r="T187" s="20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5" t="s">
        <v>178</v>
      </c>
      <c r="AU187" s="195" t="s">
        <v>86</v>
      </c>
      <c r="AV187" s="14" t="s">
        <v>133</v>
      </c>
      <c r="AW187" s="14" t="s">
        <v>34</v>
      </c>
      <c r="AX187" s="14" t="s">
        <v>21</v>
      </c>
      <c r="AY187" s="195" t="s">
        <v>127</v>
      </c>
    </row>
    <row r="188" spans="1:65" s="2" customFormat="1" ht="16.5" customHeight="1">
      <c r="A188" s="36"/>
      <c r="B188" s="170"/>
      <c r="C188" s="171" t="s">
        <v>295</v>
      </c>
      <c r="D188" s="171" t="s">
        <v>129</v>
      </c>
      <c r="E188" s="172" t="s">
        <v>296</v>
      </c>
      <c r="F188" s="173" t="s">
        <v>297</v>
      </c>
      <c r="G188" s="174" t="s">
        <v>176</v>
      </c>
      <c r="H188" s="175">
        <v>186.99</v>
      </c>
      <c r="I188" s="176"/>
      <c r="J188" s="177">
        <f>ROUND(I188*H188,2)</f>
        <v>0</v>
      </c>
      <c r="K188" s="178"/>
      <c r="L188" s="37"/>
      <c r="M188" s="179" t="s">
        <v>1</v>
      </c>
      <c r="N188" s="180" t="s">
        <v>42</v>
      </c>
      <c r="O188" s="75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3" t="s">
        <v>133</v>
      </c>
      <c r="AT188" s="183" t="s">
        <v>129</v>
      </c>
      <c r="AU188" s="183" t="s">
        <v>86</v>
      </c>
      <c r="AY188" s="17" t="s">
        <v>127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7" t="s">
        <v>21</v>
      </c>
      <c r="BK188" s="184">
        <f>ROUND(I188*H188,2)</f>
        <v>0</v>
      </c>
      <c r="BL188" s="17" t="s">
        <v>133</v>
      </c>
      <c r="BM188" s="183" t="s">
        <v>298</v>
      </c>
    </row>
    <row r="189" spans="1:51" s="13" customFormat="1" ht="12">
      <c r="A189" s="13"/>
      <c r="B189" s="185"/>
      <c r="C189" s="13"/>
      <c r="D189" s="186" t="s">
        <v>178</v>
      </c>
      <c r="E189" s="187" t="s">
        <v>1</v>
      </c>
      <c r="F189" s="188" t="s">
        <v>299</v>
      </c>
      <c r="G189" s="13"/>
      <c r="H189" s="189">
        <v>186.99</v>
      </c>
      <c r="I189" s="190"/>
      <c r="J189" s="13"/>
      <c r="K189" s="13"/>
      <c r="L189" s="185"/>
      <c r="M189" s="191"/>
      <c r="N189" s="192"/>
      <c r="O189" s="192"/>
      <c r="P189" s="192"/>
      <c r="Q189" s="192"/>
      <c r="R189" s="192"/>
      <c r="S189" s="192"/>
      <c r="T189" s="19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7" t="s">
        <v>178</v>
      </c>
      <c r="AU189" s="187" t="s">
        <v>86</v>
      </c>
      <c r="AV189" s="13" t="s">
        <v>86</v>
      </c>
      <c r="AW189" s="13" t="s">
        <v>34</v>
      </c>
      <c r="AX189" s="13" t="s">
        <v>77</v>
      </c>
      <c r="AY189" s="187" t="s">
        <v>127</v>
      </c>
    </row>
    <row r="190" spans="1:51" s="14" customFormat="1" ht="12">
      <c r="A190" s="14"/>
      <c r="B190" s="194"/>
      <c r="C190" s="14"/>
      <c r="D190" s="186" t="s">
        <v>178</v>
      </c>
      <c r="E190" s="195" t="s">
        <v>1</v>
      </c>
      <c r="F190" s="196" t="s">
        <v>180</v>
      </c>
      <c r="G190" s="14"/>
      <c r="H190" s="197">
        <v>186.99</v>
      </c>
      <c r="I190" s="198"/>
      <c r="J190" s="14"/>
      <c r="K190" s="14"/>
      <c r="L190" s="194"/>
      <c r="M190" s="199"/>
      <c r="N190" s="200"/>
      <c r="O190" s="200"/>
      <c r="P190" s="200"/>
      <c r="Q190" s="200"/>
      <c r="R190" s="200"/>
      <c r="S190" s="200"/>
      <c r="T190" s="20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5" t="s">
        <v>178</v>
      </c>
      <c r="AU190" s="195" t="s">
        <v>86</v>
      </c>
      <c r="AV190" s="14" t="s">
        <v>133</v>
      </c>
      <c r="AW190" s="14" t="s">
        <v>34</v>
      </c>
      <c r="AX190" s="14" t="s">
        <v>21</v>
      </c>
      <c r="AY190" s="195" t="s">
        <v>127</v>
      </c>
    </row>
    <row r="191" spans="1:65" s="2" customFormat="1" ht="16.5" customHeight="1">
      <c r="A191" s="36"/>
      <c r="B191" s="170"/>
      <c r="C191" s="202" t="s">
        <v>300</v>
      </c>
      <c r="D191" s="202" t="s">
        <v>301</v>
      </c>
      <c r="E191" s="203" t="s">
        <v>302</v>
      </c>
      <c r="F191" s="204" t="s">
        <v>303</v>
      </c>
      <c r="G191" s="205" t="s">
        <v>292</v>
      </c>
      <c r="H191" s="206">
        <v>331.367</v>
      </c>
      <c r="I191" s="207"/>
      <c r="J191" s="208">
        <f>ROUND(I191*H191,2)</f>
        <v>0</v>
      </c>
      <c r="K191" s="209"/>
      <c r="L191" s="210"/>
      <c r="M191" s="211" t="s">
        <v>1</v>
      </c>
      <c r="N191" s="212" t="s">
        <v>42</v>
      </c>
      <c r="O191" s="75"/>
      <c r="P191" s="181">
        <f>O191*H191</f>
        <v>0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3" t="s">
        <v>158</v>
      </c>
      <c r="AT191" s="183" t="s">
        <v>301</v>
      </c>
      <c r="AU191" s="183" t="s">
        <v>86</v>
      </c>
      <c r="AY191" s="17" t="s">
        <v>127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7" t="s">
        <v>21</v>
      </c>
      <c r="BK191" s="184">
        <f>ROUND(I191*H191,2)</f>
        <v>0</v>
      </c>
      <c r="BL191" s="17" t="s">
        <v>133</v>
      </c>
      <c r="BM191" s="183" t="s">
        <v>304</v>
      </c>
    </row>
    <row r="192" spans="1:51" s="13" customFormat="1" ht="12">
      <c r="A192" s="13"/>
      <c r="B192" s="185"/>
      <c r="C192" s="13"/>
      <c r="D192" s="186" t="s">
        <v>178</v>
      </c>
      <c r="E192" s="187" t="s">
        <v>1</v>
      </c>
      <c r="F192" s="188" t="s">
        <v>305</v>
      </c>
      <c r="G192" s="13"/>
      <c r="H192" s="189">
        <v>331.367</v>
      </c>
      <c r="I192" s="190"/>
      <c r="J192" s="13"/>
      <c r="K192" s="13"/>
      <c r="L192" s="185"/>
      <c r="M192" s="191"/>
      <c r="N192" s="192"/>
      <c r="O192" s="192"/>
      <c r="P192" s="192"/>
      <c r="Q192" s="192"/>
      <c r="R192" s="192"/>
      <c r="S192" s="192"/>
      <c r="T192" s="19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178</v>
      </c>
      <c r="AU192" s="187" t="s">
        <v>86</v>
      </c>
      <c r="AV192" s="13" t="s">
        <v>86</v>
      </c>
      <c r="AW192" s="13" t="s">
        <v>34</v>
      </c>
      <c r="AX192" s="13" t="s">
        <v>77</v>
      </c>
      <c r="AY192" s="187" t="s">
        <v>127</v>
      </c>
    </row>
    <row r="193" spans="1:51" s="14" customFormat="1" ht="12">
      <c r="A193" s="14"/>
      <c r="B193" s="194"/>
      <c r="C193" s="14"/>
      <c r="D193" s="186" t="s">
        <v>178</v>
      </c>
      <c r="E193" s="195" t="s">
        <v>1</v>
      </c>
      <c r="F193" s="196" t="s">
        <v>180</v>
      </c>
      <c r="G193" s="14"/>
      <c r="H193" s="197">
        <v>331.367</v>
      </c>
      <c r="I193" s="198"/>
      <c r="J193" s="14"/>
      <c r="K193" s="14"/>
      <c r="L193" s="194"/>
      <c r="M193" s="199"/>
      <c r="N193" s="200"/>
      <c r="O193" s="200"/>
      <c r="P193" s="200"/>
      <c r="Q193" s="200"/>
      <c r="R193" s="200"/>
      <c r="S193" s="200"/>
      <c r="T193" s="20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5" t="s">
        <v>178</v>
      </c>
      <c r="AU193" s="195" t="s">
        <v>86</v>
      </c>
      <c r="AV193" s="14" t="s">
        <v>133</v>
      </c>
      <c r="AW193" s="14" t="s">
        <v>34</v>
      </c>
      <c r="AX193" s="14" t="s">
        <v>21</v>
      </c>
      <c r="AY193" s="195" t="s">
        <v>127</v>
      </c>
    </row>
    <row r="194" spans="1:65" s="2" customFormat="1" ht="16.5" customHeight="1">
      <c r="A194" s="36"/>
      <c r="B194" s="170"/>
      <c r="C194" s="171" t="s">
        <v>306</v>
      </c>
      <c r="D194" s="171" t="s">
        <v>129</v>
      </c>
      <c r="E194" s="172" t="s">
        <v>307</v>
      </c>
      <c r="F194" s="173" t="s">
        <v>308</v>
      </c>
      <c r="G194" s="174" t="s">
        <v>137</v>
      </c>
      <c r="H194" s="175">
        <v>1</v>
      </c>
      <c r="I194" s="176"/>
      <c r="J194" s="177">
        <f>ROUND(I194*H194,2)</f>
        <v>0</v>
      </c>
      <c r="K194" s="178"/>
      <c r="L194" s="37"/>
      <c r="M194" s="179" t="s">
        <v>1</v>
      </c>
      <c r="N194" s="180" t="s">
        <v>42</v>
      </c>
      <c r="O194" s="75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3" t="s">
        <v>133</v>
      </c>
      <c r="AT194" s="183" t="s">
        <v>129</v>
      </c>
      <c r="AU194" s="183" t="s">
        <v>86</v>
      </c>
      <c r="AY194" s="17" t="s">
        <v>127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7" t="s">
        <v>21</v>
      </c>
      <c r="BK194" s="184">
        <f>ROUND(I194*H194,2)</f>
        <v>0</v>
      </c>
      <c r="BL194" s="17" t="s">
        <v>133</v>
      </c>
      <c r="BM194" s="183" t="s">
        <v>309</v>
      </c>
    </row>
    <row r="195" spans="1:65" s="2" customFormat="1" ht="16.5" customHeight="1">
      <c r="A195" s="36"/>
      <c r="B195" s="170"/>
      <c r="C195" s="171" t="s">
        <v>310</v>
      </c>
      <c r="D195" s="171" t="s">
        <v>129</v>
      </c>
      <c r="E195" s="172" t="s">
        <v>311</v>
      </c>
      <c r="F195" s="173" t="s">
        <v>312</v>
      </c>
      <c r="G195" s="174" t="s">
        <v>137</v>
      </c>
      <c r="H195" s="175">
        <v>7</v>
      </c>
      <c r="I195" s="176"/>
      <c r="J195" s="177">
        <f>ROUND(I195*H195,2)</f>
        <v>0</v>
      </c>
      <c r="K195" s="178"/>
      <c r="L195" s="37"/>
      <c r="M195" s="179" t="s">
        <v>1</v>
      </c>
      <c r="N195" s="180" t="s">
        <v>42</v>
      </c>
      <c r="O195" s="7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3" t="s">
        <v>133</v>
      </c>
      <c r="AT195" s="183" t="s">
        <v>129</v>
      </c>
      <c r="AU195" s="183" t="s">
        <v>86</v>
      </c>
      <c r="AY195" s="17" t="s">
        <v>127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7" t="s">
        <v>21</v>
      </c>
      <c r="BK195" s="184">
        <f>ROUND(I195*H195,2)</f>
        <v>0</v>
      </c>
      <c r="BL195" s="17" t="s">
        <v>133</v>
      </c>
      <c r="BM195" s="183" t="s">
        <v>313</v>
      </c>
    </row>
    <row r="196" spans="1:65" s="2" customFormat="1" ht="16.5" customHeight="1">
      <c r="A196" s="36"/>
      <c r="B196" s="170"/>
      <c r="C196" s="171" t="s">
        <v>314</v>
      </c>
      <c r="D196" s="171" t="s">
        <v>129</v>
      </c>
      <c r="E196" s="172" t="s">
        <v>315</v>
      </c>
      <c r="F196" s="173" t="s">
        <v>316</v>
      </c>
      <c r="G196" s="174" t="s">
        <v>137</v>
      </c>
      <c r="H196" s="175">
        <v>3</v>
      </c>
      <c r="I196" s="176"/>
      <c r="J196" s="177">
        <f>ROUND(I196*H196,2)</f>
        <v>0</v>
      </c>
      <c r="K196" s="178"/>
      <c r="L196" s="37"/>
      <c r="M196" s="179" t="s">
        <v>1</v>
      </c>
      <c r="N196" s="180" t="s">
        <v>42</v>
      </c>
      <c r="O196" s="75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3" t="s">
        <v>133</v>
      </c>
      <c r="AT196" s="183" t="s">
        <v>129</v>
      </c>
      <c r="AU196" s="183" t="s">
        <v>86</v>
      </c>
      <c r="AY196" s="17" t="s">
        <v>127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21</v>
      </c>
      <c r="BK196" s="184">
        <f>ROUND(I196*H196,2)</f>
        <v>0</v>
      </c>
      <c r="BL196" s="17" t="s">
        <v>133</v>
      </c>
      <c r="BM196" s="183" t="s">
        <v>317</v>
      </c>
    </row>
    <row r="197" spans="1:65" s="2" customFormat="1" ht="16.5" customHeight="1">
      <c r="A197" s="36"/>
      <c r="B197" s="170"/>
      <c r="C197" s="171" t="s">
        <v>318</v>
      </c>
      <c r="D197" s="171" t="s">
        <v>129</v>
      </c>
      <c r="E197" s="172" t="s">
        <v>319</v>
      </c>
      <c r="F197" s="173" t="s">
        <v>320</v>
      </c>
      <c r="G197" s="174" t="s">
        <v>132</v>
      </c>
      <c r="H197" s="175">
        <v>125.75</v>
      </c>
      <c r="I197" s="176"/>
      <c r="J197" s="177">
        <f>ROUND(I197*H197,2)</f>
        <v>0</v>
      </c>
      <c r="K197" s="178"/>
      <c r="L197" s="37"/>
      <c r="M197" s="179" t="s">
        <v>1</v>
      </c>
      <c r="N197" s="180" t="s">
        <v>42</v>
      </c>
      <c r="O197" s="75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3" t="s">
        <v>133</v>
      </c>
      <c r="AT197" s="183" t="s">
        <v>129</v>
      </c>
      <c r="AU197" s="183" t="s">
        <v>86</v>
      </c>
      <c r="AY197" s="17" t="s">
        <v>127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7" t="s">
        <v>21</v>
      </c>
      <c r="BK197" s="184">
        <f>ROUND(I197*H197,2)</f>
        <v>0</v>
      </c>
      <c r="BL197" s="17" t="s">
        <v>133</v>
      </c>
      <c r="BM197" s="183" t="s">
        <v>321</v>
      </c>
    </row>
    <row r="198" spans="1:65" s="2" customFormat="1" ht="16.5" customHeight="1">
      <c r="A198" s="36"/>
      <c r="B198" s="170"/>
      <c r="C198" s="171" t="s">
        <v>322</v>
      </c>
      <c r="D198" s="171" t="s">
        <v>129</v>
      </c>
      <c r="E198" s="172" t="s">
        <v>323</v>
      </c>
      <c r="F198" s="173" t="s">
        <v>324</v>
      </c>
      <c r="G198" s="174" t="s">
        <v>132</v>
      </c>
      <c r="H198" s="175">
        <v>125.75</v>
      </c>
      <c r="I198" s="176"/>
      <c r="J198" s="177">
        <f>ROUND(I198*H198,2)</f>
        <v>0</v>
      </c>
      <c r="K198" s="178"/>
      <c r="L198" s="37"/>
      <c r="M198" s="179" t="s">
        <v>1</v>
      </c>
      <c r="N198" s="180" t="s">
        <v>42</v>
      </c>
      <c r="O198" s="75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3" t="s">
        <v>133</v>
      </c>
      <c r="AT198" s="183" t="s">
        <v>129</v>
      </c>
      <c r="AU198" s="183" t="s">
        <v>86</v>
      </c>
      <c r="AY198" s="17" t="s">
        <v>127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7" t="s">
        <v>21</v>
      </c>
      <c r="BK198" s="184">
        <f>ROUND(I198*H198,2)</f>
        <v>0</v>
      </c>
      <c r="BL198" s="17" t="s">
        <v>133</v>
      </c>
      <c r="BM198" s="183" t="s">
        <v>325</v>
      </c>
    </row>
    <row r="199" spans="1:65" s="2" customFormat="1" ht="16.5" customHeight="1">
      <c r="A199" s="36"/>
      <c r="B199" s="170"/>
      <c r="C199" s="171" t="s">
        <v>326</v>
      </c>
      <c r="D199" s="171" t="s">
        <v>129</v>
      </c>
      <c r="E199" s="172" t="s">
        <v>327</v>
      </c>
      <c r="F199" s="173" t="s">
        <v>328</v>
      </c>
      <c r="G199" s="174" t="s">
        <v>132</v>
      </c>
      <c r="H199" s="175">
        <v>125.75</v>
      </c>
      <c r="I199" s="176"/>
      <c r="J199" s="177">
        <f>ROUND(I199*H199,2)</f>
        <v>0</v>
      </c>
      <c r="K199" s="178"/>
      <c r="L199" s="37"/>
      <c r="M199" s="179" t="s">
        <v>1</v>
      </c>
      <c r="N199" s="180" t="s">
        <v>42</v>
      </c>
      <c r="O199" s="75"/>
      <c r="P199" s="181">
        <f>O199*H199</f>
        <v>0</v>
      </c>
      <c r="Q199" s="181">
        <v>0.00356</v>
      </c>
      <c r="R199" s="181">
        <f>Q199*H199</f>
        <v>0.44766999999999996</v>
      </c>
      <c r="S199" s="181">
        <v>0</v>
      </c>
      <c r="T199" s="18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3" t="s">
        <v>133</v>
      </c>
      <c r="AT199" s="183" t="s">
        <v>129</v>
      </c>
      <c r="AU199" s="183" t="s">
        <v>86</v>
      </c>
      <c r="AY199" s="17" t="s">
        <v>127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7" t="s">
        <v>21</v>
      </c>
      <c r="BK199" s="184">
        <f>ROUND(I199*H199,2)</f>
        <v>0</v>
      </c>
      <c r="BL199" s="17" t="s">
        <v>133</v>
      </c>
      <c r="BM199" s="183" t="s">
        <v>329</v>
      </c>
    </row>
    <row r="200" spans="1:65" s="2" customFormat="1" ht="16.5" customHeight="1">
      <c r="A200" s="36"/>
      <c r="B200" s="170"/>
      <c r="C200" s="202" t="s">
        <v>330</v>
      </c>
      <c r="D200" s="202" t="s">
        <v>301</v>
      </c>
      <c r="E200" s="203" t="s">
        <v>331</v>
      </c>
      <c r="F200" s="204" t="s">
        <v>332</v>
      </c>
      <c r="G200" s="205" t="s">
        <v>333</v>
      </c>
      <c r="H200" s="206">
        <v>3.144</v>
      </c>
      <c r="I200" s="207"/>
      <c r="J200" s="208">
        <f>ROUND(I200*H200,2)</f>
        <v>0</v>
      </c>
      <c r="K200" s="209"/>
      <c r="L200" s="210"/>
      <c r="M200" s="211" t="s">
        <v>1</v>
      </c>
      <c r="N200" s="212" t="s">
        <v>42</v>
      </c>
      <c r="O200" s="75"/>
      <c r="P200" s="181">
        <f>O200*H200</f>
        <v>0</v>
      </c>
      <c r="Q200" s="181">
        <v>0.001</v>
      </c>
      <c r="R200" s="181">
        <f>Q200*H200</f>
        <v>0.003144</v>
      </c>
      <c r="S200" s="181">
        <v>0</v>
      </c>
      <c r="T200" s="18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3" t="s">
        <v>158</v>
      </c>
      <c r="AT200" s="183" t="s">
        <v>301</v>
      </c>
      <c r="AU200" s="183" t="s">
        <v>86</v>
      </c>
      <c r="AY200" s="17" t="s">
        <v>127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21</v>
      </c>
      <c r="BK200" s="184">
        <f>ROUND(I200*H200,2)</f>
        <v>0</v>
      </c>
      <c r="BL200" s="17" t="s">
        <v>133</v>
      </c>
      <c r="BM200" s="183" t="s">
        <v>334</v>
      </c>
    </row>
    <row r="201" spans="1:51" s="13" customFormat="1" ht="12">
      <c r="A201" s="13"/>
      <c r="B201" s="185"/>
      <c r="C201" s="13"/>
      <c r="D201" s="186" t="s">
        <v>178</v>
      </c>
      <c r="E201" s="13"/>
      <c r="F201" s="188" t="s">
        <v>335</v>
      </c>
      <c r="G201" s="13"/>
      <c r="H201" s="189">
        <v>3.144</v>
      </c>
      <c r="I201" s="190"/>
      <c r="J201" s="13"/>
      <c r="K201" s="13"/>
      <c r="L201" s="185"/>
      <c r="M201" s="191"/>
      <c r="N201" s="192"/>
      <c r="O201" s="192"/>
      <c r="P201" s="192"/>
      <c r="Q201" s="192"/>
      <c r="R201" s="192"/>
      <c r="S201" s="192"/>
      <c r="T201" s="19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7" t="s">
        <v>178</v>
      </c>
      <c r="AU201" s="187" t="s">
        <v>86</v>
      </c>
      <c r="AV201" s="13" t="s">
        <v>86</v>
      </c>
      <c r="AW201" s="13" t="s">
        <v>3</v>
      </c>
      <c r="AX201" s="13" t="s">
        <v>21</v>
      </c>
      <c r="AY201" s="187" t="s">
        <v>127</v>
      </c>
    </row>
    <row r="202" spans="1:63" s="12" customFormat="1" ht="22.8" customHeight="1">
      <c r="A202" s="12"/>
      <c r="B202" s="157"/>
      <c r="C202" s="12"/>
      <c r="D202" s="158" t="s">
        <v>76</v>
      </c>
      <c r="E202" s="168" t="s">
        <v>86</v>
      </c>
      <c r="F202" s="168" t="s">
        <v>336</v>
      </c>
      <c r="G202" s="12"/>
      <c r="H202" s="12"/>
      <c r="I202" s="160"/>
      <c r="J202" s="169">
        <f>BK202</f>
        <v>0</v>
      </c>
      <c r="K202" s="12"/>
      <c r="L202" s="157"/>
      <c r="M202" s="162"/>
      <c r="N202" s="163"/>
      <c r="O202" s="163"/>
      <c r="P202" s="164">
        <f>SUM(P203:P215)</f>
        <v>0</v>
      </c>
      <c r="Q202" s="163"/>
      <c r="R202" s="164">
        <f>SUM(R203:R215)</f>
        <v>277.02200455999997</v>
      </c>
      <c r="S202" s="163"/>
      <c r="T202" s="165">
        <f>SUM(T203:T215)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8" t="s">
        <v>21</v>
      </c>
      <c r="AT202" s="166" t="s">
        <v>76</v>
      </c>
      <c r="AU202" s="166" t="s">
        <v>21</v>
      </c>
      <c r="AY202" s="158" t="s">
        <v>127</v>
      </c>
      <c r="BK202" s="167">
        <f>SUM(BK203:BK215)</f>
        <v>0</v>
      </c>
    </row>
    <row r="203" spans="1:65" s="2" customFormat="1" ht="16.5" customHeight="1">
      <c r="A203" s="36"/>
      <c r="B203" s="170"/>
      <c r="C203" s="171" t="s">
        <v>337</v>
      </c>
      <c r="D203" s="171" t="s">
        <v>129</v>
      </c>
      <c r="E203" s="172" t="s">
        <v>338</v>
      </c>
      <c r="F203" s="173" t="s">
        <v>339</v>
      </c>
      <c r="G203" s="174" t="s">
        <v>176</v>
      </c>
      <c r="H203" s="175">
        <v>2.52</v>
      </c>
      <c r="I203" s="176"/>
      <c r="J203" s="177">
        <f>ROUND(I203*H203,2)</f>
        <v>0</v>
      </c>
      <c r="K203" s="178"/>
      <c r="L203" s="37"/>
      <c r="M203" s="179" t="s">
        <v>1</v>
      </c>
      <c r="N203" s="180" t="s">
        <v>42</v>
      </c>
      <c r="O203" s="75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3" t="s">
        <v>133</v>
      </c>
      <c r="AT203" s="183" t="s">
        <v>129</v>
      </c>
      <c r="AU203" s="183" t="s">
        <v>86</v>
      </c>
      <c r="AY203" s="17" t="s">
        <v>127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7" t="s">
        <v>21</v>
      </c>
      <c r="BK203" s="184">
        <f>ROUND(I203*H203,2)</f>
        <v>0</v>
      </c>
      <c r="BL203" s="17" t="s">
        <v>133</v>
      </c>
      <c r="BM203" s="183" t="s">
        <v>340</v>
      </c>
    </row>
    <row r="204" spans="1:65" s="2" customFormat="1" ht="16.5" customHeight="1">
      <c r="A204" s="36"/>
      <c r="B204" s="170"/>
      <c r="C204" s="171" t="s">
        <v>341</v>
      </c>
      <c r="D204" s="171" t="s">
        <v>129</v>
      </c>
      <c r="E204" s="172" t="s">
        <v>342</v>
      </c>
      <c r="F204" s="173" t="s">
        <v>343</v>
      </c>
      <c r="G204" s="174" t="s">
        <v>344</v>
      </c>
      <c r="H204" s="175">
        <v>26.2</v>
      </c>
      <c r="I204" s="176"/>
      <c r="J204" s="177">
        <f>ROUND(I204*H204,2)</f>
        <v>0</v>
      </c>
      <c r="K204" s="178"/>
      <c r="L204" s="37"/>
      <c r="M204" s="179" t="s">
        <v>1</v>
      </c>
      <c r="N204" s="180" t="s">
        <v>42</v>
      </c>
      <c r="O204" s="75"/>
      <c r="P204" s="181">
        <f>O204*H204</f>
        <v>0</v>
      </c>
      <c r="Q204" s="181">
        <v>0.00114</v>
      </c>
      <c r="R204" s="181">
        <f>Q204*H204</f>
        <v>0.029868</v>
      </c>
      <c r="S204" s="181">
        <v>0</v>
      </c>
      <c r="T204" s="18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3" t="s">
        <v>133</v>
      </c>
      <c r="AT204" s="183" t="s">
        <v>129</v>
      </c>
      <c r="AU204" s="183" t="s">
        <v>86</v>
      </c>
      <c r="AY204" s="17" t="s">
        <v>127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7" t="s">
        <v>21</v>
      </c>
      <c r="BK204" s="184">
        <f>ROUND(I204*H204,2)</f>
        <v>0</v>
      </c>
      <c r="BL204" s="17" t="s">
        <v>133</v>
      </c>
      <c r="BM204" s="183" t="s">
        <v>345</v>
      </c>
    </row>
    <row r="205" spans="1:65" s="2" customFormat="1" ht="16.5" customHeight="1">
      <c r="A205" s="36"/>
      <c r="B205" s="170"/>
      <c r="C205" s="171" t="s">
        <v>346</v>
      </c>
      <c r="D205" s="171" t="s">
        <v>129</v>
      </c>
      <c r="E205" s="172" t="s">
        <v>347</v>
      </c>
      <c r="F205" s="173" t="s">
        <v>348</v>
      </c>
      <c r="G205" s="174" t="s">
        <v>132</v>
      </c>
      <c r="H205" s="175">
        <v>34.5</v>
      </c>
      <c r="I205" s="176"/>
      <c r="J205" s="177">
        <f>ROUND(I205*H205,2)</f>
        <v>0</v>
      </c>
      <c r="K205" s="178"/>
      <c r="L205" s="37"/>
      <c r="M205" s="179" t="s">
        <v>1</v>
      </c>
      <c r="N205" s="180" t="s">
        <v>42</v>
      </c>
      <c r="O205" s="75"/>
      <c r="P205" s="181">
        <f>O205*H205</f>
        <v>0</v>
      </c>
      <c r="Q205" s="181">
        <v>0.007</v>
      </c>
      <c r="R205" s="181">
        <f>Q205*H205</f>
        <v>0.2415</v>
      </c>
      <c r="S205" s="181">
        <v>0</v>
      </c>
      <c r="T205" s="18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3" t="s">
        <v>133</v>
      </c>
      <c r="AT205" s="183" t="s">
        <v>129</v>
      </c>
      <c r="AU205" s="183" t="s">
        <v>86</v>
      </c>
      <c r="AY205" s="17" t="s">
        <v>127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7" t="s">
        <v>21</v>
      </c>
      <c r="BK205" s="184">
        <f>ROUND(I205*H205,2)</f>
        <v>0</v>
      </c>
      <c r="BL205" s="17" t="s">
        <v>133</v>
      </c>
      <c r="BM205" s="183" t="s">
        <v>349</v>
      </c>
    </row>
    <row r="206" spans="1:65" s="2" customFormat="1" ht="16.5" customHeight="1">
      <c r="A206" s="36"/>
      <c r="B206" s="170"/>
      <c r="C206" s="171" t="s">
        <v>350</v>
      </c>
      <c r="D206" s="171" t="s">
        <v>129</v>
      </c>
      <c r="E206" s="172" t="s">
        <v>351</v>
      </c>
      <c r="F206" s="173" t="s">
        <v>352</v>
      </c>
      <c r="G206" s="174" t="s">
        <v>132</v>
      </c>
      <c r="H206" s="175">
        <v>148.2</v>
      </c>
      <c r="I206" s="176"/>
      <c r="J206" s="177">
        <f>ROUND(I206*H206,2)</f>
        <v>0</v>
      </c>
      <c r="K206" s="178"/>
      <c r="L206" s="37"/>
      <c r="M206" s="179" t="s">
        <v>1</v>
      </c>
      <c r="N206" s="180" t="s">
        <v>42</v>
      </c>
      <c r="O206" s="75"/>
      <c r="P206" s="181">
        <f>O206*H206</f>
        <v>0</v>
      </c>
      <c r="Q206" s="181">
        <v>0.0001</v>
      </c>
      <c r="R206" s="181">
        <f>Q206*H206</f>
        <v>0.01482</v>
      </c>
      <c r="S206" s="181">
        <v>0</v>
      </c>
      <c r="T206" s="18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3" t="s">
        <v>133</v>
      </c>
      <c r="AT206" s="183" t="s">
        <v>129</v>
      </c>
      <c r="AU206" s="183" t="s">
        <v>86</v>
      </c>
      <c r="AY206" s="17" t="s">
        <v>127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7" t="s">
        <v>21</v>
      </c>
      <c r="BK206" s="184">
        <f>ROUND(I206*H206,2)</f>
        <v>0</v>
      </c>
      <c r="BL206" s="17" t="s">
        <v>133</v>
      </c>
      <c r="BM206" s="183" t="s">
        <v>353</v>
      </c>
    </row>
    <row r="207" spans="1:65" s="2" customFormat="1" ht="16.5" customHeight="1">
      <c r="A207" s="36"/>
      <c r="B207" s="170"/>
      <c r="C207" s="202" t="s">
        <v>354</v>
      </c>
      <c r="D207" s="202" t="s">
        <v>301</v>
      </c>
      <c r="E207" s="203" t="s">
        <v>355</v>
      </c>
      <c r="F207" s="204" t="s">
        <v>356</v>
      </c>
      <c r="G207" s="205" t="s">
        <v>132</v>
      </c>
      <c r="H207" s="206">
        <v>170.43</v>
      </c>
      <c r="I207" s="207"/>
      <c r="J207" s="208">
        <f>ROUND(I207*H207,2)</f>
        <v>0</v>
      </c>
      <c r="K207" s="209"/>
      <c r="L207" s="210"/>
      <c r="M207" s="211" t="s">
        <v>1</v>
      </c>
      <c r="N207" s="212" t="s">
        <v>42</v>
      </c>
      <c r="O207" s="75"/>
      <c r="P207" s="181">
        <f>O207*H207</f>
        <v>0</v>
      </c>
      <c r="Q207" s="181">
        <v>0.00047</v>
      </c>
      <c r="R207" s="181">
        <f>Q207*H207</f>
        <v>0.0801021</v>
      </c>
      <c r="S207" s="181">
        <v>0</v>
      </c>
      <c r="T207" s="18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3" t="s">
        <v>158</v>
      </c>
      <c r="AT207" s="183" t="s">
        <v>301</v>
      </c>
      <c r="AU207" s="183" t="s">
        <v>86</v>
      </c>
      <c r="AY207" s="17" t="s">
        <v>127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7" t="s">
        <v>21</v>
      </c>
      <c r="BK207" s="184">
        <f>ROUND(I207*H207,2)</f>
        <v>0</v>
      </c>
      <c r="BL207" s="17" t="s">
        <v>133</v>
      </c>
      <c r="BM207" s="183" t="s">
        <v>357</v>
      </c>
    </row>
    <row r="208" spans="1:51" s="13" customFormat="1" ht="12">
      <c r="A208" s="13"/>
      <c r="B208" s="185"/>
      <c r="C208" s="13"/>
      <c r="D208" s="186" t="s">
        <v>178</v>
      </c>
      <c r="E208" s="13"/>
      <c r="F208" s="188" t="s">
        <v>358</v>
      </c>
      <c r="G208" s="13"/>
      <c r="H208" s="189">
        <v>170.43</v>
      </c>
      <c r="I208" s="190"/>
      <c r="J208" s="13"/>
      <c r="K208" s="13"/>
      <c r="L208" s="185"/>
      <c r="M208" s="191"/>
      <c r="N208" s="192"/>
      <c r="O208" s="192"/>
      <c r="P208" s="192"/>
      <c r="Q208" s="192"/>
      <c r="R208" s="192"/>
      <c r="S208" s="192"/>
      <c r="T208" s="19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7" t="s">
        <v>178</v>
      </c>
      <c r="AU208" s="187" t="s">
        <v>86</v>
      </c>
      <c r="AV208" s="13" t="s">
        <v>86</v>
      </c>
      <c r="AW208" s="13" t="s">
        <v>3</v>
      </c>
      <c r="AX208" s="13" t="s">
        <v>21</v>
      </c>
      <c r="AY208" s="187" t="s">
        <v>127</v>
      </c>
    </row>
    <row r="209" spans="1:65" s="2" customFormat="1" ht="16.5" customHeight="1">
      <c r="A209" s="36"/>
      <c r="B209" s="170"/>
      <c r="C209" s="171" t="s">
        <v>359</v>
      </c>
      <c r="D209" s="171" t="s">
        <v>129</v>
      </c>
      <c r="E209" s="172" t="s">
        <v>360</v>
      </c>
      <c r="F209" s="173" t="s">
        <v>361</v>
      </c>
      <c r="G209" s="174" t="s">
        <v>132</v>
      </c>
      <c r="H209" s="175">
        <v>113.62</v>
      </c>
      <c r="I209" s="176"/>
      <c r="J209" s="177">
        <f>ROUND(I209*H209,2)</f>
        <v>0</v>
      </c>
      <c r="K209" s="178"/>
      <c r="L209" s="37"/>
      <c r="M209" s="179" t="s">
        <v>1</v>
      </c>
      <c r="N209" s="180" t="s">
        <v>42</v>
      </c>
      <c r="O209" s="75"/>
      <c r="P209" s="181">
        <f>O209*H209</f>
        <v>0</v>
      </c>
      <c r="Q209" s="181">
        <v>0.00014</v>
      </c>
      <c r="R209" s="181">
        <f>Q209*H209</f>
        <v>0.0159068</v>
      </c>
      <c r="S209" s="181">
        <v>0</v>
      </c>
      <c r="T209" s="18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3" t="s">
        <v>133</v>
      </c>
      <c r="AT209" s="183" t="s">
        <v>129</v>
      </c>
      <c r="AU209" s="183" t="s">
        <v>86</v>
      </c>
      <c r="AY209" s="17" t="s">
        <v>127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7" t="s">
        <v>21</v>
      </c>
      <c r="BK209" s="184">
        <f>ROUND(I209*H209,2)</f>
        <v>0</v>
      </c>
      <c r="BL209" s="17" t="s">
        <v>133</v>
      </c>
      <c r="BM209" s="183" t="s">
        <v>362</v>
      </c>
    </row>
    <row r="210" spans="1:65" s="2" customFormat="1" ht="16.5" customHeight="1">
      <c r="A210" s="36"/>
      <c r="B210" s="170"/>
      <c r="C210" s="202" t="s">
        <v>363</v>
      </c>
      <c r="D210" s="202" t="s">
        <v>301</v>
      </c>
      <c r="E210" s="203" t="s">
        <v>364</v>
      </c>
      <c r="F210" s="204" t="s">
        <v>365</v>
      </c>
      <c r="G210" s="205" t="s">
        <v>132</v>
      </c>
      <c r="H210" s="206">
        <v>130.663</v>
      </c>
      <c r="I210" s="207"/>
      <c r="J210" s="208">
        <f>ROUND(I210*H210,2)</f>
        <v>0</v>
      </c>
      <c r="K210" s="209"/>
      <c r="L210" s="210"/>
      <c r="M210" s="211" t="s">
        <v>1</v>
      </c>
      <c r="N210" s="212" t="s">
        <v>42</v>
      </c>
      <c r="O210" s="75"/>
      <c r="P210" s="181">
        <f>O210*H210</f>
        <v>0</v>
      </c>
      <c r="Q210" s="181">
        <v>0.00142</v>
      </c>
      <c r="R210" s="181">
        <f>Q210*H210</f>
        <v>0.18554146000000002</v>
      </c>
      <c r="S210" s="181">
        <v>0</v>
      </c>
      <c r="T210" s="18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3" t="s">
        <v>158</v>
      </c>
      <c r="AT210" s="183" t="s">
        <v>301</v>
      </c>
      <c r="AU210" s="183" t="s">
        <v>86</v>
      </c>
      <c r="AY210" s="17" t="s">
        <v>127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7" t="s">
        <v>21</v>
      </c>
      <c r="BK210" s="184">
        <f>ROUND(I210*H210,2)</f>
        <v>0</v>
      </c>
      <c r="BL210" s="17" t="s">
        <v>133</v>
      </c>
      <c r="BM210" s="183" t="s">
        <v>366</v>
      </c>
    </row>
    <row r="211" spans="1:51" s="13" customFormat="1" ht="12">
      <c r="A211" s="13"/>
      <c r="B211" s="185"/>
      <c r="C211" s="13"/>
      <c r="D211" s="186" t="s">
        <v>178</v>
      </c>
      <c r="E211" s="13"/>
      <c r="F211" s="188" t="s">
        <v>367</v>
      </c>
      <c r="G211" s="13"/>
      <c r="H211" s="189">
        <v>130.663</v>
      </c>
      <c r="I211" s="190"/>
      <c r="J211" s="13"/>
      <c r="K211" s="13"/>
      <c r="L211" s="185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178</v>
      </c>
      <c r="AU211" s="187" t="s">
        <v>86</v>
      </c>
      <c r="AV211" s="13" t="s">
        <v>86</v>
      </c>
      <c r="AW211" s="13" t="s">
        <v>3</v>
      </c>
      <c r="AX211" s="13" t="s">
        <v>21</v>
      </c>
      <c r="AY211" s="187" t="s">
        <v>127</v>
      </c>
    </row>
    <row r="212" spans="1:65" s="2" customFormat="1" ht="16.5" customHeight="1">
      <c r="A212" s="36"/>
      <c r="B212" s="170"/>
      <c r="C212" s="171" t="s">
        <v>368</v>
      </c>
      <c r="D212" s="171" t="s">
        <v>129</v>
      </c>
      <c r="E212" s="172" t="s">
        <v>369</v>
      </c>
      <c r="F212" s="173" t="s">
        <v>370</v>
      </c>
      <c r="G212" s="174" t="s">
        <v>176</v>
      </c>
      <c r="H212" s="175">
        <v>77.88</v>
      </c>
      <c r="I212" s="176"/>
      <c r="J212" s="177">
        <f>ROUND(I212*H212,2)</f>
        <v>0</v>
      </c>
      <c r="K212" s="178"/>
      <c r="L212" s="37"/>
      <c r="M212" s="179" t="s">
        <v>1</v>
      </c>
      <c r="N212" s="180" t="s">
        <v>42</v>
      </c>
      <c r="O212" s="75"/>
      <c r="P212" s="181">
        <f>O212*H212</f>
        <v>0</v>
      </c>
      <c r="Q212" s="181">
        <v>2.16</v>
      </c>
      <c r="R212" s="181">
        <f>Q212*H212</f>
        <v>168.2208</v>
      </c>
      <c r="S212" s="181">
        <v>0</v>
      </c>
      <c r="T212" s="18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3" t="s">
        <v>133</v>
      </c>
      <c r="AT212" s="183" t="s">
        <v>129</v>
      </c>
      <c r="AU212" s="183" t="s">
        <v>86</v>
      </c>
      <c r="AY212" s="17" t="s">
        <v>127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7" t="s">
        <v>21</v>
      </c>
      <c r="BK212" s="184">
        <f>ROUND(I212*H212,2)</f>
        <v>0</v>
      </c>
      <c r="BL212" s="17" t="s">
        <v>133</v>
      </c>
      <c r="BM212" s="183" t="s">
        <v>371</v>
      </c>
    </row>
    <row r="213" spans="1:65" s="2" customFormat="1" ht="16.5" customHeight="1">
      <c r="A213" s="36"/>
      <c r="B213" s="170"/>
      <c r="C213" s="171" t="s">
        <v>372</v>
      </c>
      <c r="D213" s="171" t="s">
        <v>129</v>
      </c>
      <c r="E213" s="172" t="s">
        <v>373</v>
      </c>
      <c r="F213" s="173" t="s">
        <v>374</v>
      </c>
      <c r="G213" s="174" t="s">
        <v>176</v>
      </c>
      <c r="H213" s="175">
        <v>45.24</v>
      </c>
      <c r="I213" s="176"/>
      <c r="J213" s="177">
        <f>ROUND(I213*H213,2)</f>
        <v>0</v>
      </c>
      <c r="K213" s="178"/>
      <c r="L213" s="37"/>
      <c r="M213" s="179" t="s">
        <v>1</v>
      </c>
      <c r="N213" s="180" t="s">
        <v>42</v>
      </c>
      <c r="O213" s="75"/>
      <c r="P213" s="181">
        <f>O213*H213</f>
        <v>0</v>
      </c>
      <c r="Q213" s="181">
        <v>2.25634</v>
      </c>
      <c r="R213" s="181">
        <f>Q213*H213</f>
        <v>102.07682159999999</v>
      </c>
      <c r="S213" s="181">
        <v>0</v>
      </c>
      <c r="T213" s="18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3" t="s">
        <v>133</v>
      </c>
      <c r="AT213" s="183" t="s">
        <v>129</v>
      </c>
      <c r="AU213" s="183" t="s">
        <v>86</v>
      </c>
      <c r="AY213" s="17" t="s">
        <v>127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7" t="s">
        <v>21</v>
      </c>
      <c r="BK213" s="184">
        <f>ROUND(I213*H213,2)</f>
        <v>0</v>
      </c>
      <c r="BL213" s="17" t="s">
        <v>133</v>
      </c>
      <c r="BM213" s="183" t="s">
        <v>375</v>
      </c>
    </row>
    <row r="214" spans="1:65" s="2" customFormat="1" ht="16.5" customHeight="1">
      <c r="A214" s="36"/>
      <c r="B214" s="170"/>
      <c r="C214" s="171" t="s">
        <v>376</v>
      </c>
      <c r="D214" s="171" t="s">
        <v>129</v>
      </c>
      <c r="E214" s="172" t="s">
        <v>377</v>
      </c>
      <c r="F214" s="173" t="s">
        <v>378</v>
      </c>
      <c r="G214" s="174" t="s">
        <v>176</v>
      </c>
      <c r="H214" s="175">
        <v>45.63</v>
      </c>
      <c r="I214" s="176"/>
      <c r="J214" s="177">
        <f>ROUND(I214*H214,2)</f>
        <v>0</v>
      </c>
      <c r="K214" s="178"/>
      <c r="L214" s="37"/>
      <c r="M214" s="179" t="s">
        <v>1</v>
      </c>
      <c r="N214" s="180" t="s">
        <v>42</v>
      </c>
      <c r="O214" s="75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3" t="s">
        <v>133</v>
      </c>
      <c r="AT214" s="183" t="s">
        <v>129</v>
      </c>
      <c r="AU214" s="183" t="s">
        <v>86</v>
      </c>
      <c r="AY214" s="17" t="s">
        <v>127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7" t="s">
        <v>21</v>
      </c>
      <c r="BK214" s="184">
        <f>ROUND(I214*H214,2)</f>
        <v>0</v>
      </c>
      <c r="BL214" s="17" t="s">
        <v>133</v>
      </c>
      <c r="BM214" s="183" t="s">
        <v>379</v>
      </c>
    </row>
    <row r="215" spans="1:65" s="2" customFormat="1" ht="16.5" customHeight="1">
      <c r="A215" s="36"/>
      <c r="B215" s="170"/>
      <c r="C215" s="171" t="s">
        <v>380</v>
      </c>
      <c r="D215" s="171" t="s">
        <v>129</v>
      </c>
      <c r="E215" s="172" t="s">
        <v>381</v>
      </c>
      <c r="F215" s="173" t="s">
        <v>382</v>
      </c>
      <c r="G215" s="174" t="s">
        <v>292</v>
      </c>
      <c r="H215" s="175">
        <v>5.93</v>
      </c>
      <c r="I215" s="176"/>
      <c r="J215" s="177">
        <f>ROUND(I215*H215,2)</f>
        <v>0</v>
      </c>
      <c r="K215" s="178"/>
      <c r="L215" s="37"/>
      <c r="M215" s="179" t="s">
        <v>1</v>
      </c>
      <c r="N215" s="180" t="s">
        <v>42</v>
      </c>
      <c r="O215" s="75"/>
      <c r="P215" s="181">
        <f>O215*H215</f>
        <v>0</v>
      </c>
      <c r="Q215" s="181">
        <v>1.03822</v>
      </c>
      <c r="R215" s="181">
        <f>Q215*H215</f>
        <v>6.156644599999999</v>
      </c>
      <c r="S215" s="181">
        <v>0</v>
      </c>
      <c r="T215" s="18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3" t="s">
        <v>133</v>
      </c>
      <c r="AT215" s="183" t="s">
        <v>129</v>
      </c>
      <c r="AU215" s="183" t="s">
        <v>86</v>
      </c>
      <c r="AY215" s="17" t="s">
        <v>127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7" t="s">
        <v>21</v>
      </c>
      <c r="BK215" s="184">
        <f>ROUND(I215*H215,2)</f>
        <v>0</v>
      </c>
      <c r="BL215" s="17" t="s">
        <v>133</v>
      </c>
      <c r="BM215" s="183" t="s">
        <v>383</v>
      </c>
    </row>
    <row r="216" spans="1:63" s="12" customFormat="1" ht="22.8" customHeight="1">
      <c r="A216" s="12"/>
      <c r="B216" s="157"/>
      <c r="C216" s="12"/>
      <c r="D216" s="158" t="s">
        <v>76</v>
      </c>
      <c r="E216" s="168" t="s">
        <v>139</v>
      </c>
      <c r="F216" s="168" t="s">
        <v>384</v>
      </c>
      <c r="G216" s="12"/>
      <c r="H216" s="12"/>
      <c r="I216" s="160"/>
      <c r="J216" s="169">
        <f>BK216</f>
        <v>0</v>
      </c>
      <c r="K216" s="12"/>
      <c r="L216" s="157"/>
      <c r="M216" s="162"/>
      <c r="N216" s="163"/>
      <c r="O216" s="163"/>
      <c r="P216" s="164">
        <f>SUM(P217:P234)</f>
        <v>0</v>
      </c>
      <c r="Q216" s="163"/>
      <c r="R216" s="164">
        <f>SUM(R217:R234)</f>
        <v>10.6194468</v>
      </c>
      <c r="S216" s="163"/>
      <c r="T216" s="165">
        <f>SUM(T217:T234)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8" t="s">
        <v>21</v>
      </c>
      <c r="AT216" s="166" t="s">
        <v>76</v>
      </c>
      <c r="AU216" s="166" t="s">
        <v>21</v>
      </c>
      <c r="AY216" s="158" t="s">
        <v>127</v>
      </c>
      <c r="BK216" s="167">
        <f>SUM(BK217:BK234)</f>
        <v>0</v>
      </c>
    </row>
    <row r="217" spans="1:65" s="2" customFormat="1" ht="16.5" customHeight="1">
      <c r="A217" s="36"/>
      <c r="B217" s="170"/>
      <c r="C217" s="171" t="s">
        <v>385</v>
      </c>
      <c r="D217" s="171" t="s">
        <v>129</v>
      </c>
      <c r="E217" s="172" t="s">
        <v>386</v>
      </c>
      <c r="F217" s="173" t="s">
        <v>387</v>
      </c>
      <c r="G217" s="174" t="s">
        <v>176</v>
      </c>
      <c r="H217" s="175">
        <v>10.78</v>
      </c>
      <c r="I217" s="176"/>
      <c r="J217" s="177">
        <f>ROUND(I217*H217,2)</f>
        <v>0</v>
      </c>
      <c r="K217" s="178"/>
      <c r="L217" s="37"/>
      <c r="M217" s="179" t="s">
        <v>1</v>
      </c>
      <c r="N217" s="180" t="s">
        <v>42</v>
      </c>
      <c r="O217" s="75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3" t="s">
        <v>133</v>
      </c>
      <c r="AT217" s="183" t="s">
        <v>129</v>
      </c>
      <c r="AU217" s="183" t="s">
        <v>86</v>
      </c>
      <c r="AY217" s="17" t="s">
        <v>127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7" t="s">
        <v>21</v>
      </c>
      <c r="BK217" s="184">
        <f>ROUND(I217*H217,2)</f>
        <v>0</v>
      </c>
      <c r="BL217" s="17" t="s">
        <v>133</v>
      </c>
      <c r="BM217" s="183" t="s">
        <v>388</v>
      </c>
    </row>
    <row r="218" spans="1:65" s="2" customFormat="1" ht="16.5" customHeight="1">
      <c r="A218" s="36"/>
      <c r="B218" s="170"/>
      <c r="C218" s="171" t="s">
        <v>389</v>
      </c>
      <c r="D218" s="171" t="s">
        <v>129</v>
      </c>
      <c r="E218" s="172" t="s">
        <v>390</v>
      </c>
      <c r="F218" s="173" t="s">
        <v>391</v>
      </c>
      <c r="G218" s="174" t="s">
        <v>132</v>
      </c>
      <c r="H218" s="175">
        <v>12.74</v>
      </c>
      <c r="I218" s="176"/>
      <c r="J218" s="177">
        <f>ROUND(I218*H218,2)</f>
        <v>0</v>
      </c>
      <c r="K218" s="178"/>
      <c r="L218" s="37"/>
      <c r="M218" s="179" t="s">
        <v>1</v>
      </c>
      <c r="N218" s="180" t="s">
        <v>42</v>
      </c>
      <c r="O218" s="75"/>
      <c r="P218" s="181">
        <f>O218*H218</f>
        <v>0</v>
      </c>
      <c r="Q218" s="181">
        <v>0.04174</v>
      </c>
      <c r="R218" s="181">
        <f>Q218*H218</f>
        <v>0.5317676</v>
      </c>
      <c r="S218" s="181">
        <v>0</v>
      </c>
      <c r="T218" s="18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3" t="s">
        <v>133</v>
      </c>
      <c r="AT218" s="183" t="s">
        <v>129</v>
      </c>
      <c r="AU218" s="183" t="s">
        <v>86</v>
      </c>
      <c r="AY218" s="17" t="s">
        <v>127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7" t="s">
        <v>21</v>
      </c>
      <c r="BK218" s="184">
        <f>ROUND(I218*H218,2)</f>
        <v>0</v>
      </c>
      <c r="BL218" s="17" t="s">
        <v>133</v>
      </c>
      <c r="BM218" s="183" t="s">
        <v>392</v>
      </c>
    </row>
    <row r="219" spans="1:51" s="13" customFormat="1" ht="12">
      <c r="A219" s="13"/>
      <c r="B219" s="185"/>
      <c r="C219" s="13"/>
      <c r="D219" s="186" t="s">
        <v>178</v>
      </c>
      <c r="E219" s="187" t="s">
        <v>1</v>
      </c>
      <c r="F219" s="188" t="s">
        <v>393</v>
      </c>
      <c r="G219" s="13"/>
      <c r="H219" s="189">
        <v>12.74</v>
      </c>
      <c r="I219" s="190"/>
      <c r="J219" s="13"/>
      <c r="K219" s="13"/>
      <c r="L219" s="185"/>
      <c r="M219" s="191"/>
      <c r="N219" s="192"/>
      <c r="O219" s="192"/>
      <c r="P219" s="192"/>
      <c r="Q219" s="192"/>
      <c r="R219" s="192"/>
      <c r="S219" s="192"/>
      <c r="T219" s="19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7" t="s">
        <v>178</v>
      </c>
      <c r="AU219" s="187" t="s">
        <v>86</v>
      </c>
      <c r="AV219" s="13" t="s">
        <v>86</v>
      </c>
      <c r="AW219" s="13" t="s">
        <v>34</v>
      </c>
      <c r="AX219" s="13" t="s">
        <v>77</v>
      </c>
      <c r="AY219" s="187" t="s">
        <v>127</v>
      </c>
    </row>
    <row r="220" spans="1:51" s="14" customFormat="1" ht="12">
      <c r="A220" s="14"/>
      <c r="B220" s="194"/>
      <c r="C220" s="14"/>
      <c r="D220" s="186" t="s">
        <v>178</v>
      </c>
      <c r="E220" s="195" t="s">
        <v>1</v>
      </c>
      <c r="F220" s="196" t="s">
        <v>180</v>
      </c>
      <c r="G220" s="14"/>
      <c r="H220" s="197">
        <v>12.74</v>
      </c>
      <c r="I220" s="198"/>
      <c r="J220" s="14"/>
      <c r="K220" s="14"/>
      <c r="L220" s="194"/>
      <c r="M220" s="199"/>
      <c r="N220" s="200"/>
      <c r="O220" s="200"/>
      <c r="P220" s="200"/>
      <c r="Q220" s="200"/>
      <c r="R220" s="200"/>
      <c r="S220" s="200"/>
      <c r="T220" s="20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5" t="s">
        <v>178</v>
      </c>
      <c r="AU220" s="195" t="s">
        <v>86</v>
      </c>
      <c r="AV220" s="14" t="s">
        <v>133</v>
      </c>
      <c r="AW220" s="14" t="s">
        <v>34</v>
      </c>
      <c r="AX220" s="14" t="s">
        <v>21</v>
      </c>
      <c r="AY220" s="195" t="s">
        <v>127</v>
      </c>
    </row>
    <row r="221" spans="1:65" s="2" customFormat="1" ht="16.5" customHeight="1">
      <c r="A221" s="36"/>
      <c r="B221" s="170"/>
      <c r="C221" s="171" t="s">
        <v>394</v>
      </c>
      <c r="D221" s="171" t="s">
        <v>129</v>
      </c>
      <c r="E221" s="172" t="s">
        <v>395</v>
      </c>
      <c r="F221" s="173" t="s">
        <v>396</v>
      </c>
      <c r="G221" s="174" t="s">
        <v>292</v>
      </c>
      <c r="H221" s="175">
        <v>2.16</v>
      </c>
      <c r="I221" s="176"/>
      <c r="J221" s="177">
        <f>ROUND(I221*H221,2)</f>
        <v>0</v>
      </c>
      <c r="K221" s="178"/>
      <c r="L221" s="37"/>
      <c r="M221" s="179" t="s">
        <v>1</v>
      </c>
      <c r="N221" s="180" t="s">
        <v>42</v>
      </c>
      <c r="O221" s="75"/>
      <c r="P221" s="181">
        <f>O221*H221</f>
        <v>0</v>
      </c>
      <c r="Q221" s="181">
        <v>1.04877</v>
      </c>
      <c r="R221" s="181">
        <f>Q221*H221</f>
        <v>2.2653432000000002</v>
      </c>
      <c r="S221" s="181">
        <v>0</v>
      </c>
      <c r="T221" s="18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3" t="s">
        <v>133</v>
      </c>
      <c r="AT221" s="183" t="s">
        <v>129</v>
      </c>
      <c r="AU221" s="183" t="s">
        <v>86</v>
      </c>
      <c r="AY221" s="17" t="s">
        <v>127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21</v>
      </c>
      <c r="BK221" s="184">
        <f>ROUND(I221*H221,2)</f>
        <v>0</v>
      </c>
      <c r="BL221" s="17" t="s">
        <v>133</v>
      </c>
      <c r="BM221" s="183" t="s">
        <v>397</v>
      </c>
    </row>
    <row r="222" spans="1:65" s="2" customFormat="1" ht="16.5" customHeight="1">
      <c r="A222" s="36"/>
      <c r="B222" s="170"/>
      <c r="C222" s="171" t="s">
        <v>398</v>
      </c>
      <c r="D222" s="171" t="s">
        <v>129</v>
      </c>
      <c r="E222" s="172" t="s">
        <v>399</v>
      </c>
      <c r="F222" s="173" t="s">
        <v>400</v>
      </c>
      <c r="G222" s="174" t="s">
        <v>176</v>
      </c>
      <c r="H222" s="175">
        <v>1.96</v>
      </c>
      <c r="I222" s="176"/>
      <c r="J222" s="177">
        <f>ROUND(I222*H222,2)</f>
        <v>0</v>
      </c>
      <c r="K222" s="178"/>
      <c r="L222" s="37"/>
      <c r="M222" s="179" t="s">
        <v>1</v>
      </c>
      <c r="N222" s="180" t="s">
        <v>42</v>
      </c>
      <c r="O222" s="75"/>
      <c r="P222" s="181">
        <f>O222*H222</f>
        <v>0</v>
      </c>
      <c r="Q222" s="181">
        <v>0</v>
      </c>
      <c r="R222" s="181">
        <f>Q222*H222</f>
        <v>0</v>
      </c>
      <c r="S222" s="181">
        <v>0</v>
      </c>
      <c r="T222" s="18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3" t="s">
        <v>133</v>
      </c>
      <c r="AT222" s="183" t="s">
        <v>129</v>
      </c>
      <c r="AU222" s="183" t="s">
        <v>86</v>
      </c>
      <c r="AY222" s="17" t="s">
        <v>127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7" t="s">
        <v>21</v>
      </c>
      <c r="BK222" s="184">
        <f>ROUND(I222*H222,2)</f>
        <v>0</v>
      </c>
      <c r="BL222" s="17" t="s">
        <v>133</v>
      </c>
      <c r="BM222" s="183" t="s">
        <v>401</v>
      </c>
    </row>
    <row r="223" spans="1:51" s="13" customFormat="1" ht="12">
      <c r="A223" s="13"/>
      <c r="B223" s="185"/>
      <c r="C223" s="13"/>
      <c r="D223" s="186" t="s">
        <v>178</v>
      </c>
      <c r="E223" s="187" t="s">
        <v>1</v>
      </c>
      <c r="F223" s="188" t="s">
        <v>402</v>
      </c>
      <c r="G223" s="13"/>
      <c r="H223" s="189">
        <v>1.96</v>
      </c>
      <c r="I223" s="190"/>
      <c r="J223" s="13"/>
      <c r="K223" s="13"/>
      <c r="L223" s="185"/>
      <c r="M223" s="191"/>
      <c r="N223" s="192"/>
      <c r="O223" s="192"/>
      <c r="P223" s="192"/>
      <c r="Q223" s="192"/>
      <c r="R223" s="192"/>
      <c r="S223" s="192"/>
      <c r="T223" s="19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7" t="s">
        <v>178</v>
      </c>
      <c r="AU223" s="187" t="s">
        <v>86</v>
      </c>
      <c r="AV223" s="13" t="s">
        <v>86</v>
      </c>
      <c r="AW223" s="13" t="s">
        <v>34</v>
      </c>
      <c r="AX223" s="13" t="s">
        <v>77</v>
      </c>
      <c r="AY223" s="187" t="s">
        <v>127</v>
      </c>
    </row>
    <row r="224" spans="1:51" s="14" customFormat="1" ht="12">
      <c r="A224" s="14"/>
      <c r="B224" s="194"/>
      <c r="C224" s="14"/>
      <c r="D224" s="186" t="s">
        <v>178</v>
      </c>
      <c r="E224" s="195" t="s">
        <v>1</v>
      </c>
      <c r="F224" s="196" t="s">
        <v>180</v>
      </c>
      <c r="G224" s="14"/>
      <c r="H224" s="197">
        <v>1.96</v>
      </c>
      <c r="I224" s="198"/>
      <c r="J224" s="14"/>
      <c r="K224" s="14"/>
      <c r="L224" s="194"/>
      <c r="M224" s="199"/>
      <c r="N224" s="200"/>
      <c r="O224" s="200"/>
      <c r="P224" s="200"/>
      <c r="Q224" s="200"/>
      <c r="R224" s="200"/>
      <c r="S224" s="200"/>
      <c r="T224" s="20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5" t="s">
        <v>178</v>
      </c>
      <c r="AU224" s="195" t="s">
        <v>86</v>
      </c>
      <c r="AV224" s="14" t="s">
        <v>133</v>
      </c>
      <c r="AW224" s="14" t="s">
        <v>34</v>
      </c>
      <c r="AX224" s="14" t="s">
        <v>21</v>
      </c>
      <c r="AY224" s="195" t="s">
        <v>127</v>
      </c>
    </row>
    <row r="225" spans="1:65" s="2" customFormat="1" ht="16.5" customHeight="1">
      <c r="A225" s="36"/>
      <c r="B225" s="170"/>
      <c r="C225" s="171" t="s">
        <v>403</v>
      </c>
      <c r="D225" s="171" t="s">
        <v>129</v>
      </c>
      <c r="E225" s="172" t="s">
        <v>404</v>
      </c>
      <c r="F225" s="173" t="s">
        <v>405</v>
      </c>
      <c r="G225" s="174" t="s">
        <v>132</v>
      </c>
      <c r="H225" s="175">
        <v>5.74</v>
      </c>
      <c r="I225" s="176"/>
      <c r="J225" s="177">
        <f>ROUND(I225*H225,2)</f>
        <v>0</v>
      </c>
      <c r="K225" s="178"/>
      <c r="L225" s="37"/>
      <c r="M225" s="179" t="s">
        <v>1</v>
      </c>
      <c r="N225" s="180" t="s">
        <v>42</v>
      </c>
      <c r="O225" s="75"/>
      <c r="P225" s="181">
        <f>O225*H225</f>
        <v>0</v>
      </c>
      <c r="Q225" s="181">
        <v>0.00765</v>
      </c>
      <c r="R225" s="181">
        <f>Q225*H225</f>
        <v>0.043911</v>
      </c>
      <c r="S225" s="181">
        <v>0</v>
      </c>
      <c r="T225" s="18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3" t="s">
        <v>133</v>
      </c>
      <c r="AT225" s="183" t="s">
        <v>129</v>
      </c>
      <c r="AU225" s="183" t="s">
        <v>86</v>
      </c>
      <c r="AY225" s="17" t="s">
        <v>127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7" t="s">
        <v>21</v>
      </c>
      <c r="BK225" s="184">
        <f>ROUND(I225*H225,2)</f>
        <v>0</v>
      </c>
      <c r="BL225" s="17" t="s">
        <v>133</v>
      </c>
      <c r="BM225" s="183" t="s">
        <v>406</v>
      </c>
    </row>
    <row r="226" spans="1:51" s="13" customFormat="1" ht="12">
      <c r="A226" s="13"/>
      <c r="B226" s="185"/>
      <c r="C226" s="13"/>
      <c r="D226" s="186" t="s">
        <v>178</v>
      </c>
      <c r="E226" s="187" t="s">
        <v>1</v>
      </c>
      <c r="F226" s="188" t="s">
        <v>407</v>
      </c>
      <c r="G226" s="13"/>
      <c r="H226" s="189">
        <v>5.74</v>
      </c>
      <c r="I226" s="190"/>
      <c r="J226" s="13"/>
      <c r="K226" s="13"/>
      <c r="L226" s="185"/>
      <c r="M226" s="191"/>
      <c r="N226" s="192"/>
      <c r="O226" s="192"/>
      <c r="P226" s="192"/>
      <c r="Q226" s="192"/>
      <c r="R226" s="192"/>
      <c r="S226" s="192"/>
      <c r="T226" s="19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7" t="s">
        <v>178</v>
      </c>
      <c r="AU226" s="187" t="s">
        <v>86</v>
      </c>
      <c r="AV226" s="13" t="s">
        <v>86</v>
      </c>
      <c r="AW226" s="13" t="s">
        <v>34</v>
      </c>
      <c r="AX226" s="13" t="s">
        <v>77</v>
      </c>
      <c r="AY226" s="187" t="s">
        <v>127</v>
      </c>
    </row>
    <row r="227" spans="1:51" s="14" customFormat="1" ht="12">
      <c r="A227" s="14"/>
      <c r="B227" s="194"/>
      <c r="C227" s="14"/>
      <c r="D227" s="186" t="s">
        <v>178</v>
      </c>
      <c r="E227" s="195" t="s">
        <v>1</v>
      </c>
      <c r="F227" s="196" t="s">
        <v>180</v>
      </c>
      <c r="G227" s="14"/>
      <c r="H227" s="197">
        <v>5.74</v>
      </c>
      <c r="I227" s="198"/>
      <c r="J227" s="14"/>
      <c r="K227" s="14"/>
      <c r="L227" s="194"/>
      <c r="M227" s="199"/>
      <c r="N227" s="200"/>
      <c r="O227" s="200"/>
      <c r="P227" s="200"/>
      <c r="Q227" s="200"/>
      <c r="R227" s="200"/>
      <c r="S227" s="200"/>
      <c r="T227" s="20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5" t="s">
        <v>178</v>
      </c>
      <c r="AU227" s="195" t="s">
        <v>86</v>
      </c>
      <c r="AV227" s="14" t="s">
        <v>133</v>
      </c>
      <c r="AW227" s="14" t="s">
        <v>34</v>
      </c>
      <c r="AX227" s="14" t="s">
        <v>21</v>
      </c>
      <c r="AY227" s="195" t="s">
        <v>127</v>
      </c>
    </row>
    <row r="228" spans="1:65" s="2" customFormat="1" ht="16.5" customHeight="1">
      <c r="A228" s="36"/>
      <c r="B228" s="170"/>
      <c r="C228" s="171" t="s">
        <v>408</v>
      </c>
      <c r="D228" s="171" t="s">
        <v>129</v>
      </c>
      <c r="E228" s="172" t="s">
        <v>409</v>
      </c>
      <c r="F228" s="173" t="s">
        <v>410</v>
      </c>
      <c r="G228" s="174" t="s">
        <v>132</v>
      </c>
      <c r="H228" s="175">
        <v>5.74</v>
      </c>
      <c r="I228" s="176"/>
      <c r="J228" s="177">
        <f>ROUND(I228*H228,2)</f>
        <v>0</v>
      </c>
      <c r="K228" s="178"/>
      <c r="L228" s="37"/>
      <c r="M228" s="179" t="s">
        <v>1</v>
      </c>
      <c r="N228" s="180" t="s">
        <v>42</v>
      </c>
      <c r="O228" s="75"/>
      <c r="P228" s="181">
        <f>O228*H228</f>
        <v>0</v>
      </c>
      <c r="Q228" s="181">
        <v>0.00086</v>
      </c>
      <c r="R228" s="181">
        <f>Q228*H228</f>
        <v>0.0049364</v>
      </c>
      <c r="S228" s="181">
        <v>0</v>
      </c>
      <c r="T228" s="18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3" t="s">
        <v>133</v>
      </c>
      <c r="AT228" s="183" t="s">
        <v>129</v>
      </c>
      <c r="AU228" s="183" t="s">
        <v>86</v>
      </c>
      <c r="AY228" s="17" t="s">
        <v>127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7" t="s">
        <v>21</v>
      </c>
      <c r="BK228" s="184">
        <f>ROUND(I228*H228,2)</f>
        <v>0</v>
      </c>
      <c r="BL228" s="17" t="s">
        <v>133</v>
      </c>
      <c r="BM228" s="183" t="s">
        <v>411</v>
      </c>
    </row>
    <row r="229" spans="1:65" s="2" customFormat="1" ht="16.5" customHeight="1">
      <c r="A229" s="36"/>
      <c r="B229" s="170"/>
      <c r="C229" s="171" t="s">
        <v>412</v>
      </c>
      <c r="D229" s="171" t="s">
        <v>129</v>
      </c>
      <c r="E229" s="172" t="s">
        <v>413</v>
      </c>
      <c r="F229" s="173" t="s">
        <v>414</v>
      </c>
      <c r="G229" s="174" t="s">
        <v>176</v>
      </c>
      <c r="H229" s="175">
        <v>39.79</v>
      </c>
      <c r="I229" s="176"/>
      <c r="J229" s="177">
        <f>ROUND(I229*H229,2)</f>
        <v>0</v>
      </c>
      <c r="K229" s="178"/>
      <c r="L229" s="37"/>
      <c r="M229" s="179" t="s">
        <v>1</v>
      </c>
      <c r="N229" s="180" t="s">
        <v>42</v>
      </c>
      <c r="O229" s="75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3" t="s">
        <v>133</v>
      </c>
      <c r="AT229" s="183" t="s">
        <v>129</v>
      </c>
      <c r="AU229" s="183" t="s">
        <v>86</v>
      </c>
      <c r="AY229" s="17" t="s">
        <v>127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7" t="s">
        <v>21</v>
      </c>
      <c r="BK229" s="184">
        <f>ROUND(I229*H229,2)</f>
        <v>0</v>
      </c>
      <c r="BL229" s="17" t="s">
        <v>133</v>
      </c>
      <c r="BM229" s="183" t="s">
        <v>415</v>
      </c>
    </row>
    <row r="230" spans="1:65" s="2" customFormat="1" ht="16.5" customHeight="1">
      <c r="A230" s="36"/>
      <c r="B230" s="170"/>
      <c r="C230" s="171" t="s">
        <v>416</v>
      </c>
      <c r="D230" s="171" t="s">
        <v>129</v>
      </c>
      <c r="E230" s="172" t="s">
        <v>417</v>
      </c>
      <c r="F230" s="173" t="s">
        <v>418</v>
      </c>
      <c r="G230" s="174" t="s">
        <v>132</v>
      </c>
      <c r="H230" s="175">
        <v>33.2</v>
      </c>
      <c r="I230" s="176"/>
      <c r="J230" s="177">
        <f>ROUND(I230*H230,2)</f>
        <v>0</v>
      </c>
      <c r="K230" s="178"/>
      <c r="L230" s="37"/>
      <c r="M230" s="179" t="s">
        <v>1</v>
      </c>
      <c r="N230" s="180" t="s">
        <v>42</v>
      </c>
      <c r="O230" s="75"/>
      <c r="P230" s="181">
        <f>O230*H230</f>
        <v>0</v>
      </c>
      <c r="Q230" s="181">
        <v>0.00132</v>
      </c>
      <c r="R230" s="181">
        <f>Q230*H230</f>
        <v>0.043824</v>
      </c>
      <c r="S230" s="181">
        <v>0</v>
      </c>
      <c r="T230" s="18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3" t="s">
        <v>133</v>
      </c>
      <c r="AT230" s="183" t="s">
        <v>129</v>
      </c>
      <c r="AU230" s="183" t="s">
        <v>86</v>
      </c>
      <c r="AY230" s="17" t="s">
        <v>127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7" t="s">
        <v>21</v>
      </c>
      <c r="BK230" s="184">
        <f>ROUND(I230*H230,2)</f>
        <v>0</v>
      </c>
      <c r="BL230" s="17" t="s">
        <v>133</v>
      </c>
      <c r="BM230" s="183" t="s">
        <v>419</v>
      </c>
    </row>
    <row r="231" spans="1:51" s="13" customFormat="1" ht="12">
      <c r="A231" s="13"/>
      <c r="B231" s="185"/>
      <c r="C231" s="13"/>
      <c r="D231" s="186" t="s">
        <v>178</v>
      </c>
      <c r="E231" s="187" t="s">
        <v>1</v>
      </c>
      <c r="F231" s="188" t="s">
        <v>420</v>
      </c>
      <c r="G231" s="13"/>
      <c r="H231" s="189">
        <v>33.2</v>
      </c>
      <c r="I231" s="190"/>
      <c r="J231" s="13"/>
      <c r="K231" s="13"/>
      <c r="L231" s="185"/>
      <c r="M231" s="191"/>
      <c r="N231" s="192"/>
      <c r="O231" s="192"/>
      <c r="P231" s="192"/>
      <c r="Q231" s="192"/>
      <c r="R231" s="192"/>
      <c r="S231" s="192"/>
      <c r="T231" s="19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7" t="s">
        <v>178</v>
      </c>
      <c r="AU231" s="187" t="s">
        <v>86</v>
      </c>
      <c r="AV231" s="13" t="s">
        <v>86</v>
      </c>
      <c r="AW231" s="13" t="s">
        <v>34</v>
      </c>
      <c r="AX231" s="13" t="s">
        <v>77</v>
      </c>
      <c r="AY231" s="187" t="s">
        <v>127</v>
      </c>
    </row>
    <row r="232" spans="1:51" s="14" customFormat="1" ht="12">
      <c r="A232" s="14"/>
      <c r="B232" s="194"/>
      <c r="C232" s="14"/>
      <c r="D232" s="186" t="s">
        <v>178</v>
      </c>
      <c r="E232" s="195" t="s">
        <v>1</v>
      </c>
      <c r="F232" s="196" t="s">
        <v>180</v>
      </c>
      <c r="G232" s="14"/>
      <c r="H232" s="197">
        <v>33.2</v>
      </c>
      <c r="I232" s="198"/>
      <c r="J232" s="14"/>
      <c r="K232" s="14"/>
      <c r="L232" s="194"/>
      <c r="M232" s="199"/>
      <c r="N232" s="200"/>
      <c r="O232" s="200"/>
      <c r="P232" s="200"/>
      <c r="Q232" s="200"/>
      <c r="R232" s="200"/>
      <c r="S232" s="200"/>
      <c r="T232" s="20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5" t="s">
        <v>178</v>
      </c>
      <c r="AU232" s="195" t="s">
        <v>86</v>
      </c>
      <c r="AV232" s="14" t="s">
        <v>133</v>
      </c>
      <c r="AW232" s="14" t="s">
        <v>34</v>
      </c>
      <c r="AX232" s="14" t="s">
        <v>21</v>
      </c>
      <c r="AY232" s="195" t="s">
        <v>127</v>
      </c>
    </row>
    <row r="233" spans="1:65" s="2" customFormat="1" ht="21.75" customHeight="1">
      <c r="A233" s="36"/>
      <c r="B233" s="170"/>
      <c r="C233" s="171" t="s">
        <v>421</v>
      </c>
      <c r="D233" s="171" t="s">
        <v>129</v>
      </c>
      <c r="E233" s="172" t="s">
        <v>422</v>
      </c>
      <c r="F233" s="173" t="s">
        <v>423</v>
      </c>
      <c r="G233" s="174" t="s">
        <v>132</v>
      </c>
      <c r="H233" s="175">
        <v>33.2</v>
      </c>
      <c r="I233" s="176"/>
      <c r="J233" s="177">
        <f>ROUND(I233*H233,2)</f>
        <v>0</v>
      </c>
      <c r="K233" s="178"/>
      <c r="L233" s="37"/>
      <c r="M233" s="179" t="s">
        <v>1</v>
      </c>
      <c r="N233" s="180" t="s">
        <v>42</v>
      </c>
      <c r="O233" s="75"/>
      <c r="P233" s="181">
        <f>O233*H233</f>
        <v>0</v>
      </c>
      <c r="Q233" s="181">
        <v>4E-05</v>
      </c>
      <c r="R233" s="181">
        <f>Q233*H233</f>
        <v>0.0013280000000000002</v>
      </c>
      <c r="S233" s="181">
        <v>0</v>
      </c>
      <c r="T233" s="18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3" t="s">
        <v>133</v>
      </c>
      <c r="AT233" s="183" t="s">
        <v>129</v>
      </c>
      <c r="AU233" s="183" t="s">
        <v>86</v>
      </c>
      <c r="AY233" s="17" t="s">
        <v>127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7" t="s">
        <v>21</v>
      </c>
      <c r="BK233" s="184">
        <f>ROUND(I233*H233,2)</f>
        <v>0</v>
      </c>
      <c r="BL233" s="17" t="s">
        <v>133</v>
      </c>
      <c r="BM233" s="183" t="s">
        <v>424</v>
      </c>
    </row>
    <row r="234" spans="1:65" s="2" customFormat="1" ht="16.5" customHeight="1">
      <c r="A234" s="36"/>
      <c r="B234" s="170"/>
      <c r="C234" s="171" t="s">
        <v>425</v>
      </c>
      <c r="D234" s="171" t="s">
        <v>129</v>
      </c>
      <c r="E234" s="172" t="s">
        <v>426</v>
      </c>
      <c r="F234" s="173" t="s">
        <v>427</v>
      </c>
      <c r="G234" s="174" t="s">
        <v>292</v>
      </c>
      <c r="H234" s="175">
        <v>7.18</v>
      </c>
      <c r="I234" s="176"/>
      <c r="J234" s="177">
        <f>ROUND(I234*H234,2)</f>
        <v>0</v>
      </c>
      <c r="K234" s="178"/>
      <c r="L234" s="37"/>
      <c r="M234" s="179" t="s">
        <v>1</v>
      </c>
      <c r="N234" s="180" t="s">
        <v>42</v>
      </c>
      <c r="O234" s="75"/>
      <c r="P234" s="181">
        <f>O234*H234</f>
        <v>0</v>
      </c>
      <c r="Q234" s="181">
        <v>1.07637</v>
      </c>
      <c r="R234" s="181">
        <f>Q234*H234</f>
        <v>7.7283366000000004</v>
      </c>
      <c r="S234" s="181">
        <v>0</v>
      </c>
      <c r="T234" s="18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3" t="s">
        <v>133</v>
      </c>
      <c r="AT234" s="183" t="s">
        <v>129</v>
      </c>
      <c r="AU234" s="183" t="s">
        <v>86</v>
      </c>
      <c r="AY234" s="17" t="s">
        <v>127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7" t="s">
        <v>21</v>
      </c>
      <c r="BK234" s="184">
        <f>ROUND(I234*H234,2)</f>
        <v>0</v>
      </c>
      <c r="BL234" s="17" t="s">
        <v>133</v>
      </c>
      <c r="BM234" s="183" t="s">
        <v>428</v>
      </c>
    </row>
    <row r="235" spans="1:63" s="12" customFormat="1" ht="22.8" customHeight="1">
      <c r="A235" s="12"/>
      <c r="B235" s="157"/>
      <c r="C235" s="12"/>
      <c r="D235" s="158" t="s">
        <v>76</v>
      </c>
      <c r="E235" s="168" t="s">
        <v>133</v>
      </c>
      <c r="F235" s="168" t="s">
        <v>429</v>
      </c>
      <c r="G235" s="12"/>
      <c r="H235" s="12"/>
      <c r="I235" s="160"/>
      <c r="J235" s="169">
        <f>BK235</f>
        <v>0</v>
      </c>
      <c r="K235" s="12"/>
      <c r="L235" s="157"/>
      <c r="M235" s="162"/>
      <c r="N235" s="163"/>
      <c r="O235" s="163"/>
      <c r="P235" s="164">
        <f>SUM(P236:P257)</f>
        <v>0</v>
      </c>
      <c r="Q235" s="163"/>
      <c r="R235" s="164">
        <f>SUM(R236:R257)</f>
        <v>120.23463873999998</v>
      </c>
      <c r="S235" s="163"/>
      <c r="T235" s="165">
        <f>SUM(T236:T257)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58" t="s">
        <v>21</v>
      </c>
      <c r="AT235" s="166" t="s">
        <v>76</v>
      </c>
      <c r="AU235" s="166" t="s">
        <v>21</v>
      </c>
      <c r="AY235" s="158" t="s">
        <v>127</v>
      </c>
      <c r="BK235" s="167">
        <f>SUM(BK236:BK257)</f>
        <v>0</v>
      </c>
    </row>
    <row r="236" spans="1:65" s="2" customFormat="1" ht="16.5" customHeight="1">
      <c r="A236" s="36"/>
      <c r="B236" s="170"/>
      <c r="C236" s="171" t="s">
        <v>430</v>
      </c>
      <c r="D236" s="171" t="s">
        <v>129</v>
      </c>
      <c r="E236" s="172" t="s">
        <v>431</v>
      </c>
      <c r="F236" s="173" t="s">
        <v>432</v>
      </c>
      <c r="G236" s="174" t="s">
        <v>132</v>
      </c>
      <c r="H236" s="175">
        <v>51.74</v>
      </c>
      <c r="I236" s="176"/>
      <c r="J236" s="177">
        <f>ROUND(I236*H236,2)</f>
        <v>0</v>
      </c>
      <c r="K236" s="178"/>
      <c r="L236" s="37"/>
      <c r="M236" s="179" t="s">
        <v>1</v>
      </c>
      <c r="N236" s="180" t="s">
        <v>42</v>
      </c>
      <c r="O236" s="75"/>
      <c r="P236" s="181">
        <f>O236*H236</f>
        <v>0</v>
      </c>
      <c r="Q236" s="181">
        <v>0</v>
      </c>
      <c r="R236" s="181">
        <f>Q236*H236</f>
        <v>0</v>
      </c>
      <c r="S236" s="181">
        <v>0</v>
      </c>
      <c r="T236" s="18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3" t="s">
        <v>133</v>
      </c>
      <c r="AT236" s="183" t="s">
        <v>129</v>
      </c>
      <c r="AU236" s="183" t="s">
        <v>86</v>
      </c>
      <c r="AY236" s="17" t="s">
        <v>127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7" t="s">
        <v>21</v>
      </c>
      <c r="BK236" s="184">
        <f>ROUND(I236*H236,2)</f>
        <v>0</v>
      </c>
      <c r="BL236" s="17" t="s">
        <v>133</v>
      </c>
      <c r="BM236" s="183" t="s">
        <v>433</v>
      </c>
    </row>
    <row r="237" spans="1:65" s="2" customFormat="1" ht="16.5" customHeight="1">
      <c r="A237" s="36"/>
      <c r="B237" s="170"/>
      <c r="C237" s="171" t="s">
        <v>434</v>
      </c>
      <c r="D237" s="171" t="s">
        <v>129</v>
      </c>
      <c r="E237" s="172" t="s">
        <v>435</v>
      </c>
      <c r="F237" s="173" t="s">
        <v>436</v>
      </c>
      <c r="G237" s="174" t="s">
        <v>132</v>
      </c>
      <c r="H237" s="175">
        <v>51.74</v>
      </c>
      <c r="I237" s="176"/>
      <c r="J237" s="177">
        <f>ROUND(I237*H237,2)</f>
        <v>0</v>
      </c>
      <c r="K237" s="178"/>
      <c r="L237" s="37"/>
      <c r="M237" s="179" t="s">
        <v>1</v>
      </c>
      <c r="N237" s="180" t="s">
        <v>42</v>
      </c>
      <c r="O237" s="75"/>
      <c r="P237" s="181">
        <f>O237*H237</f>
        <v>0</v>
      </c>
      <c r="Q237" s="181">
        <v>0</v>
      </c>
      <c r="R237" s="181">
        <f>Q237*H237</f>
        <v>0</v>
      </c>
      <c r="S237" s="181">
        <v>0</v>
      </c>
      <c r="T237" s="18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3" t="s">
        <v>133</v>
      </c>
      <c r="AT237" s="183" t="s">
        <v>129</v>
      </c>
      <c r="AU237" s="183" t="s">
        <v>86</v>
      </c>
      <c r="AY237" s="17" t="s">
        <v>127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7" t="s">
        <v>21</v>
      </c>
      <c r="BK237" s="184">
        <f>ROUND(I237*H237,2)</f>
        <v>0</v>
      </c>
      <c r="BL237" s="17" t="s">
        <v>133</v>
      </c>
      <c r="BM237" s="183" t="s">
        <v>437</v>
      </c>
    </row>
    <row r="238" spans="1:65" s="2" customFormat="1" ht="21.75" customHeight="1">
      <c r="A238" s="36"/>
      <c r="B238" s="170"/>
      <c r="C238" s="171" t="s">
        <v>438</v>
      </c>
      <c r="D238" s="171" t="s">
        <v>129</v>
      </c>
      <c r="E238" s="172" t="s">
        <v>439</v>
      </c>
      <c r="F238" s="173" t="s">
        <v>440</v>
      </c>
      <c r="G238" s="174" t="s">
        <v>132</v>
      </c>
      <c r="H238" s="175">
        <v>103.48</v>
      </c>
      <c r="I238" s="176"/>
      <c r="J238" s="177">
        <f>ROUND(I238*H238,2)</f>
        <v>0</v>
      </c>
      <c r="K238" s="178"/>
      <c r="L238" s="37"/>
      <c r="M238" s="179" t="s">
        <v>1</v>
      </c>
      <c r="N238" s="180" t="s">
        <v>42</v>
      </c>
      <c r="O238" s="75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3" t="s">
        <v>133</v>
      </c>
      <c r="AT238" s="183" t="s">
        <v>129</v>
      </c>
      <c r="AU238" s="183" t="s">
        <v>86</v>
      </c>
      <c r="AY238" s="17" t="s">
        <v>127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7" t="s">
        <v>21</v>
      </c>
      <c r="BK238" s="184">
        <f>ROUND(I238*H238,2)</f>
        <v>0</v>
      </c>
      <c r="BL238" s="17" t="s">
        <v>133</v>
      </c>
      <c r="BM238" s="183" t="s">
        <v>441</v>
      </c>
    </row>
    <row r="239" spans="1:65" s="2" customFormat="1" ht="16.5" customHeight="1">
      <c r="A239" s="36"/>
      <c r="B239" s="170"/>
      <c r="C239" s="171" t="s">
        <v>442</v>
      </c>
      <c r="D239" s="171" t="s">
        <v>129</v>
      </c>
      <c r="E239" s="172" t="s">
        <v>443</v>
      </c>
      <c r="F239" s="173" t="s">
        <v>444</v>
      </c>
      <c r="G239" s="174" t="s">
        <v>292</v>
      </c>
      <c r="H239" s="175">
        <v>0.24</v>
      </c>
      <c r="I239" s="176"/>
      <c r="J239" s="177">
        <f>ROUND(I239*H239,2)</f>
        <v>0</v>
      </c>
      <c r="K239" s="178"/>
      <c r="L239" s="37"/>
      <c r="M239" s="179" t="s">
        <v>1</v>
      </c>
      <c r="N239" s="180" t="s">
        <v>42</v>
      </c>
      <c r="O239" s="75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3" t="s">
        <v>133</v>
      </c>
      <c r="AT239" s="183" t="s">
        <v>129</v>
      </c>
      <c r="AU239" s="183" t="s">
        <v>86</v>
      </c>
      <c r="AY239" s="17" t="s">
        <v>127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7" t="s">
        <v>21</v>
      </c>
      <c r="BK239" s="184">
        <f>ROUND(I239*H239,2)</f>
        <v>0</v>
      </c>
      <c r="BL239" s="17" t="s">
        <v>133</v>
      </c>
      <c r="BM239" s="183" t="s">
        <v>445</v>
      </c>
    </row>
    <row r="240" spans="1:65" s="2" customFormat="1" ht="16.5" customHeight="1">
      <c r="A240" s="36"/>
      <c r="B240" s="170"/>
      <c r="C240" s="171" t="s">
        <v>446</v>
      </c>
      <c r="D240" s="171" t="s">
        <v>129</v>
      </c>
      <c r="E240" s="172" t="s">
        <v>447</v>
      </c>
      <c r="F240" s="173" t="s">
        <v>448</v>
      </c>
      <c r="G240" s="174" t="s">
        <v>176</v>
      </c>
      <c r="H240" s="175">
        <v>1.46</v>
      </c>
      <c r="I240" s="176"/>
      <c r="J240" s="177">
        <f>ROUND(I240*H240,2)</f>
        <v>0</v>
      </c>
      <c r="K240" s="178"/>
      <c r="L240" s="37"/>
      <c r="M240" s="179" t="s">
        <v>1</v>
      </c>
      <c r="N240" s="180" t="s">
        <v>42</v>
      </c>
      <c r="O240" s="75"/>
      <c r="P240" s="181">
        <f>O240*H240</f>
        <v>0</v>
      </c>
      <c r="Q240" s="181">
        <v>2.25642</v>
      </c>
      <c r="R240" s="181">
        <f>Q240*H240</f>
        <v>3.2943732</v>
      </c>
      <c r="S240" s="181">
        <v>0</v>
      </c>
      <c r="T240" s="18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3" t="s">
        <v>133</v>
      </c>
      <c r="AT240" s="183" t="s">
        <v>129</v>
      </c>
      <c r="AU240" s="183" t="s">
        <v>86</v>
      </c>
      <c r="AY240" s="17" t="s">
        <v>127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7" t="s">
        <v>21</v>
      </c>
      <c r="BK240" s="184">
        <f>ROUND(I240*H240,2)</f>
        <v>0</v>
      </c>
      <c r="BL240" s="17" t="s">
        <v>133</v>
      </c>
      <c r="BM240" s="183" t="s">
        <v>449</v>
      </c>
    </row>
    <row r="241" spans="1:65" s="2" customFormat="1" ht="16.5" customHeight="1">
      <c r="A241" s="36"/>
      <c r="B241" s="170"/>
      <c r="C241" s="171" t="s">
        <v>450</v>
      </c>
      <c r="D241" s="171" t="s">
        <v>129</v>
      </c>
      <c r="E241" s="172" t="s">
        <v>451</v>
      </c>
      <c r="F241" s="173" t="s">
        <v>452</v>
      </c>
      <c r="G241" s="174" t="s">
        <v>132</v>
      </c>
      <c r="H241" s="175">
        <v>1.2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42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133</v>
      </c>
      <c r="AT241" s="183" t="s">
        <v>129</v>
      </c>
      <c r="AU241" s="183" t="s">
        <v>86</v>
      </c>
      <c r="AY241" s="17" t="s">
        <v>127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21</v>
      </c>
      <c r="BK241" s="184">
        <f>ROUND(I241*H241,2)</f>
        <v>0</v>
      </c>
      <c r="BL241" s="17" t="s">
        <v>133</v>
      </c>
      <c r="BM241" s="183" t="s">
        <v>453</v>
      </c>
    </row>
    <row r="242" spans="1:51" s="13" customFormat="1" ht="12">
      <c r="A242" s="13"/>
      <c r="B242" s="185"/>
      <c r="C242" s="13"/>
      <c r="D242" s="186" t="s">
        <v>178</v>
      </c>
      <c r="E242" s="187" t="s">
        <v>1</v>
      </c>
      <c r="F242" s="188" t="s">
        <v>454</v>
      </c>
      <c r="G242" s="13"/>
      <c r="H242" s="189">
        <v>1.2</v>
      </c>
      <c r="I242" s="190"/>
      <c r="J242" s="13"/>
      <c r="K242" s="13"/>
      <c r="L242" s="185"/>
      <c r="M242" s="191"/>
      <c r="N242" s="192"/>
      <c r="O242" s="192"/>
      <c r="P242" s="192"/>
      <c r="Q242" s="192"/>
      <c r="R242" s="192"/>
      <c r="S242" s="192"/>
      <c r="T242" s="19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7" t="s">
        <v>178</v>
      </c>
      <c r="AU242" s="187" t="s">
        <v>86</v>
      </c>
      <c r="AV242" s="13" t="s">
        <v>86</v>
      </c>
      <c r="AW242" s="13" t="s">
        <v>34</v>
      </c>
      <c r="AX242" s="13" t="s">
        <v>77</v>
      </c>
      <c r="AY242" s="187" t="s">
        <v>127</v>
      </c>
    </row>
    <row r="243" spans="1:51" s="14" customFormat="1" ht="12">
      <c r="A243" s="14"/>
      <c r="B243" s="194"/>
      <c r="C243" s="14"/>
      <c r="D243" s="186" t="s">
        <v>178</v>
      </c>
      <c r="E243" s="195" t="s">
        <v>1</v>
      </c>
      <c r="F243" s="196" t="s">
        <v>180</v>
      </c>
      <c r="G243" s="14"/>
      <c r="H243" s="197">
        <v>1.2</v>
      </c>
      <c r="I243" s="198"/>
      <c r="J243" s="14"/>
      <c r="K243" s="14"/>
      <c r="L243" s="194"/>
      <c r="M243" s="199"/>
      <c r="N243" s="200"/>
      <c r="O243" s="200"/>
      <c r="P243" s="200"/>
      <c r="Q243" s="200"/>
      <c r="R243" s="200"/>
      <c r="S243" s="200"/>
      <c r="T243" s="20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5" t="s">
        <v>178</v>
      </c>
      <c r="AU243" s="195" t="s">
        <v>86</v>
      </c>
      <c r="AV243" s="14" t="s">
        <v>133</v>
      </c>
      <c r="AW243" s="14" t="s">
        <v>34</v>
      </c>
      <c r="AX243" s="14" t="s">
        <v>21</v>
      </c>
      <c r="AY243" s="195" t="s">
        <v>127</v>
      </c>
    </row>
    <row r="244" spans="1:65" s="2" customFormat="1" ht="21.75" customHeight="1">
      <c r="A244" s="36"/>
      <c r="B244" s="170"/>
      <c r="C244" s="171" t="s">
        <v>455</v>
      </c>
      <c r="D244" s="171" t="s">
        <v>129</v>
      </c>
      <c r="E244" s="172" t="s">
        <v>456</v>
      </c>
      <c r="F244" s="173" t="s">
        <v>457</v>
      </c>
      <c r="G244" s="174" t="s">
        <v>132</v>
      </c>
      <c r="H244" s="175">
        <v>51.83</v>
      </c>
      <c r="I244" s="176"/>
      <c r="J244" s="177">
        <f>ROUND(I244*H244,2)</f>
        <v>0</v>
      </c>
      <c r="K244" s="178"/>
      <c r="L244" s="37"/>
      <c r="M244" s="179" t="s">
        <v>1</v>
      </c>
      <c r="N244" s="180" t="s">
        <v>42</v>
      </c>
      <c r="O244" s="75"/>
      <c r="P244" s="181">
        <f>O244*H244</f>
        <v>0</v>
      </c>
      <c r="Q244" s="181">
        <v>0</v>
      </c>
      <c r="R244" s="181">
        <f>Q244*H244</f>
        <v>0</v>
      </c>
      <c r="S244" s="181">
        <v>0</v>
      </c>
      <c r="T244" s="18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3" t="s">
        <v>133</v>
      </c>
      <c r="AT244" s="183" t="s">
        <v>129</v>
      </c>
      <c r="AU244" s="183" t="s">
        <v>86</v>
      </c>
      <c r="AY244" s="17" t="s">
        <v>127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7" t="s">
        <v>21</v>
      </c>
      <c r="BK244" s="184">
        <f>ROUND(I244*H244,2)</f>
        <v>0</v>
      </c>
      <c r="BL244" s="17" t="s">
        <v>133</v>
      </c>
      <c r="BM244" s="183" t="s">
        <v>458</v>
      </c>
    </row>
    <row r="245" spans="1:65" s="2" customFormat="1" ht="16.5" customHeight="1">
      <c r="A245" s="36"/>
      <c r="B245" s="170"/>
      <c r="C245" s="171" t="s">
        <v>459</v>
      </c>
      <c r="D245" s="171" t="s">
        <v>129</v>
      </c>
      <c r="E245" s="172" t="s">
        <v>460</v>
      </c>
      <c r="F245" s="173" t="s">
        <v>461</v>
      </c>
      <c r="G245" s="174" t="s">
        <v>132</v>
      </c>
      <c r="H245" s="175">
        <v>91.5</v>
      </c>
      <c r="I245" s="176"/>
      <c r="J245" s="177">
        <f>ROUND(I245*H245,2)</f>
        <v>0</v>
      </c>
      <c r="K245" s="178"/>
      <c r="L245" s="37"/>
      <c r="M245" s="179" t="s">
        <v>1</v>
      </c>
      <c r="N245" s="180" t="s">
        <v>42</v>
      </c>
      <c r="O245" s="75"/>
      <c r="P245" s="181">
        <f>O245*H245</f>
        <v>0</v>
      </c>
      <c r="Q245" s="181">
        <v>0.4</v>
      </c>
      <c r="R245" s="181">
        <f>Q245*H245</f>
        <v>36.6</v>
      </c>
      <c r="S245" s="181">
        <v>0</v>
      </c>
      <c r="T245" s="18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3" t="s">
        <v>133</v>
      </c>
      <c r="AT245" s="183" t="s">
        <v>129</v>
      </c>
      <c r="AU245" s="183" t="s">
        <v>86</v>
      </c>
      <c r="AY245" s="17" t="s">
        <v>127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7" t="s">
        <v>21</v>
      </c>
      <c r="BK245" s="184">
        <f>ROUND(I245*H245,2)</f>
        <v>0</v>
      </c>
      <c r="BL245" s="17" t="s">
        <v>133</v>
      </c>
      <c r="BM245" s="183" t="s">
        <v>462</v>
      </c>
    </row>
    <row r="246" spans="1:65" s="2" customFormat="1" ht="16.5" customHeight="1">
      <c r="A246" s="36"/>
      <c r="B246" s="170"/>
      <c r="C246" s="171" t="s">
        <v>463</v>
      </c>
      <c r="D246" s="171" t="s">
        <v>129</v>
      </c>
      <c r="E246" s="172" t="s">
        <v>464</v>
      </c>
      <c r="F246" s="173" t="s">
        <v>465</v>
      </c>
      <c r="G246" s="174" t="s">
        <v>176</v>
      </c>
      <c r="H246" s="175">
        <v>5.828</v>
      </c>
      <c r="I246" s="176"/>
      <c r="J246" s="177">
        <f>ROUND(I246*H246,2)</f>
        <v>0</v>
      </c>
      <c r="K246" s="178"/>
      <c r="L246" s="37"/>
      <c r="M246" s="179" t="s">
        <v>1</v>
      </c>
      <c r="N246" s="180" t="s">
        <v>42</v>
      </c>
      <c r="O246" s="75"/>
      <c r="P246" s="181">
        <f>O246*H246</f>
        <v>0</v>
      </c>
      <c r="Q246" s="181">
        <v>2.43408</v>
      </c>
      <c r="R246" s="181">
        <f>Q246*H246</f>
        <v>14.18581824</v>
      </c>
      <c r="S246" s="181">
        <v>0</v>
      </c>
      <c r="T246" s="18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3" t="s">
        <v>133</v>
      </c>
      <c r="AT246" s="183" t="s">
        <v>129</v>
      </c>
      <c r="AU246" s="183" t="s">
        <v>86</v>
      </c>
      <c r="AY246" s="17" t="s">
        <v>127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7" t="s">
        <v>21</v>
      </c>
      <c r="BK246" s="184">
        <f>ROUND(I246*H246,2)</f>
        <v>0</v>
      </c>
      <c r="BL246" s="17" t="s">
        <v>133</v>
      </c>
      <c r="BM246" s="183" t="s">
        <v>466</v>
      </c>
    </row>
    <row r="247" spans="1:51" s="13" customFormat="1" ht="12">
      <c r="A247" s="13"/>
      <c r="B247" s="185"/>
      <c r="C247" s="13"/>
      <c r="D247" s="186" t="s">
        <v>178</v>
      </c>
      <c r="E247" s="187" t="s">
        <v>1</v>
      </c>
      <c r="F247" s="188" t="s">
        <v>467</v>
      </c>
      <c r="G247" s="13"/>
      <c r="H247" s="189">
        <v>5.828</v>
      </c>
      <c r="I247" s="190"/>
      <c r="J247" s="13"/>
      <c r="K247" s="13"/>
      <c r="L247" s="185"/>
      <c r="M247" s="191"/>
      <c r="N247" s="192"/>
      <c r="O247" s="192"/>
      <c r="P247" s="192"/>
      <c r="Q247" s="192"/>
      <c r="R247" s="192"/>
      <c r="S247" s="192"/>
      <c r="T247" s="19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7" t="s">
        <v>178</v>
      </c>
      <c r="AU247" s="187" t="s">
        <v>86</v>
      </c>
      <c r="AV247" s="13" t="s">
        <v>86</v>
      </c>
      <c r="AW247" s="13" t="s">
        <v>34</v>
      </c>
      <c r="AX247" s="13" t="s">
        <v>77</v>
      </c>
      <c r="AY247" s="187" t="s">
        <v>127</v>
      </c>
    </row>
    <row r="248" spans="1:51" s="14" customFormat="1" ht="12">
      <c r="A248" s="14"/>
      <c r="B248" s="194"/>
      <c r="C248" s="14"/>
      <c r="D248" s="186" t="s">
        <v>178</v>
      </c>
      <c r="E248" s="195" t="s">
        <v>1</v>
      </c>
      <c r="F248" s="196" t="s">
        <v>180</v>
      </c>
      <c r="G248" s="14"/>
      <c r="H248" s="197">
        <v>5.828</v>
      </c>
      <c r="I248" s="198"/>
      <c r="J248" s="14"/>
      <c r="K248" s="14"/>
      <c r="L248" s="194"/>
      <c r="M248" s="199"/>
      <c r="N248" s="200"/>
      <c r="O248" s="200"/>
      <c r="P248" s="200"/>
      <c r="Q248" s="200"/>
      <c r="R248" s="200"/>
      <c r="S248" s="200"/>
      <c r="T248" s="20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5" t="s">
        <v>178</v>
      </c>
      <c r="AU248" s="195" t="s">
        <v>86</v>
      </c>
      <c r="AV248" s="14" t="s">
        <v>133</v>
      </c>
      <c r="AW248" s="14" t="s">
        <v>34</v>
      </c>
      <c r="AX248" s="14" t="s">
        <v>21</v>
      </c>
      <c r="AY248" s="195" t="s">
        <v>127</v>
      </c>
    </row>
    <row r="249" spans="1:65" s="2" customFormat="1" ht="16.5" customHeight="1">
      <c r="A249" s="36"/>
      <c r="B249" s="170"/>
      <c r="C249" s="171" t="s">
        <v>468</v>
      </c>
      <c r="D249" s="171" t="s">
        <v>129</v>
      </c>
      <c r="E249" s="172" t="s">
        <v>469</v>
      </c>
      <c r="F249" s="173" t="s">
        <v>470</v>
      </c>
      <c r="G249" s="174" t="s">
        <v>132</v>
      </c>
      <c r="H249" s="175">
        <v>23.31</v>
      </c>
      <c r="I249" s="176"/>
      <c r="J249" s="177">
        <f>ROUND(I249*H249,2)</f>
        <v>0</v>
      </c>
      <c r="K249" s="178"/>
      <c r="L249" s="37"/>
      <c r="M249" s="179" t="s">
        <v>1</v>
      </c>
      <c r="N249" s="180" t="s">
        <v>42</v>
      </c>
      <c r="O249" s="75"/>
      <c r="P249" s="181">
        <f>O249*H249</f>
        <v>0</v>
      </c>
      <c r="Q249" s="181">
        <v>0</v>
      </c>
      <c r="R249" s="181">
        <f>Q249*H249</f>
        <v>0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133</v>
      </c>
      <c r="AT249" s="183" t="s">
        <v>129</v>
      </c>
      <c r="AU249" s="183" t="s">
        <v>86</v>
      </c>
      <c r="AY249" s="17" t="s">
        <v>127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21</v>
      </c>
      <c r="BK249" s="184">
        <f>ROUND(I249*H249,2)</f>
        <v>0</v>
      </c>
      <c r="BL249" s="17" t="s">
        <v>133</v>
      </c>
      <c r="BM249" s="183" t="s">
        <v>471</v>
      </c>
    </row>
    <row r="250" spans="1:65" s="2" customFormat="1" ht="16.5" customHeight="1">
      <c r="A250" s="36"/>
      <c r="B250" s="170"/>
      <c r="C250" s="171" t="s">
        <v>472</v>
      </c>
      <c r="D250" s="171" t="s">
        <v>129</v>
      </c>
      <c r="E250" s="172" t="s">
        <v>473</v>
      </c>
      <c r="F250" s="173" t="s">
        <v>474</v>
      </c>
      <c r="G250" s="174" t="s">
        <v>176</v>
      </c>
      <c r="H250" s="175">
        <v>12.624</v>
      </c>
      <c r="I250" s="176"/>
      <c r="J250" s="177">
        <f>ROUND(I250*H250,2)</f>
        <v>0</v>
      </c>
      <c r="K250" s="178"/>
      <c r="L250" s="37"/>
      <c r="M250" s="179" t="s">
        <v>1</v>
      </c>
      <c r="N250" s="180" t="s">
        <v>42</v>
      </c>
      <c r="O250" s="75"/>
      <c r="P250" s="181">
        <f>O250*H250</f>
        <v>0</v>
      </c>
      <c r="Q250" s="181">
        <v>1.9968</v>
      </c>
      <c r="R250" s="181">
        <f>Q250*H250</f>
        <v>25.2076032</v>
      </c>
      <c r="S250" s="181">
        <v>0</v>
      </c>
      <c r="T250" s="18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3" t="s">
        <v>133</v>
      </c>
      <c r="AT250" s="183" t="s">
        <v>129</v>
      </c>
      <c r="AU250" s="183" t="s">
        <v>86</v>
      </c>
      <c r="AY250" s="17" t="s">
        <v>127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7" t="s">
        <v>21</v>
      </c>
      <c r="BK250" s="184">
        <f>ROUND(I250*H250,2)</f>
        <v>0</v>
      </c>
      <c r="BL250" s="17" t="s">
        <v>133</v>
      </c>
      <c r="BM250" s="183" t="s">
        <v>475</v>
      </c>
    </row>
    <row r="251" spans="1:51" s="13" customFormat="1" ht="12">
      <c r="A251" s="13"/>
      <c r="B251" s="185"/>
      <c r="C251" s="13"/>
      <c r="D251" s="186" t="s">
        <v>178</v>
      </c>
      <c r="E251" s="187" t="s">
        <v>1</v>
      </c>
      <c r="F251" s="188" t="s">
        <v>476</v>
      </c>
      <c r="G251" s="13"/>
      <c r="H251" s="189">
        <v>12.624</v>
      </c>
      <c r="I251" s="190"/>
      <c r="J251" s="13"/>
      <c r="K251" s="13"/>
      <c r="L251" s="185"/>
      <c r="M251" s="191"/>
      <c r="N251" s="192"/>
      <c r="O251" s="192"/>
      <c r="P251" s="192"/>
      <c r="Q251" s="192"/>
      <c r="R251" s="192"/>
      <c r="S251" s="192"/>
      <c r="T251" s="19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7" t="s">
        <v>178</v>
      </c>
      <c r="AU251" s="187" t="s">
        <v>86</v>
      </c>
      <c r="AV251" s="13" t="s">
        <v>86</v>
      </c>
      <c r="AW251" s="13" t="s">
        <v>34</v>
      </c>
      <c r="AX251" s="13" t="s">
        <v>77</v>
      </c>
      <c r="AY251" s="187" t="s">
        <v>127</v>
      </c>
    </row>
    <row r="252" spans="1:51" s="14" customFormat="1" ht="12">
      <c r="A252" s="14"/>
      <c r="B252" s="194"/>
      <c r="C252" s="14"/>
      <c r="D252" s="186" t="s">
        <v>178</v>
      </c>
      <c r="E252" s="195" t="s">
        <v>1</v>
      </c>
      <c r="F252" s="196" t="s">
        <v>180</v>
      </c>
      <c r="G252" s="14"/>
      <c r="H252" s="197">
        <v>12.624</v>
      </c>
      <c r="I252" s="198"/>
      <c r="J252" s="14"/>
      <c r="K252" s="14"/>
      <c r="L252" s="194"/>
      <c r="M252" s="199"/>
      <c r="N252" s="200"/>
      <c r="O252" s="200"/>
      <c r="P252" s="200"/>
      <c r="Q252" s="200"/>
      <c r="R252" s="200"/>
      <c r="S252" s="200"/>
      <c r="T252" s="20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5" t="s">
        <v>178</v>
      </c>
      <c r="AU252" s="195" t="s">
        <v>86</v>
      </c>
      <c r="AV252" s="14" t="s">
        <v>133</v>
      </c>
      <c r="AW252" s="14" t="s">
        <v>34</v>
      </c>
      <c r="AX252" s="14" t="s">
        <v>21</v>
      </c>
      <c r="AY252" s="195" t="s">
        <v>127</v>
      </c>
    </row>
    <row r="253" spans="1:65" s="2" customFormat="1" ht="16.5" customHeight="1">
      <c r="A253" s="36"/>
      <c r="B253" s="170"/>
      <c r="C253" s="171" t="s">
        <v>477</v>
      </c>
      <c r="D253" s="171" t="s">
        <v>129</v>
      </c>
      <c r="E253" s="172" t="s">
        <v>478</v>
      </c>
      <c r="F253" s="173" t="s">
        <v>479</v>
      </c>
      <c r="G253" s="174" t="s">
        <v>132</v>
      </c>
      <c r="H253" s="175">
        <v>51.83</v>
      </c>
      <c r="I253" s="176"/>
      <c r="J253" s="177">
        <f>ROUND(I253*H253,2)</f>
        <v>0</v>
      </c>
      <c r="K253" s="178"/>
      <c r="L253" s="37"/>
      <c r="M253" s="179" t="s">
        <v>1</v>
      </c>
      <c r="N253" s="180" t="s">
        <v>42</v>
      </c>
      <c r="O253" s="75"/>
      <c r="P253" s="181">
        <f>O253*H253</f>
        <v>0</v>
      </c>
      <c r="Q253" s="181">
        <v>0.74327</v>
      </c>
      <c r="R253" s="181">
        <f>Q253*H253</f>
        <v>38.5236841</v>
      </c>
      <c r="S253" s="181">
        <v>0</v>
      </c>
      <c r="T253" s="18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3" t="s">
        <v>133</v>
      </c>
      <c r="AT253" s="183" t="s">
        <v>129</v>
      </c>
      <c r="AU253" s="183" t="s">
        <v>86</v>
      </c>
      <c r="AY253" s="17" t="s">
        <v>127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7" t="s">
        <v>21</v>
      </c>
      <c r="BK253" s="184">
        <f>ROUND(I253*H253,2)</f>
        <v>0</v>
      </c>
      <c r="BL253" s="17" t="s">
        <v>133</v>
      </c>
      <c r="BM253" s="183" t="s">
        <v>480</v>
      </c>
    </row>
    <row r="254" spans="1:65" s="2" customFormat="1" ht="16.5" customHeight="1">
      <c r="A254" s="36"/>
      <c r="B254" s="170"/>
      <c r="C254" s="171" t="s">
        <v>481</v>
      </c>
      <c r="D254" s="171" t="s">
        <v>129</v>
      </c>
      <c r="E254" s="172" t="s">
        <v>482</v>
      </c>
      <c r="F254" s="173" t="s">
        <v>483</v>
      </c>
      <c r="G254" s="174" t="s">
        <v>132</v>
      </c>
      <c r="H254" s="175">
        <v>9</v>
      </c>
      <c r="I254" s="176"/>
      <c r="J254" s="177">
        <f>ROUND(I254*H254,2)</f>
        <v>0</v>
      </c>
      <c r="K254" s="178"/>
      <c r="L254" s="37"/>
      <c r="M254" s="179" t="s">
        <v>1</v>
      </c>
      <c r="N254" s="180" t="s">
        <v>42</v>
      </c>
      <c r="O254" s="75"/>
      <c r="P254" s="181">
        <f>O254*H254</f>
        <v>0</v>
      </c>
      <c r="Q254" s="181">
        <v>0.02924</v>
      </c>
      <c r="R254" s="181">
        <f>Q254*H254</f>
        <v>0.26316</v>
      </c>
      <c r="S254" s="181">
        <v>0</v>
      </c>
      <c r="T254" s="18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3" t="s">
        <v>133</v>
      </c>
      <c r="AT254" s="183" t="s">
        <v>129</v>
      </c>
      <c r="AU254" s="183" t="s">
        <v>86</v>
      </c>
      <c r="AY254" s="17" t="s">
        <v>127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7" t="s">
        <v>21</v>
      </c>
      <c r="BK254" s="184">
        <f>ROUND(I254*H254,2)</f>
        <v>0</v>
      </c>
      <c r="BL254" s="17" t="s">
        <v>133</v>
      </c>
      <c r="BM254" s="183" t="s">
        <v>484</v>
      </c>
    </row>
    <row r="255" spans="1:51" s="13" customFormat="1" ht="12">
      <c r="A255" s="13"/>
      <c r="B255" s="185"/>
      <c r="C255" s="13"/>
      <c r="D255" s="186" t="s">
        <v>178</v>
      </c>
      <c r="E255" s="187" t="s">
        <v>1</v>
      </c>
      <c r="F255" s="188" t="s">
        <v>485</v>
      </c>
      <c r="G255" s="13"/>
      <c r="H255" s="189">
        <v>9</v>
      </c>
      <c r="I255" s="190"/>
      <c r="J255" s="13"/>
      <c r="K255" s="13"/>
      <c r="L255" s="185"/>
      <c r="M255" s="191"/>
      <c r="N255" s="192"/>
      <c r="O255" s="192"/>
      <c r="P255" s="192"/>
      <c r="Q255" s="192"/>
      <c r="R255" s="192"/>
      <c r="S255" s="192"/>
      <c r="T255" s="19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7" t="s">
        <v>178</v>
      </c>
      <c r="AU255" s="187" t="s">
        <v>86</v>
      </c>
      <c r="AV255" s="13" t="s">
        <v>86</v>
      </c>
      <c r="AW255" s="13" t="s">
        <v>34</v>
      </c>
      <c r="AX255" s="13" t="s">
        <v>77</v>
      </c>
      <c r="AY255" s="187" t="s">
        <v>127</v>
      </c>
    </row>
    <row r="256" spans="1:51" s="14" customFormat="1" ht="12">
      <c r="A256" s="14"/>
      <c r="B256" s="194"/>
      <c r="C256" s="14"/>
      <c r="D256" s="186" t="s">
        <v>178</v>
      </c>
      <c r="E256" s="195" t="s">
        <v>1</v>
      </c>
      <c r="F256" s="196" t="s">
        <v>180</v>
      </c>
      <c r="G256" s="14"/>
      <c r="H256" s="197">
        <v>9</v>
      </c>
      <c r="I256" s="198"/>
      <c r="J256" s="14"/>
      <c r="K256" s="14"/>
      <c r="L256" s="194"/>
      <c r="M256" s="199"/>
      <c r="N256" s="200"/>
      <c r="O256" s="200"/>
      <c r="P256" s="200"/>
      <c r="Q256" s="200"/>
      <c r="R256" s="200"/>
      <c r="S256" s="200"/>
      <c r="T256" s="20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5" t="s">
        <v>178</v>
      </c>
      <c r="AU256" s="195" t="s">
        <v>86</v>
      </c>
      <c r="AV256" s="14" t="s">
        <v>133</v>
      </c>
      <c r="AW256" s="14" t="s">
        <v>34</v>
      </c>
      <c r="AX256" s="14" t="s">
        <v>21</v>
      </c>
      <c r="AY256" s="195" t="s">
        <v>127</v>
      </c>
    </row>
    <row r="257" spans="1:65" s="2" customFormat="1" ht="16.5" customHeight="1">
      <c r="A257" s="36"/>
      <c r="B257" s="170"/>
      <c r="C257" s="202" t="s">
        <v>486</v>
      </c>
      <c r="D257" s="202" t="s">
        <v>301</v>
      </c>
      <c r="E257" s="203" t="s">
        <v>487</v>
      </c>
      <c r="F257" s="204" t="s">
        <v>488</v>
      </c>
      <c r="G257" s="205" t="s">
        <v>132</v>
      </c>
      <c r="H257" s="206">
        <v>9</v>
      </c>
      <c r="I257" s="207"/>
      <c r="J257" s="208">
        <f>ROUND(I257*H257,2)</f>
        <v>0</v>
      </c>
      <c r="K257" s="209"/>
      <c r="L257" s="210"/>
      <c r="M257" s="211" t="s">
        <v>1</v>
      </c>
      <c r="N257" s="212" t="s">
        <v>42</v>
      </c>
      <c r="O257" s="75"/>
      <c r="P257" s="181">
        <f>O257*H257</f>
        <v>0</v>
      </c>
      <c r="Q257" s="181">
        <v>0.24</v>
      </c>
      <c r="R257" s="181">
        <f>Q257*H257</f>
        <v>2.16</v>
      </c>
      <c r="S257" s="181">
        <v>0</v>
      </c>
      <c r="T257" s="18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3" t="s">
        <v>261</v>
      </c>
      <c r="AT257" s="183" t="s">
        <v>301</v>
      </c>
      <c r="AU257" s="183" t="s">
        <v>86</v>
      </c>
      <c r="AY257" s="17" t="s">
        <v>127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21</v>
      </c>
      <c r="BK257" s="184">
        <f>ROUND(I257*H257,2)</f>
        <v>0</v>
      </c>
      <c r="BL257" s="17" t="s">
        <v>193</v>
      </c>
      <c r="BM257" s="183" t="s">
        <v>489</v>
      </c>
    </row>
    <row r="258" spans="1:63" s="12" customFormat="1" ht="22.8" customHeight="1">
      <c r="A258" s="12"/>
      <c r="B258" s="157"/>
      <c r="C258" s="12"/>
      <c r="D258" s="158" t="s">
        <v>76</v>
      </c>
      <c r="E258" s="168" t="s">
        <v>146</v>
      </c>
      <c r="F258" s="168" t="s">
        <v>490</v>
      </c>
      <c r="G258" s="12"/>
      <c r="H258" s="12"/>
      <c r="I258" s="160"/>
      <c r="J258" s="169">
        <f>BK258</f>
        <v>0</v>
      </c>
      <c r="K258" s="12"/>
      <c r="L258" s="157"/>
      <c r="M258" s="162"/>
      <c r="N258" s="163"/>
      <c r="O258" s="163"/>
      <c r="P258" s="164">
        <f>SUM(P259:P265)</f>
        <v>0</v>
      </c>
      <c r="Q258" s="163"/>
      <c r="R258" s="164">
        <f>SUM(R259:R265)</f>
        <v>2.3857899999999996</v>
      </c>
      <c r="S258" s="163"/>
      <c r="T258" s="165">
        <f>SUM(T259:T265)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58" t="s">
        <v>21</v>
      </c>
      <c r="AT258" s="166" t="s">
        <v>76</v>
      </c>
      <c r="AU258" s="166" t="s">
        <v>21</v>
      </c>
      <c r="AY258" s="158" t="s">
        <v>127</v>
      </c>
      <c r="BK258" s="167">
        <f>SUM(BK259:BK265)</f>
        <v>0</v>
      </c>
    </row>
    <row r="259" spans="1:65" s="2" customFormat="1" ht="16.5" customHeight="1">
      <c r="A259" s="36"/>
      <c r="B259" s="170"/>
      <c r="C259" s="171" t="s">
        <v>491</v>
      </c>
      <c r="D259" s="171" t="s">
        <v>129</v>
      </c>
      <c r="E259" s="172" t="s">
        <v>492</v>
      </c>
      <c r="F259" s="173" t="s">
        <v>493</v>
      </c>
      <c r="G259" s="174" t="s">
        <v>132</v>
      </c>
      <c r="H259" s="175">
        <v>341.98</v>
      </c>
      <c r="I259" s="176"/>
      <c r="J259" s="177">
        <f>ROUND(I259*H259,2)</f>
        <v>0</v>
      </c>
      <c r="K259" s="178"/>
      <c r="L259" s="37"/>
      <c r="M259" s="179" t="s">
        <v>1</v>
      </c>
      <c r="N259" s="180" t="s">
        <v>42</v>
      </c>
      <c r="O259" s="75"/>
      <c r="P259" s="181">
        <f>O259*H259</f>
        <v>0</v>
      </c>
      <c r="Q259" s="181">
        <v>0</v>
      </c>
      <c r="R259" s="181">
        <f>Q259*H259</f>
        <v>0</v>
      </c>
      <c r="S259" s="181">
        <v>0</v>
      </c>
      <c r="T259" s="18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3" t="s">
        <v>133</v>
      </c>
      <c r="AT259" s="183" t="s">
        <v>129</v>
      </c>
      <c r="AU259" s="183" t="s">
        <v>86</v>
      </c>
      <c r="AY259" s="17" t="s">
        <v>127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7" t="s">
        <v>21</v>
      </c>
      <c r="BK259" s="184">
        <f>ROUND(I259*H259,2)</f>
        <v>0</v>
      </c>
      <c r="BL259" s="17" t="s">
        <v>133</v>
      </c>
      <c r="BM259" s="183" t="s">
        <v>494</v>
      </c>
    </row>
    <row r="260" spans="1:65" s="2" customFormat="1" ht="16.5" customHeight="1">
      <c r="A260" s="36"/>
      <c r="B260" s="170"/>
      <c r="C260" s="171" t="s">
        <v>495</v>
      </c>
      <c r="D260" s="171" t="s">
        <v>129</v>
      </c>
      <c r="E260" s="172" t="s">
        <v>496</v>
      </c>
      <c r="F260" s="173" t="s">
        <v>497</v>
      </c>
      <c r="G260" s="174" t="s">
        <v>132</v>
      </c>
      <c r="H260" s="175">
        <v>354.5</v>
      </c>
      <c r="I260" s="176"/>
      <c r="J260" s="177">
        <f>ROUND(I260*H260,2)</f>
        <v>0</v>
      </c>
      <c r="K260" s="178"/>
      <c r="L260" s="37"/>
      <c r="M260" s="179" t="s">
        <v>1</v>
      </c>
      <c r="N260" s="180" t="s">
        <v>42</v>
      </c>
      <c r="O260" s="75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3" t="s">
        <v>133</v>
      </c>
      <c r="AT260" s="183" t="s">
        <v>129</v>
      </c>
      <c r="AU260" s="183" t="s">
        <v>86</v>
      </c>
      <c r="AY260" s="17" t="s">
        <v>127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7" t="s">
        <v>21</v>
      </c>
      <c r="BK260" s="184">
        <f>ROUND(I260*H260,2)</f>
        <v>0</v>
      </c>
      <c r="BL260" s="17" t="s">
        <v>133</v>
      </c>
      <c r="BM260" s="183" t="s">
        <v>498</v>
      </c>
    </row>
    <row r="261" spans="1:65" s="2" customFormat="1" ht="16.5" customHeight="1">
      <c r="A261" s="36"/>
      <c r="B261" s="170"/>
      <c r="C261" s="171" t="s">
        <v>499</v>
      </c>
      <c r="D261" s="171" t="s">
        <v>129</v>
      </c>
      <c r="E261" s="172" t="s">
        <v>500</v>
      </c>
      <c r="F261" s="173" t="s">
        <v>501</v>
      </c>
      <c r="G261" s="174" t="s">
        <v>132</v>
      </c>
      <c r="H261" s="175">
        <v>348.25</v>
      </c>
      <c r="I261" s="176"/>
      <c r="J261" s="177">
        <f>ROUND(I261*H261,2)</f>
        <v>0</v>
      </c>
      <c r="K261" s="178"/>
      <c r="L261" s="37"/>
      <c r="M261" s="179" t="s">
        <v>1</v>
      </c>
      <c r="N261" s="180" t="s">
        <v>42</v>
      </c>
      <c r="O261" s="75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3" t="s">
        <v>133</v>
      </c>
      <c r="AT261" s="183" t="s">
        <v>129</v>
      </c>
      <c r="AU261" s="183" t="s">
        <v>86</v>
      </c>
      <c r="AY261" s="17" t="s">
        <v>127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7" t="s">
        <v>21</v>
      </c>
      <c r="BK261" s="184">
        <f>ROUND(I261*H261,2)</f>
        <v>0</v>
      </c>
      <c r="BL261" s="17" t="s">
        <v>133</v>
      </c>
      <c r="BM261" s="183" t="s">
        <v>502</v>
      </c>
    </row>
    <row r="262" spans="1:65" s="2" customFormat="1" ht="16.5" customHeight="1">
      <c r="A262" s="36"/>
      <c r="B262" s="170"/>
      <c r="C262" s="171" t="s">
        <v>503</v>
      </c>
      <c r="D262" s="171" t="s">
        <v>129</v>
      </c>
      <c r="E262" s="172" t="s">
        <v>504</v>
      </c>
      <c r="F262" s="173" t="s">
        <v>505</v>
      </c>
      <c r="G262" s="174" t="s">
        <v>132</v>
      </c>
      <c r="H262" s="175">
        <v>31.69</v>
      </c>
      <c r="I262" s="176"/>
      <c r="J262" s="177">
        <f>ROUND(I262*H262,2)</f>
        <v>0</v>
      </c>
      <c r="K262" s="178"/>
      <c r="L262" s="37"/>
      <c r="M262" s="179" t="s">
        <v>1</v>
      </c>
      <c r="N262" s="180" t="s">
        <v>42</v>
      </c>
      <c r="O262" s="75"/>
      <c r="P262" s="181">
        <f>O262*H262</f>
        <v>0</v>
      </c>
      <c r="Q262" s="181">
        <v>0</v>
      </c>
      <c r="R262" s="181">
        <f>Q262*H262</f>
        <v>0</v>
      </c>
      <c r="S262" s="181">
        <v>0</v>
      </c>
      <c r="T262" s="18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3" t="s">
        <v>133</v>
      </c>
      <c r="AT262" s="183" t="s">
        <v>129</v>
      </c>
      <c r="AU262" s="183" t="s">
        <v>86</v>
      </c>
      <c r="AY262" s="17" t="s">
        <v>127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21</v>
      </c>
      <c r="BK262" s="184">
        <f>ROUND(I262*H262,2)</f>
        <v>0</v>
      </c>
      <c r="BL262" s="17" t="s">
        <v>133</v>
      </c>
      <c r="BM262" s="183" t="s">
        <v>506</v>
      </c>
    </row>
    <row r="263" spans="1:65" s="2" customFormat="1" ht="16.5" customHeight="1">
      <c r="A263" s="36"/>
      <c r="B263" s="170"/>
      <c r="C263" s="171" t="s">
        <v>507</v>
      </c>
      <c r="D263" s="171" t="s">
        <v>129</v>
      </c>
      <c r="E263" s="172" t="s">
        <v>508</v>
      </c>
      <c r="F263" s="173" t="s">
        <v>509</v>
      </c>
      <c r="G263" s="174" t="s">
        <v>132</v>
      </c>
      <c r="H263" s="175">
        <v>354.5</v>
      </c>
      <c r="I263" s="176"/>
      <c r="J263" s="177">
        <f>ROUND(I263*H263,2)</f>
        <v>0</v>
      </c>
      <c r="K263" s="178"/>
      <c r="L263" s="37"/>
      <c r="M263" s="179" t="s">
        <v>1</v>
      </c>
      <c r="N263" s="180" t="s">
        <v>42</v>
      </c>
      <c r="O263" s="75"/>
      <c r="P263" s="181">
        <f>O263*H263</f>
        <v>0</v>
      </c>
      <c r="Q263" s="181">
        <v>0.00601</v>
      </c>
      <c r="R263" s="181">
        <f>Q263*H263</f>
        <v>2.1305449999999997</v>
      </c>
      <c r="S263" s="181">
        <v>0</v>
      </c>
      <c r="T263" s="18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3" t="s">
        <v>133</v>
      </c>
      <c r="AT263" s="183" t="s">
        <v>129</v>
      </c>
      <c r="AU263" s="183" t="s">
        <v>86</v>
      </c>
      <c r="AY263" s="17" t="s">
        <v>127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7" t="s">
        <v>21</v>
      </c>
      <c r="BK263" s="184">
        <f>ROUND(I263*H263,2)</f>
        <v>0</v>
      </c>
      <c r="BL263" s="17" t="s">
        <v>133</v>
      </c>
      <c r="BM263" s="183" t="s">
        <v>510</v>
      </c>
    </row>
    <row r="264" spans="1:65" s="2" customFormat="1" ht="16.5" customHeight="1">
      <c r="A264" s="36"/>
      <c r="B264" s="170"/>
      <c r="C264" s="171" t="s">
        <v>511</v>
      </c>
      <c r="D264" s="171" t="s">
        <v>129</v>
      </c>
      <c r="E264" s="172" t="s">
        <v>512</v>
      </c>
      <c r="F264" s="173" t="s">
        <v>513</v>
      </c>
      <c r="G264" s="174" t="s">
        <v>132</v>
      </c>
      <c r="H264" s="175">
        <v>359.5</v>
      </c>
      <c r="I264" s="176"/>
      <c r="J264" s="177">
        <f>ROUND(I264*H264,2)</f>
        <v>0</v>
      </c>
      <c r="K264" s="178"/>
      <c r="L264" s="37"/>
      <c r="M264" s="179" t="s">
        <v>1</v>
      </c>
      <c r="N264" s="180" t="s">
        <v>42</v>
      </c>
      <c r="O264" s="75"/>
      <c r="P264" s="181">
        <f>O264*H264</f>
        <v>0</v>
      </c>
      <c r="Q264" s="181">
        <v>0.00071</v>
      </c>
      <c r="R264" s="181">
        <f>Q264*H264</f>
        <v>0.255245</v>
      </c>
      <c r="S264" s="181">
        <v>0</v>
      </c>
      <c r="T264" s="18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3" t="s">
        <v>133</v>
      </c>
      <c r="AT264" s="183" t="s">
        <v>129</v>
      </c>
      <c r="AU264" s="183" t="s">
        <v>86</v>
      </c>
      <c r="AY264" s="17" t="s">
        <v>127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7" t="s">
        <v>21</v>
      </c>
      <c r="BK264" s="184">
        <f>ROUND(I264*H264,2)</f>
        <v>0</v>
      </c>
      <c r="BL264" s="17" t="s">
        <v>133</v>
      </c>
      <c r="BM264" s="183" t="s">
        <v>514</v>
      </c>
    </row>
    <row r="265" spans="1:65" s="2" customFormat="1" ht="21.75" customHeight="1">
      <c r="A265" s="36"/>
      <c r="B265" s="170"/>
      <c r="C265" s="171" t="s">
        <v>515</v>
      </c>
      <c r="D265" s="171" t="s">
        <v>129</v>
      </c>
      <c r="E265" s="172" t="s">
        <v>516</v>
      </c>
      <c r="F265" s="173" t="s">
        <v>517</v>
      </c>
      <c r="G265" s="174" t="s">
        <v>132</v>
      </c>
      <c r="H265" s="175">
        <v>358.25</v>
      </c>
      <c r="I265" s="176"/>
      <c r="J265" s="177">
        <f>ROUND(I265*H265,2)</f>
        <v>0</v>
      </c>
      <c r="K265" s="178"/>
      <c r="L265" s="37"/>
      <c r="M265" s="179" t="s">
        <v>1</v>
      </c>
      <c r="N265" s="180" t="s">
        <v>42</v>
      </c>
      <c r="O265" s="75"/>
      <c r="P265" s="181">
        <f>O265*H265</f>
        <v>0</v>
      </c>
      <c r="Q265" s="181">
        <v>0</v>
      </c>
      <c r="R265" s="181">
        <f>Q265*H265</f>
        <v>0</v>
      </c>
      <c r="S265" s="181">
        <v>0</v>
      </c>
      <c r="T265" s="18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3" t="s">
        <v>133</v>
      </c>
      <c r="AT265" s="183" t="s">
        <v>129</v>
      </c>
      <c r="AU265" s="183" t="s">
        <v>86</v>
      </c>
      <c r="AY265" s="17" t="s">
        <v>127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7" t="s">
        <v>21</v>
      </c>
      <c r="BK265" s="184">
        <f>ROUND(I265*H265,2)</f>
        <v>0</v>
      </c>
      <c r="BL265" s="17" t="s">
        <v>133</v>
      </c>
      <c r="BM265" s="183" t="s">
        <v>518</v>
      </c>
    </row>
    <row r="266" spans="1:63" s="12" customFormat="1" ht="22.8" customHeight="1">
      <c r="A266" s="12"/>
      <c r="B266" s="157"/>
      <c r="C266" s="12"/>
      <c r="D266" s="158" t="s">
        <v>76</v>
      </c>
      <c r="E266" s="168" t="s">
        <v>162</v>
      </c>
      <c r="F266" s="168" t="s">
        <v>519</v>
      </c>
      <c r="G266" s="12"/>
      <c r="H266" s="12"/>
      <c r="I266" s="160"/>
      <c r="J266" s="169">
        <f>BK266</f>
        <v>0</v>
      </c>
      <c r="K266" s="12"/>
      <c r="L266" s="157"/>
      <c r="M266" s="162"/>
      <c r="N266" s="163"/>
      <c r="O266" s="163"/>
      <c r="P266" s="164">
        <f>SUM(P267:P273)</f>
        <v>0</v>
      </c>
      <c r="Q266" s="163"/>
      <c r="R266" s="164">
        <f>SUM(R267:R273)</f>
        <v>18.355654999999995</v>
      </c>
      <c r="S266" s="163"/>
      <c r="T266" s="165">
        <f>SUM(T267:T273)</f>
        <v>263.62800000000004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58" t="s">
        <v>21</v>
      </c>
      <c r="AT266" s="166" t="s">
        <v>76</v>
      </c>
      <c r="AU266" s="166" t="s">
        <v>21</v>
      </c>
      <c r="AY266" s="158" t="s">
        <v>127</v>
      </c>
      <c r="BK266" s="167">
        <f>SUM(BK267:BK273)</f>
        <v>0</v>
      </c>
    </row>
    <row r="267" spans="1:65" s="2" customFormat="1" ht="21.75" customHeight="1">
      <c r="A267" s="36"/>
      <c r="B267" s="170"/>
      <c r="C267" s="171" t="s">
        <v>520</v>
      </c>
      <c r="D267" s="171" t="s">
        <v>129</v>
      </c>
      <c r="E267" s="172" t="s">
        <v>521</v>
      </c>
      <c r="F267" s="173" t="s">
        <v>522</v>
      </c>
      <c r="G267" s="174" t="s">
        <v>344</v>
      </c>
      <c r="H267" s="175">
        <v>82.1</v>
      </c>
      <c r="I267" s="176"/>
      <c r="J267" s="177">
        <f>ROUND(I267*H267,2)</f>
        <v>0</v>
      </c>
      <c r="K267" s="178"/>
      <c r="L267" s="37"/>
      <c r="M267" s="179" t="s">
        <v>1</v>
      </c>
      <c r="N267" s="180" t="s">
        <v>42</v>
      </c>
      <c r="O267" s="75"/>
      <c r="P267" s="181">
        <f>O267*H267</f>
        <v>0</v>
      </c>
      <c r="Q267" s="181">
        <v>0.0705</v>
      </c>
      <c r="R267" s="181">
        <f>Q267*H267</f>
        <v>5.788049999999999</v>
      </c>
      <c r="S267" s="181">
        <v>0</v>
      </c>
      <c r="T267" s="18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3" t="s">
        <v>133</v>
      </c>
      <c r="AT267" s="183" t="s">
        <v>129</v>
      </c>
      <c r="AU267" s="183" t="s">
        <v>86</v>
      </c>
      <c r="AY267" s="17" t="s">
        <v>127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7" t="s">
        <v>21</v>
      </c>
      <c r="BK267" s="184">
        <f>ROUND(I267*H267,2)</f>
        <v>0</v>
      </c>
      <c r="BL267" s="17" t="s">
        <v>133</v>
      </c>
      <c r="BM267" s="183" t="s">
        <v>523</v>
      </c>
    </row>
    <row r="268" spans="1:65" s="2" customFormat="1" ht="16.5" customHeight="1">
      <c r="A268" s="36"/>
      <c r="B268" s="170"/>
      <c r="C268" s="171" t="s">
        <v>524</v>
      </c>
      <c r="D268" s="171" t="s">
        <v>129</v>
      </c>
      <c r="E268" s="172" t="s">
        <v>525</v>
      </c>
      <c r="F268" s="173" t="s">
        <v>526</v>
      </c>
      <c r="G268" s="174" t="s">
        <v>344</v>
      </c>
      <c r="H268" s="175">
        <v>46.75</v>
      </c>
      <c r="I268" s="176"/>
      <c r="J268" s="177">
        <f>ROUND(I268*H268,2)</f>
        <v>0</v>
      </c>
      <c r="K268" s="178"/>
      <c r="L268" s="37"/>
      <c r="M268" s="179" t="s">
        <v>1</v>
      </c>
      <c r="N268" s="180" t="s">
        <v>42</v>
      </c>
      <c r="O268" s="75"/>
      <c r="P268" s="181">
        <f>O268*H268</f>
        <v>0</v>
      </c>
      <c r="Q268" s="181">
        <v>0.00088</v>
      </c>
      <c r="R268" s="181">
        <f>Q268*H268</f>
        <v>0.04114</v>
      </c>
      <c r="S268" s="181">
        <v>0</v>
      </c>
      <c r="T268" s="18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3" t="s">
        <v>133</v>
      </c>
      <c r="AT268" s="183" t="s">
        <v>129</v>
      </c>
      <c r="AU268" s="183" t="s">
        <v>86</v>
      </c>
      <c r="AY268" s="17" t="s">
        <v>127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7" t="s">
        <v>21</v>
      </c>
      <c r="BK268" s="184">
        <f>ROUND(I268*H268,2)</f>
        <v>0</v>
      </c>
      <c r="BL268" s="17" t="s">
        <v>133</v>
      </c>
      <c r="BM268" s="183" t="s">
        <v>527</v>
      </c>
    </row>
    <row r="269" spans="1:65" s="2" customFormat="1" ht="16.5" customHeight="1">
      <c r="A269" s="36"/>
      <c r="B269" s="170"/>
      <c r="C269" s="171" t="s">
        <v>528</v>
      </c>
      <c r="D269" s="171" t="s">
        <v>129</v>
      </c>
      <c r="E269" s="172" t="s">
        <v>529</v>
      </c>
      <c r="F269" s="173" t="s">
        <v>530</v>
      </c>
      <c r="G269" s="174" t="s">
        <v>344</v>
      </c>
      <c r="H269" s="175">
        <v>9.22</v>
      </c>
      <c r="I269" s="176"/>
      <c r="J269" s="177">
        <f>ROUND(I269*H269,2)</f>
        <v>0</v>
      </c>
      <c r="K269" s="178"/>
      <c r="L269" s="37"/>
      <c r="M269" s="179" t="s">
        <v>1</v>
      </c>
      <c r="N269" s="180" t="s">
        <v>42</v>
      </c>
      <c r="O269" s="75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3" t="s">
        <v>133</v>
      </c>
      <c r="AT269" s="183" t="s">
        <v>129</v>
      </c>
      <c r="AU269" s="183" t="s">
        <v>86</v>
      </c>
      <c r="AY269" s="17" t="s">
        <v>127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7" t="s">
        <v>21</v>
      </c>
      <c r="BK269" s="184">
        <f>ROUND(I269*H269,2)</f>
        <v>0</v>
      </c>
      <c r="BL269" s="17" t="s">
        <v>133</v>
      </c>
      <c r="BM269" s="183" t="s">
        <v>531</v>
      </c>
    </row>
    <row r="270" spans="1:65" s="2" customFormat="1" ht="16.5" customHeight="1">
      <c r="A270" s="36"/>
      <c r="B270" s="170"/>
      <c r="C270" s="171" t="s">
        <v>532</v>
      </c>
      <c r="D270" s="171" t="s">
        <v>129</v>
      </c>
      <c r="E270" s="172" t="s">
        <v>533</v>
      </c>
      <c r="F270" s="173" t="s">
        <v>534</v>
      </c>
      <c r="G270" s="174" t="s">
        <v>176</v>
      </c>
      <c r="H270" s="175">
        <v>81.5</v>
      </c>
      <c r="I270" s="176"/>
      <c r="J270" s="177">
        <f>ROUND(I270*H270,2)</f>
        <v>0</v>
      </c>
      <c r="K270" s="178"/>
      <c r="L270" s="37"/>
      <c r="M270" s="179" t="s">
        <v>1</v>
      </c>
      <c r="N270" s="180" t="s">
        <v>42</v>
      </c>
      <c r="O270" s="75"/>
      <c r="P270" s="181">
        <f>O270*H270</f>
        <v>0</v>
      </c>
      <c r="Q270" s="181">
        <v>0.12</v>
      </c>
      <c r="R270" s="181">
        <f>Q270*H270</f>
        <v>9.78</v>
      </c>
      <c r="S270" s="181">
        <v>2.49</v>
      </c>
      <c r="T270" s="182">
        <f>S270*H270</f>
        <v>202.93500000000003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3" t="s">
        <v>133</v>
      </c>
      <c r="AT270" s="183" t="s">
        <v>129</v>
      </c>
      <c r="AU270" s="183" t="s">
        <v>86</v>
      </c>
      <c r="AY270" s="17" t="s">
        <v>127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7" t="s">
        <v>21</v>
      </c>
      <c r="BK270" s="184">
        <f>ROUND(I270*H270,2)</f>
        <v>0</v>
      </c>
      <c r="BL270" s="17" t="s">
        <v>133</v>
      </c>
      <c r="BM270" s="183" t="s">
        <v>535</v>
      </c>
    </row>
    <row r="271" spans="1:65" s="2" customFormat="1" ht="16.5" customHeight="1">
      <c r="A271" s="36"/>
      <c r="B271" s="170"/>
      <c r="C271" s="171" t="s">
        <v>536</v>
      </c>
      <c r="D271" s="171" t="s">
        <v>129</v>
      </c>
      <c r="E271" s="172" t="s">
        <v>537</v>
      </c>
      <c r="F271" s="173" t="s">
        <v>538</v>
      </c>
      <c r="G271" s="174" t="s">
        <v>176</v>
      </c>
      <c r="H271" s="175">
        <v>22.77</v>
      </c>
      <c r="I271" s="176"/>
      <c r="J271" s="177">
        <f>ROUND(I271*H271,2)</f>
        <v>0</v>
      </c>
      <c r="K271" s="178"/>
      <c r="L271" s="37"/>
      <c r="M271" s="179" t="s">
        <v>1</v>
      </c>
      <c r="N271" s="180" t="s">
        <v>42</v>
      </c>
      <c r="O271" s="75"/>
      <c r="P271" s="181">
        <f>O271*H271</f>
        <v>0</v>
      </c>
      <c r="Q271" s="181">
        <v>0.12</v>
      </c>
      <c r="R271" s="181">
        <f>Q271*H271</f>
        <v>2.7323999999999997</v>
      </c>
      <c r="S271" s="181">
        <v>2.2</v>
      </c>
      <c r="T271" s="182">
        <f>S271*H271</f>
        <v>50.094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3" t="s">
        <v>133</v>
      </c>
      <c r="AT271" s="183" t="s">
        <v>129</v>
      </c>
      <c r="AU271" s="183" t="s">
        <v>86</v>
      </c>
      <c r="AY271" s="17" t="s">
        <v>127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17" t="s">
        <v>21</v>
      </c>
      <c r="BK271" s="184">
        <f>ROUND(I271*H271,2)</f>
        <v>0</v>
      </c>
      <c r="BL271" s="17" t="s">
        <v>133</v>
      </c>
      <c r="BM271" s="183" t="s">
        <v>539</v>
      </c>
    </row>
    <row r="272" spans="1:65" s="2" customFormat="1" ht="16.5" customHeight="1">
      <c r="A272" s="36"/>
      <c r="B272" s="170"/>
      <c r="C272" s="171" t="s">
        <v>540</v>
      </c>
      <c r="D272" s="171" t="s">
        <v>129</v>
      </c>
      <c r="E272" s="172" t="s">
        <v>541</v>
      </c>
      <c r="F272" s="173" t="s">
        <v>542</v>
      </c>
      <c r="G272" s="174" t="s">
        <v>333</v>
      </c>
      <c r="H272" s="175">
        <v>7980</v>
      </c>
      <c r="I272" s="176"/>
      <c r="J272" s="177">
        <f>ROUND(I272*H272,2)</f>
        <v>0</v>
      </c>
      <c r="K272" s="178"/>
      <c r="L272" s="37"/>
      <c r="M272" s="179" t="s">
        <v>1</v>
      </c>
      <c r="N272" s="180" t="s">
        <v>42</v>
      </c>
      <c r="O272" s="75"/>
      <c r="P272" s="181">
        <f>O272*H272</f>
        <v>0</v>
      </c>
      <c r="Q272" s="181">
        <v>0</v>
      </c>
      <c r="R272" s="181">
        <f>Q272*H272</f>
        <v>0</v>
      </c>
      <c r="S272" s="181">
        <v>0.001</v>
      </c>
      <c r="T272" s="182">
        <f>S272*H272</f>
        <v>7.98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3" t="s">
        <v>133</v>
      </c>
      <c r="AT272" s="183" t="s">
        <v>129</v>
      </c>
      <c r="AU272" s="183" t="s">
        <v>86</v>
      </c>
      <c r="AY272" s="17" t="s">
        <v>127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7" t="s">
        <v>21</v>
      </c>
      <c r="BK272" s="184">
        <f>ROUND(I272*H272,2)</f>
        <v>0</v>
      </c>
      <c r="BL272" s="17" t="s">
        <v>133</v>
      </c>
      <c r="BM272" s="183" t="s">
        <v>543</v>
      </c>
    </row>
    <row r="273" spans="1:65" s="2" customFormat="1" ht="16.5" customHeight="1">
      <c r="A273" s="36"/>
      <c r="B273" s="170"/>
      <c r="C273" s="171" t="s">
        <v>544</v>
      </c>
      <c r="D273" s="171" t="s">
        <v>129</v>
      </c>
      <c r="E273" s="172" t="s">
        <v>545</v>
      </c>
      <c r="F273" s="173" t="s">
        <v>546</v>
      </c>
      <c r="G273" s="174" t="s">
        <v>344</v>
      </c>
      <c r="H273" s="175">
        <v>48.5</v>
      </c>
      <c r="I273" s="176"/>
      <c r="J273" s="177">
        <f>ROUND(I273*H273,2)</f>
        <v>0</v>
      </c>
      <c r="K273" s="178"/>
      <c r="L273" s="37"/>
      <c r="M273" s="179" t="s">
        <v>1</v>
      </c>
      <c r="N273" s="180" t="s">
        <v>42</v>
      </c>
      <c r="O273" s="75"/>
      <c r="P273" s="181">
        <f>O273*H273</f>
        <v>0</v>
      </c>
      <c r="Q273" s="181">
        <v>0.00029</v>
      </c>
      <c r="R273" s="181">
        <f>Q273*H273</f>
        <v>0.014065</v>
      </c>
      <c r="S273" s="181">
        <v>0.054</v>
      </c>
      <c r="T273" s="182">
        <f>S273*H273</f>
        <v>2.6189999999999998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3" t="s">
        <v>133</v>
      </c>
      <c r="AT273" s="183" t="s">
        <v>129</v>
      </c>
      <c r="AU273" s="183" t="s">
        <v>86</v>
      </c>
      <c r="AY273" s="17" t="s">
        <v>127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7" t="s">
        <v>21</v>
      </c>
      <c r="BK273" s="184">
        <f>ROUND(I273*H273,2)</f>
        <v>0</v>
      </c>
      <c r="BL273" s="17" t="s">
        <v>133</v>
      </c>
      <c r="BM273" s="183" t="s">
        <v>547</v>
      </c>
    </row>
    <row r="274" spans="1:63" s="12" customFormat="1" ht="22.8" customHeight="1">
      <c r="A274" s="12"/>
      <c r="B274" s="157"/>
      <c r="C274" s="12"/>
      <c r="D274" s="158" t="s">
        <v>76</v>
      </c>
      <c r="E274" s="168" t="s">
        <v>548</v>
      </c>
      <c r="F274" s="168" t="s">
        <v>549</v>
      </c>
      <c r="G274" s="12"/>
      <c r="H274" s="12"/>
      <c r="I274" s="160"/>
      <c r="J274" s="169">
        <f>BK274</f>
        <v>0</v>
      </c>
      <c r="K274" s="12"/>
      <c r="L274" s="157"/>
      <c r="M274" s="162"/>
      <c r="N274" s="163"/>
      <c r="O274" s="163"/>
      <c r="P274" s="164">
        <f>SUM(P275:P308)</f>
        <v>0</v>
      </c>
      <c r="Q274" s="163"/>
      <c r="R274" s="164">
        <f>SUM(R275:R308)</f>
        <v>0</v>
      </c>
      <c r="S274" s="163"/>
      <c r="T274" s="165">
        <f>SUM(T275:T308)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58" t="s">
        <v>21</v>
      </c>
      <c r="AT274" s="166" t="s">
        <v>76</v>
      </c>
      <c r="AU274" s="166" t="s">
        <v>21</v>
      </c>
      <c r="AY274" s="158" t="s">
        <v>127</v>
      </c>
      <c r="BK274" s="167">
        <f>SUM(BK275:BK308)</f>
        <v>0</v>
      </c>
    </row>
    <row r="275" spans="1:65" s="2" customFormat="1" ht="16.5" customHeight="1">
      <c r="A275" s="36"/>
      <c r="B275" s="170"/>
      <c r="C275" s="171" t="s">
        <v>550</v>
      </c>
      <c r="D275" s="171" t="s">
        <v>129</v>
      </c>
      <c r="E275" s="172" t="s">
        <v>551</v>
      </c>
      <c r="F275" s="173" t="s">
        <v>552</v>
      </c>
      <c r="G275" s="174" t="s">
        <v>292</v>
      </c>
      <c r="H275" s="175">
        <v>263.628</v>
      </c>
      <c r="I275" s="176"/>
      <c r="J275" s="177">
        <f>ROUND(I275*H275,2)</f>
        <v>0</v>
      </c>
      <c r="K275" s="178"/>
      <c r="L275" s="37"/>
      <c r="M275" s="179" t="s">
        <v>1</v>
      </c>
      <c r="N275" s="180" t="s">
        <v>42</v>
      </c>
      <c r="O275" s="75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3" t="s">
        <v>133</v>
      </c>
      <c r="AT275" s="183" t="s">
        <v>129</v>
      </c>
      <c r="AU275" s="183" t="s">
        <v>86</v>
      </c>
      <c r="AY275" s="17" t="s">
        <v>127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21</v>
      </c>
      <c r="BK275" s="184">
        <f>ROUND(I275*H275,2)</f>
        <v>0</v>
      </c>
      <c r="BL275" s="17" t="s">
        <v>133</v>
      </c>
      <c r="BM275" s="183" t="s">
        <v>553</v>
      </c>
    </row>
    <row r="276" spans="1:51" s="13" customFormat="1" ht="12">
      <c r="A276" s="13"/>
      <c r="B276" s="185"/>
      <c r="C276" s="13"/>
      <c r="D276" s="186" t="s">
        <v>178</v>
      </c>
      <c r="E276" s="187" t="s">
        <v>1</v>
      </c>
      <c r="F276" s="188" t="s">
        <v>554</v>
      </c>
      <c r="G276" s="13"/>
      <c r="H276" s="189">
        <v>263.628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178</v>
      </c>
      <c r="AU276" s="187" t="s">
        <v>86</v>
      </c>
      <c r="AV276" s="13" t="s">
        <v>86</v>
      </c>
      <c r="AW276" s="13" t="s">
        <v>34</v>
      </c>
      <c r="AX276" s="13" t="s">
        <v>77</v>
      </c>
      <c r="AY276" s="187" t="s">
        <v>127</v>
      </c>
    </row>
    <row r="277" spans="1:51" s="14" customFormat="1" ht="12">
      <c r="A277" s="14"/>
      <c r="B277" s="194"/>
      <c r="C277" s="14"/>
      <c r="D277" s="186" t="s">
        <v>178</v>
      </c>
      <c r="E277" s="195" t="s">
        <v>1</v>
      </c>
      <c r="F277" s="196" t="s">
        <v>180</v>
      </c>
      <c r="G277" s="14"/>
      <c r="H277" s="197">
        <v>263.628</v>
      </c>
      <c r="I277" s="198"/>
      <c r="J277" s="14"/>
      <c r="K277" s="14"/>
      <c r="L277" s="194"/>
      <c r="M277" s="199"/>
      <c r="N277" s="200"/>
      <c r="O277" s="200"/>
      <c r="P277" s="200"/>
      <c r="Q277" s="200"/>
      <c r="R277" s="200"/>
      <c r="S277" s="200"/>
      <c r="T277" s="20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5" t="s">
        <v>178</v>
      </c>
      <c r="AU277" s="195" t="s">
        <v>86</v>
      </c>
      <c r="AV277" s="14" t="s">
        <v>133</v>
      </c>
      <c r="AW277" s="14" t="s">
        <v>34</v>
      </c>
      <c r="AX277" s="14" t="s">
        <v>21</v>
      </c>
      <c r="AY277" s="195" t="s">
        <v>127</v>
      </c>
    </row>
    <row r="278" spans="1:65" s="2" customFormat="1" ht="16.5" customHeight="1">
      <c r="A278" s="36"/>
      <c r="B278" s="170"/>
      <c r="C278" s="171" t="s">
        <v>555</v>
      </c>
      <c r="D278" s="171" t="s">
        <v>129</v>
      </c>
      <c r="E278" s="172" t="s">
        <v>556</v>
      </c>
      <c r="F278" s="173" t="s">
        <v>557</v>
      </c>
      <c r="G278" s="174" t="s">
        <v>292</v>
      </c>
      <c r="H278" s="175">
        <v>263.628</v>
      </c>
      <c r="I278" s="176"/>
      <c r="J278" s="177">
        <f>ROUND(I278*H278,2)</f>
        <v>0</v>
      </c>
      <c r="K278" s="178"/>
      <c r="L278" s="37"/>
      <c r="M278" s="179" t="s">
        <v>1</v>
      </c>
      <c r="N278" s="180" t="s">
        <v>42</v>
      </c>
      <c r="O278" s="75"/>
      <c r="P278" s="181">
        <f>O278*H278</f>
        <v>0</v>
      </c>
      <c r="Q278" s="181">
        <v>0</v>
      </c>
      <c r="R278" s="181">
        <f>Q278*H278</f>
        <v>0</v>
      </c>
      <c r="S278" s="181">
        <v>0</v>
      </c>
      <c r="T278" s="18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3" t="s">
        <v>133</v>
      </c>
      <c r="AT278" s="183" t="s">
        <v>129</v>
      </c>
      <c r="AU278" s="183" t="s">
        <v>86</v>
      </c>
      <c r="AY278" s="17" t="s">
        <v>127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7" t="s">
        <v>21</v>
      </c>
      <c r="BK278" s="184">
        <f>ROUND(I278*H278,2)</f>
        <v>0</v>
      </c>
      <c r="BL278" s="17" t="s">
        <v>133</v>
      </c>
      <c r="BM278" s="183" t="s">
        <v>558</v>
      </c>
    </row>
    <row r="279" spans="1:65" s="2" customFormat="1" ht="16.5" customHeight="1">
      <c r="A279" s="36"/>
      <c r="B279" s="170"/>
      <c r="C279" s="171" t="s">
        <v>559</v>
      </c>
      <c r="D279" s="171" t="s">
        <v>129</v>
      </c>
      <c r="E279" s="172" t="s">
        <v>560</v>
      </c>
      <c r="F279" s="173" t="s">
        <v>561</v>
      </c>
      <c r="G279" s="174" t="s">
        <v>292</v>
      </c>
      <c r="H279" s="175">
        <v>6063.444</v>
      </c>
      <c r="I279" s="176"/>
      <c r="J279" s="177">
        <f>ROUND(I279*H279,2)</f>
        <v>0</v>
      </c>
      <c r="K279" s="178"/>
      <c r="L279" s="37"/>
      <c r="M279" s="179" t="s">
        <v>1</v>
      </c>
      <c r="N279" s="180" t="s">
        <v>42</v>
      </c>
      <c r="O279" s="75"/>
      <c r="P279" s="181">
        <f>O279*H279</f>
        <v>0</v>
      </c>
      <c r="Q279" s="181">
        <v>0</v>
      </c>
      <c r="R279" s="181">
        <f>Q279*H279</f>
        <v>0</v>
      </c>
      <c r="S279" s="181">
        <v>0</v>
      </c>
      <c r="T279" s="18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3" t="s">
        <v>133</v>
      </c>
      <c r="AT279" s="183" t="s">
        <v>129</v>
      </c>
      <c r="AU279" s="183" t="s">
        <v>86</v>
      </c>
      <c r="AY279" s="17" t="s">
        <v>127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7" t="s">
        <v>21</v>
      </c>
      <c r="BK279" s="184">
        <f>ROUND(I279*H279,2)</f>
        <v>0</v>
      </c>
      <c r="BL279" s="17" t="s">
        <v>133</v>
      </c>
      <c r="BM279" s="183" t="s">
        <v>562</v>
      </c>
    </row>
    <row r="280" spans="1:51" s="13" customFormat="1" ht="12">
      <c r="A280" s="13"/>
      <c r="B280" s="185"/>
      <c r="C280" s="13"/>
      <c r="D280" s="186" t="s">
        <v>178</v>
      </c>
      <c r="E280" s="13"/>
      <c r="F280" s="188" t="s">
        <v>563</v>
      </c>
      <c r="G280" s="13"/>
      <c r="H280" s="189">
        <v>6063.444</v>
      </c>
      <c r="I280" s="190"/>
      <c r="J280" s="13"/>
      <c r="K280" s="13"/>
      <c r="L280" s="185"/>
      <c r="M280" s="191"/>
      <c r="N280" s="192"/>
      <c r="O280" s="192"/>
      <c r="P280" s="192"/>
      <c r="Q280" s="192"/>
      <c r="R280" s="192"/>
      <c r="S280" s="192"/>
      <c r="T280" s="19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7" t="s">
        <v>178</v>
      </c>
      <c r="AU280" s="187" t="s">
        <v>86</v>
      </c>
      <c r="AV280" s="13" t="s">
        <v>86</v>
      </c>
      <c r="AW280" s="13" t="s">
        <v>3</v>
      </c>
      <c r="AX280" s="13" t="s">
        <v>21</v>
      </c>
      <c r="AY280" s="187" t="s">
        <v>127</v>
      </c>
    </row>
    <row r="281" spans="1:65" s="2" customFormat="1" ht="16.5" customHeight="1">
      <c r="A281" s="36"/>
      <c r="B281" s="170"/>
      <c r="C281" s="171" t="s">
        <v>27</v>
      </c>
      <c r="D281" s="171" t="s">
        <v>129</v>
      </c>
      <c r="E281" s="172" t="s">
        <v>564</v>
      </c>
      <c r="F281" s="173" t="s">
        <v>565</v>
      </c>
      <c r="G281" s="174" t="s">
        <v>292</v>
      </c>
      <c r="H281" s="175">
        <v>57.634</v>
      </c>
      <c r="I281" s="176"/>
      <c r="J281" s="177">
        <f>ROUND(I281*H281,2)</f>
        <v>0</v>
      </c>
      <c r="K281" s="178"/>
      <c r="L281" s="37"/>
      <c r="M281" s="179" t="s">
        <v>1</v>
      </c>
      <c r="N281" s="180" t="s">
        <v>42</v>
      </c>
      <c r="O281" s="75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3" t="s">
        <v>133</v>
      </c>
      <c r="AT281" s="183" t="s">
        <v>129</v>
      </c>
      <c r="AU281" s="183" t="s">
        <v>86</v>
      </c>
      <c r="AY281" s="17" t="s">
        <v>127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7" t="s">
        <v>21</v>
      </c>
      <c r="BK281" s="184">
        <f>ROUND(I281*H281,2)</f>
        <v>0</v>
      </c>
      <c r="BL281" s="17" t="s">
        <v>133</v>
      </c>
      <c r="BM281" s="183" t="s">
        <v>566</v>
      </c>
    </row>
    <row r="282" spans="1:51" s="13" customFormat="1" ht="12">
      <c r="A282" s="13"/>
      <c r="B282" s="185"/>
      <c r="C282" s="13"/>
      <c r="D282" s="186" t="s">
        <v>178</v>
      </c>
      <c r="E282" s="187" t="s">
        <v>1</v>
      </c>
      <c r="F282" s="188" t="s">
        <v>567</v>
      </c>
      <c r="G282" s="13"/>
      <c r="H282" s="189">
        <v>57.634</v>
      </c>
      <c r="I282" s="190"/>
      <c r="J282" s="13"/>
      <c r="K282" s="13"/>
      <c r="L282" s="185"/>
      <c r="M282" s="191"/>
      <c r="N282" s="192"/>
      <c r="O282" s="192"/>
      <c r="P282" s="192"/>
      <c r="Q282" s="192"/>
      <c r="R282" s="192"/>
      <c r="S282" s="192"/>
      <c r="T282" s="19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178</v>
      </c>
      <c r="AU282" s="187" t="s">
        <v>86</v>
      </c>
      <c r="AV282" s="13" t="s">
        <v>86</v>
      </c>
      <c r="AW282" s="13" t="s">
        <v>34</v>
      </c>
      <c r="AX282" s="13" t="s">
        <v>77</v>
      </c>
      <c r="AY282" s="187" t="s">
        <v>127</v>
      </c>
    </row>
    <row r="283" spans="1:51" s="14" customFormat="1" ht="12">
      <c r="A283" s="14"/>
      <c r="B283" s="194"/>
      <c r="C283" s="14"/>
      <c r="D283" s="186" t="s">
        <v>178</v>
      </c>
      <c r="E283" s="195" t="s">
        <v>1</v>
      </c>
      <c r="F283" s="196" t="s">
        <v>180</v>
      </c>
      <c r="G283" s="14"/>
      <c r="H283" s="197">
        <v>57.634</v>
      </c>
      <c r="I283" s="198"/>
      <c r="J283" s="14"/>
      <c r="K283" s="14"/>
      <c r="L283" s="194"/>
      <c r="M283" s="199"/>
      <c r="N283" s="200"/>
      <c r="O283" s="200"/>
      <c r="P283" s="200"/>
      <c r="Q283" s="200"/>
      <c r="R283" s="200"/>
      <c r="S283" s="200"/>
      <c r="T283" s="20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5" t="s">
        <v>178</v>
      </c>
      <c r="AU283" s="195" t="s">
        <v>86</v>
      </c>
      <c r="AV283" s="14" t="s">
        <v>133</v>
      </c>
      <c r="AW283" s="14" t="s">
        <v>34</v>
      </c>
      <c r="AX283" s="14" t="s">
        <v>21</v>
      </c>
      <c r="AY283" s="195" t="s">
        <v>127</v>
      </c>
    </row>
    <row r="284" spans="1:65" s="2" customFormat="1" ht="16.5" customHeight="1">
      <c r="A284" s="36"/>
      <c r="B284" s="170"/>
      <c r="C284" s="171" t="s">
        <v>568</v>
      </c>
      <c r="D284" s="171" t="s">
        <v>129</v>
      </c>
      <c r="E284" s="172" t="s">
        <v>569</v>
      </c>
      <c r="F284" s="173" t="s">
        <v>570</v>
      </c>
      <c r="G284" s="174" t="s">
        <v>292</v>
      </c>
      <c r="H284" s="175">
        <v>1325.582</v>
      </c>
      <c r="I284" s="176"/>
      <c r="J284" s="177">
        <f>ROUND(I284*H284,2)</f>
        <v>0</v>
      </c>
      <c r="K284" s="178"/>
      <c r="L284" s="37"/>
      <c r="M284" s="179" t="s">
        <v>1</v>
      </c>
      <c r="N284" s="180" t="s">
        <v>42</v>
      </c>
      <c r="O284" s="75"/>
      <c r="P284" s="181">
        <f>O284*H284</f>
        <v>0</v>
      </c>
      <c r="Q284" s="181">
        <v>0</v>
      </c>
      <c r="R284" s="181">
        <f>Q284*H284</f>
        <v>0</v>
      </c>
      <c r="S284" s="181">
        <v>0</v>
      </c>
      <c r="T284" s="18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3" t="s">
        <v>133</v>
      </c>
      <c r="AT284" s="183" t="s">
        <v>129</v>
      </c>
      <c r="AU284" s="183" t="s">
        <v>86</v>
      </c>
      <c r="AY284" s="17" t="s">
        <v>127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7" t="s">
        <v>21</v>
      </c>
      <c r="BK284" s="184">
        <f>ROUND(I284*H284,2)</f>
        <v>0</v>
      </c>
      <c r="BL284" s="17" t="s">
        <v>133</v>
      </c>
      <c r="BM284" s="183" t="s">
        <v>571</v>
      </c>
    </row>
    <row r="285" spans="1:51" s="13" customFormat="1" ht="12">
      <c r="A285" s="13"/>
      <c r="B285" s="185"/>
      <c r="C285" s="13"/>
      <c r="D285" s="186" t="s">
        <v>178</v>
      </c>
      <c r="E285" s="13"/>
      <c r="F285" s="188" t="s">
        <v>572</v>
      </c>
      <c r="G285" s="13"/>
      <c r="H285" s="189">
        <v>1325.582</v>
      </c>
      <c r="I285" s="190"/>
      <c r="J285" s="13"/>
      <c r="K285" s="13"/>
      <c r="L285" s="185"/>
      <c r="M285" s="191"/>
      <c r="N285" s="192"/>
      <c r="O285" s="192"/>
      <c r="P285" s="192"/>
      <c r="Q285" s="192"/>
      <c r="R285" s="192"/>
      <c r="S285" s="192"/>
      <c r="T285" s="19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7" t="s">
        <v>178</v>
      </c>
      <c r="AU285" s="187" t="s">
        <v>86</v>
      </c>
      <c r="AV285" s="13" t="s">
        <v>86</v>
      </c>
      <c r="AW285" s="13" t="s">
        <v>3</v>
      </c>
      <c r="AX285" s="13" t="s">
        <v>21</v>
      </c>
      <c r="AY285" s="187" t="s">
        <v>127</v>
      </c>
    </row>
    <row r="286" spans="1:65" s="2" customFormat="1" ht="16.5" customHeight="1">
      <c r="A286" s="36"/>
      <c r="B286" s="170"/>
      <c r="C286" s="171" t="s">
        <v>573</v>
      </c>
      <c r="D286" s="171" t="s">
        <v>129</v>
      </c>
      <c r="E286" s="172" t="s">
        <v>574</v>
      </c>
      <c r="F286" s="173" t="s">
        <v>575</v>
      </c>
      <c r="G286" s="174" t="s">
        <v>292</v>
      </c>
      <c r="H286" s="175">
        <v>77.499</v>
      </c>
      <c r="I286" s="176"/>
      <c r="J286" s="177">
        <f>ROUND(I286*H286,2)</f>
        <v>0</v>
      </c>
      <c r="K286" s="178"/>
      <c r="L286" s="37"/>
      <c r="M286" s="179" t="s">
        <v>1</v>
      </c>
      <c r="N286" s="180" t="s">
        <v>42</v>
      </c>
      <c r="O286" s="75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3" t="s">
        <v>133</v>
      </c>
      <c r="AT286" s="183" t="s">
        <v>129</v>
      </c>
      <c r="AU286" s="183" t="s">
        <v>86</v>
      </c>
      <c r="AY286" s="17" t="s">
        <v>127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7" t="s">
        <v>21</v>
      </c>
      <c r="BK286" s="184">
        <f>ROUND(I286*H286,2)</f>
        <v>0</v>
      </c>
      <c r="BL286" s="17" t="s">
        <v>133</v>
      </c>
      <c r="BM286" s="183" t="s">
        <v>576</v>
      </c>
    </row>
    <row r="287" spans="1:51" s="13" customFormat="1" ht="12">
      <c r="A287" s="13"/>
      <c r="B287" s="185"/>
      <c r="C287" s="13"/>
      <c r="D287" s="186" t="s">
        <v>178</v>
      </c>
      <c r="E287" s="187" t="s">
        <v>1</v>
      </c>
      <c r="F287" s="188" t="s">
        <v>577</v>
      </c>
      <c r="G287" s="13"/>
      <c r="H287" s="189">
        <v>77.499</v>
      </c>
      <c r="I287" s="190"/>
      <c r="J287" s="13"/>
      <c r="K287" s="13"/>
      <c r="L287" s="185"/>
      <c r="M287" s="191"/>
      <c r="N287" s="192"/>
      <c r="O287" s="192"/>
      <c r="P287" s="192"/>
      <c r="Q287" s="192"/>
      <c r="R287" s="192"/>
      <c r="S287" s="192"/>
      <c r="T287" s="19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7" t="s">
        <v>178</v>
      </c>
      <c r="AU287" s="187" t="s">
        <v>86</v>
      </c>
      <c r="AV287" s="13" t="s">
        <v>86</v>
      </c>
      <c r="AW287" s="13" t="s">
        <v>34</v>
      </c>
      <c r="AX287" s="13" t="s">
        <v>77</v>
      </c>
      <c r="AY287" s="187" t="s">
        <v>127</v>
      </c>
    </row>
    <row r="288" spans="1:51" s="14" customFormat="1" ht="12">
      <c r="A288" s="14"/>
      <c r="B288" s="194"/>
      <c r="C288" s="14"/>
      <c r="D288" s="186" t="s">
        <v>178</v>
      </c>
      <c r="E288" s="195" t="s">
        <v>1</v>
      </c>
      <c r="F288" s="196" t="s">
        <v>180</v>
      </c>
      <c r="G288" s="14"/>
      <c r="H288" s="197">
        <v>77.499</v>
      </c>
      <c r="I288" s="198"/>
      <c r="J288" s="14"/>
      <c r="K288" s="14"/>
      <c r="L288" s="194"/>
      <c r="M288" s="199"/>
      <c r="N288" s="200"/>
      <c r="O288" s="200"/>
      <c r="P288" s="200"/>
      <c r="Q288" s="200"/>
      <c r="R288" s="200"/>
      <c r="S288" s="200"/>
      <c r="T288" s="20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195" t="s">
        <v>178</v>
      </c>
      <c r="AU288" s="195" t="s">
        <v>86</v>
      </c>
      <c r="AV288" s="14" t="s">
        <v>133</v>
      </c>
      <c r="AW288" s="14" t="s">
        <v>34</v>
      </c>
      <c r="AX288" s="14" t="s">
        <v>21</v>
      </c>
      <c r="AY288" s="195" t="s">
        <v>127</v>
      </c>
    </row>
    <row r="289" spans="1:65" s="2" customFormat="1" ht="16.5" customHeight="1">
      <c r="A289" s="36"/>
      <c r="B289" s="170"/>
      <c r="C289" s="171" t="s">
        <v>578</v>
      </c>
      <c r="D289" s="171" t="s">
        <v>129</v>
      </c>
      <c r="E289" s="172" t="s">
        <v>579</v>
      </c>
      <c r="F289" s="173" t="s">
        <v>580</v>
      </c>
      <c r="G289" s="174" t="s">
        <v>292</v>
      </c>
      <c r="H289" s="175">
        <v>1782.477</v>
      </c>
      <c r="I289" s="176"/>
      <c r="J289" s="177">
        <f>ROUND(I289*H289,2)</f>
        <v>0</v>
      </c>
      <c r="K289" s="178"/>
      <c r="L289" s="37"/>
      <c r="M289" s="179" t="s">
        <v>1</v>
      </c>
      <c r="N289" s="180" t="s">
        <v>42</v>
      </c>
      <c r="O289" s="75"/>
      <c r="P289" s="181">
        <f>O289*H289</f>
        <v>0</v>
      </c>
      <c r="Q289" s="181">
        <v>0</v>
      </c>
      <c r="R289" s="181">
        <f>Q289*H289</f>
        <v>0</v>
      </c>
      <c r="S289" s="181">
        <v>0</v>
      </c>
      <c r="T289" s="182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3" t="s">
        <v>133</v>
      </c>
      <c r="AT289" s="183" t="s">
        <v>129</v>
      </c>
      <c r="AU289" s="183" t="s">
        <v>86</v>
      </c>
      <c r="AY289" s="17" t="s">
        <v>127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7" t="s">
        <v>21</v>
      </c>
      <c r="BK289" s="184">
        <f>ROUND(I289*H289,2)</f>
        <v>0</v>
      </c>
      <c r="BL289" s="17" t="s">
        <v>133</v>
      </c>
      <c r="BM289" s="183" t="s">
        <v>581</v>
      </c>
    </row>
    <row r="290" spans="1:51" s="13" customFormat="1" ht="12">
      <c r="A290" s="13"/>
      <c r="B290" s="185"/>
      <c r="C290" s="13"/>
      <c r="D290" s="186" t="s">
        <v>178</v>
      </c>
      <c r="E290" s="13"/>
      <c r="F290" s="188" t="s">
        <v>582</v>
      </c>
      <c r="G290" s="13"/>
      <c r="H290" s="189">
        <v>1782.477</v>
      </c>
      <c r="I290" s="190"/>
      <c r="J290" s="13"/>
      <c r="K290" s="13"/>
      <c r="L290" s="185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178</v>
      </c>
      <c r="AU290" s="187" t="s">
        <v>86</v>
      </c>
      <c r="AV290" s="13" t="s">
        <v>86</v>
      </c>
      <c r="AW290" s="13" t="s">
        <v>3</v>
      </c>
      <c r="AX290" s="13" t="s">
        <v>21</v>
      </c>
      <c r="AY290" s="187" t="s">
        <v>127</v>
      </c>
    </row>
    <row r="291" spans="1:65" s="2" customFormat="1" ht="21.75" customHeight="1">
      <c r="A291" s="36"/>
      <c r="B291" s="170"/>
      <c r="C291" s="171" t="s">
        <v>583</v>
      </c>
      <c r="D291" s="171" t="s">
        <v>129</v>
      </c>
      <c r="E291" s="172" t="s">
        <v>584</v>
      </c>
      <c r="F291" s="173" t="s">
        <v>585</v>
      </c>
      <c r="G291" s="174" t="s">
        <v>292</v>
      </c>
      <c r="H291" s="175">
        <v>20.038</v>
      </c>
      <c r="I291" s="176"/>
      <c r="J291" s="177">
        <f>ROUND(I291*H291,2)</f>
        <v>0</v>
      </c>
      <c r="K291" s="178"/>
      <c r="L291" s="37"/>
      <c r="M291" s="179" t="s">
        <v>1</v>
      </c>
      <c r="N291" s="180" t="s">
        <v>42</v>
      </c>
      <c r="O291" s="75"/>
      <c r="P291" s="181">
        <f>O291*H291</f>
        <v>0</v>
      </c>
      <c r="Q291" s="181">
        <v>0</v>
      </c>
      <c r="R291" s="181">
        <f>Q291*H291</f>
        <v>0</v>
      </c>
      <c r="S291" s="181">
        <v>0</v>
      </c>
      <c r="T291" s="18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3" t="s">
        <v>133</v>
      </c>
      <c r="AT291" s="183" t="s">
        <v>129</v>
      </c>
      <c r="AU291" s="183" t="s">
        <v>86</v>
      </c>
      <c r="AY291" s="17" t="s">
        <v>127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7" t="s">
        <v>21</v>
      </c>
      <c r="BK291" s="184">
        <f>ROUND(I291*H291,2)</f>
        <v>0</v>
      </c>
      <c r="BL291" s="17" t="s">
        <v>133</v>
      </c>
      <c r="BM291" s="183" t="s">
        <v>586</v>
      </c>
    </row>
    <row r="292" spans="1:47" s="2" customFormat="1" ht="12">
      <c r="A292" s="36"/>
      <c r="B292" s="37"/>
      <c r="C292" s="36"/>
      <c r="D292" s="186" t="s">
        <v>587</v>
      </c>
      <c r="E292" s="36"/>
      <c r="F292" s="213" t="s">
        <v>588</v>
      </c>
      <c r="G292" s="36"/>
      <c r="H292" s="36"/>
      <c r="I292" s="214"/>
      <c r="J292" s="36"/>
      <c r="K292" s="36"/>
      <c r="L292" s="37"/>
      <c r="M292" s="215"/>
      <c r="N292" s="216"/>
      <c r="O292" s="75"/>
      <c r="P292" s="75"/>
      <c r="Q292" s="75"/>
      <c r="R292" s="75"/>
      <c r="S292" s="75"/>
      <c r="T292" s="7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7" t="s">
        <v>587</v>
      </c>
      <c r="AU292" s="17" t="s">
        <v>86</v>
      </c>
    </row>
    <row r="293" spans="1:51" s="13" customFormat="1" ht="12">
      <c r="A293" s="13"/>
      <c r="B293" s="185"/>
      <c r="C293" s="13"/>
      <c r="D293" s="186" t="s">
        <v>178</v>
      </c>
      <c r="E293" s="187" t="s">
        <v>1</v>
      </c>
      <c r="F293" s="188" t="s">
        <v>589</v>
      </c>
      <c r="G293" s="13"/>
      <c r="H293" s="189">
        <v>20.038</v>
      </c>
      <c r="I293" s="190"/>
      <c r="J293" s="13"/>
      <c r="K293" s="13"/>
      <c r="L293" s="185"/>
      <c r="M293" s="191"/>
      <c r="N293" s="192"/>
      <c r="O293" s="192"/>
      <c r="P293" s="192"/>
      <c r="Q293" s="192"/>
      <c r="R293" s="192"/>
      <c r="S293" s="192"/>
      <c r="T293" s="19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7" t="s">
        <v>178</v>
      </c>
      <c r="AU293" s="187" t="s">
        <v>86</v>
      </c>
      <c r="AV293" s="13" t="s">
        <v>86</v>
      </c>
      <c r="AW293" s="13" t="s">
        <v>34</v>
      </c>
      <c r="AX293" s="13" t="s">
        <v>21</v>
      </c>
      <c r="AY293" s="187" t="s">
        <v>127</v>
      </c>
    </row>
    <row r="294" spans="1:65" s="2" customFormat="1" ht="21.75" customHeight="1">
      <c r="A294" s="36"/>
      <c r="B294" s="170"/>
      <c r="C294" s="171" t="s">
        <v>590</v>
      </c>
      <c r="D294" s="171" t="s">
        <v>129</v>
      </c>
      <c r="E294" s="172" t="s">
        <v>591</v>
      </c>
      <c r="F294" s="173" t="s">
        <v>592</v>
      </c>
      <c r="G294" s="174" t="s">
        <v>292</v>
      </c>
      <c r="H294" s="175">
        <v>31</v>
      </c>
      <c r="I294" s="176"/>
      <c r="J294" s="177">
        <f>ROUND(I294*H294,2)</f>
        <v>0</v>
      </c>
      <c r="K294" s="178"/>
      <c r="L294" s="37"/>
      <c r="M294" s="179" t="s">
        <v>1</v>
      </c>
      <c r="N294" s="180" t="s">
        <v>42</v>
      </c>
      <c r="O294" s="75"/>
      <c r="P294" s="181">
        <f>O294*H294</f>
        <v>0</v>
      </c>
      <c r="Q294" s="181">
        <v>0</v>
      </c>
      <c r="R294" s="181">
        <f>Q294*H294</f>
        <v>0</v>
      </c>
      <c r="S294" s="181">
        <v>0</v>
      </c>
      <c r="T294" s="182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3" t="s">
        <v>133</v>
      </c>
      <c r="AT294" s="183" t="s">
        <v>129</v>
      </c>
      <c r="AU294" s="183" t="s">
        <v>86</v>
      </c>
      <c r="AY294" s="17" t="s">
        <v>127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7" t="s">
        <v>21</v>
      </c>
      <c r="BK294" s="184">
        <f>ROUND(I294*H294,2)</f>
        <v>0</v>
      </c>
      <c r="BL294" s="17" t="s">
        <v>133</v>
      </c>
      <c r="BM294" s="183" t="s">
        <v>593</v>
      </c>
    </row>
    <row r="295" spans="1:47" s="2" customFormat="1" ht="12">
      <c r="A295" s="36"/>
      <c r="B295" s="37"/>
      <c r="C295" s="36"/>
      <c r="D295" s="186" t="s">
        <v>587</v>
      </c>
      <c r="E295" s="36"/>
      <c r="F295" s="213" t="s">
        <v>594</v>
      </c>
      <c r="G295" s="36"/>
      <c r="H295" s="36"/>
      <c r="I295" s="214"/>
      <c r="J295" s="36"/>
      <c r="K295" s="36"/>
      <c r="L295" s="37"/>
      <c r="M295" s="215"/>
      <c r="N295" s="216"/>
      <c r="O295" s="75"/>
      <c r="P295" s="75"/>
      <c r="Q295" s="75"/>
      <c r="R295" s="75"/>
      <c r="S295" s="75"/>
      <c r="T295" s="7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7" t="s">
        <v>587</v>
      </c>
      <c r="AU295" s="17" t="s">
        <v>86</v>
      </c>
    </row>
    <row r="296" spans="1:51" s="13" customFormat="1" ht="12">
      <c r="A296" s="13"/>
      <c r="B296" s="185"/>
      <c r="C296" s="13"/>
      <c r="D296" s="186" t="s">
        <v>178</v>
      </c>
      <c r="E296" s="187" t="s">
        <v>1</v>
      </c>
      <c r="F296" s="188" t="s">
        <v>595</v>
      </c>
      <c r="G296" s="13"/>
      <c r="H296" s="189">
        <v>31</v>
      </c>
      <c r="I296" s="190"/>
      <c r="J296" s="13"/>
      <c r="K296" s="13"/>
      <c r="L296" s="185"/>
      <c r="M296" s="191"/>
      <c r="N296" s="192"/>
      <c r="O296" s="192"/>
      <c r="P296" s="192"/>
      <c r="Q296" s="192"/>
      <c r="R296" s="192"/>
      <c r="S296" s="192"/>
      <c r="T296" s="19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7" t="s">
        <v>178</v>
      </c>
      <c r="AU296" s="187" t="s">
        <v>86</v>
      </c>
      <c r="AV296" s="13" t="s">
        <v>86</v>
      </c>
      <c r="AW296" s="13" t="s">
        <v>34</v>
      </c>
      <c r="AX296" s="13" t="s">
        <v>21</v>
      </c>
      <c r="AY296" s="187" t="s">
        <v>127</v>
      </c>
    </row>
    <row r="297" spans="1:65" s="2" customFormat="1" ht="16.5" customHeight="1">
      <c r="A297" s="36"/>
      <c r="B297" s="170"/>
      <c r="C297" s="171" t="s">
        <v>596</v>
      </c>
      <c r="D297" s="171" t="s">
        <v>129</v>
      </c>
      <c r="E297" s="172" t="s">
        <v>597</v>
      </c>
      <c r="F297" s="173" t="s">
        <v>598</v>
      </c>
      <c r="G297" s="174" t="s">
        <v>292</v>
      </c>
      <c r="H297" s="175">
        <v>104.228</v>
      </c>
      <c r="I297" s="176"/>
      <c r="J297" s="177">
        <f>ROUND(I297*H297,2)</f>
        <v>0</v>
      </c>
      <c r="K297" s="178"/>
      <c r="L297" s="37"/>
      <c r="M297" s="179" t="s">
        <v>1</v>
      </c>
      <c r="N297" s="180" t="s">
        <v>42</v>
      </c>
      <c r="O297" s="75"/>
      <c r="P297" s="181">
        <f>O297*H297</f>
        <v>0</v>
      </c>
      <c r="Q297" s="181">
        <v>0</v>
      </c>
      <c r="R297" s="181">
        <f>Q297*H297</f>
        <v>0</v>
      </c>
      <c r="S297" s="181">
        <v>0</v>
      </c>
      <c r="T297" s="18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3" t="s">
        <v>133</v>
      </c>
      <c r="AT297" s="183" t="s">
        <v>129</v>
      </c>
      <c r="AU297" s="183" t="s">
        <v>86</v>
      </c>
      <c r="AY297" s="17" t="s">
        <v>127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7" t="s">
        <v>21</v>
      </c>
      <c r="BK297" s="184">
        <f>ROUND(I297*H297,2)</f>
        <v>0</v>
      </c>
      <c r="BL297" s="17" t="s">
        <v>133</v>
      </c>
      <c r="BM297" s="183" t="s">
        <v>599</v>
      </c>
    </row>
    <row r="298" spans="1:47" s="2" customFormat="1" ht="12">
      <c r="A298" s="36"/>
      <c r="B298" s="37"/>
      <c r="C298" s="36"/>
      <c r="D298" s="186" t="s">
        <v>587</v>
      </c>
      <c r="E298" s="36"/>
      <c r="F298" s="213" t="s">
        <v>600</v>
      </c>
      <c r="G298" s="36"/>
      <c r="H298" s="36"/>
      <c r="I298" s="214"/>
      <c r="J298" s="36"/>
      <c r="K298" s="36"/>
      <c r="L298" s="37"/>
      <c r="M298" s="215"/>
      <c r="N298" s="216"/>
      <c r="O298" s="75"/>
      <c r="P298" s="75"/>
      <c r="Q298" s="75"/>
      <c r="R298" s="75"/>
      <c r="S298" s="75"/>
      <c r="T298" s="7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7" t="s">
        <v>587</v>
      </c>
      <c r="AU298" s="17" t="s">
        <v>86</v>
      </c>
    </row>
    <row r="299" spans="1:51" s="13" customFormat="1" ht="12">
      <c r="A299" s="13"/>
      <c r="B299" s="185"/>
      <c r="C299" s="13"/>
      <c r="D299" s="186" t="s">
        <v>178</v>
      </c>
      <c r="E299" s="187" t="s">
        <v>1</v>
      </c>
      <c r="F299" s="188" t="s">
        <v>601</v>
      </c>
      <c r="G299" s="13"/>
      <c r="H299" s="189">
        <v>104.228</v>
      </c>
      <c r="I299" s="190"/>
      <c r="J299" s="13"/>
      <c r="K299" s="13"/>
      <c r="L299" s="185"/>
      <c r="M299" s="191"/>
      <c r="N299" s="192"/>
      <c r="O299" s="192"/>
      <c r="P299" s="192"/>
      <c r="Q299" s="192"/>
      <c r="R299" s="192"/>
      <c r="S299" s="192"/>
      <c r="T299" s="19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7" t="s">
        <v>178</v>
      </c>
      <c r="AU299" s="187" t="s">
        <v>86</v>
      </c>
      <c r="AV299" s="13" t="s">
        <v>86</v>
      </c>
      <c r="AW299" s="13" t="s">
        <v>34</v>
      </c>
      <c r="AX299" s="13" t="s">
        <v>21</v>
      </c>
      <c r="AY299" s="187" t="s">
        <v>127</v>
      </c>
    </row>
    <row r="300" spans="1:65" s="2" customFormat="1" ht="21.75" customHeight="1">
      <c r="A300" s="36"/>
      <c r="B300" s="170"/>
      <c r="C300" s="171" t="s">
        <v>602</v>
      </c>
      <c r="D300" s="171" t="s">
        <v>129</v>
      </c>
      <c r="E300" s="172" t="s">
        <v>603</v>
      </c>
      <c r="F300" s="173" t="s">
        <v>604</v>
      </c>
      <c r="G300" s="174" t="s">
        <v>292</v>
      </c>
      <c r="H300" s="175">
        <v>30.056</v>
      </c>
      <c r="I300" s="176"/>
      <c r="J300" s="177">
        <f>ROUND(I300*H300,2)</f>
        <v>0</v>
      </c>
      <c r="K300" s="178"/>
      <c r="L300" s="37"/>
      <c r="M300" s="179" t="s">
        <v>1</v>
      </c>
      <c r="N300" s="180" t="s">
        <v>42</v>
      </c>
      <c r="O300" s="75"/>
      <c r="P300" s="181">
        <f>O300*H300</f>
        <v>0</v>
      </c>
      <c r="Q300" s="181">
        <v>0</v>
      </c>
      <c r="R300" s="181">
        <f>Q300*H300</f>
        <v>0</v>
      </c>
      <c r="S300" s="181">
        <v>0</v>
      </c>
      <c r="T300" s="18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3" t="s">
        <v>133</v>
      </c>
      <c r="AT300" s="183" t="s">
        <v>129</v>
      </c>
      <c r="AU300" s="183" t="s">
        <v>86</v>
      </c>
      <c r="AY300" s="17" t="s">
        <v>127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7" t="s">
        <v>21</v>
      </c>
      <c r="BK300" s="184">
        <f>ROUND(I300*H300,2)</f>
        <v>0</v>
      </c>
      <c r="BL300" s="17" t="s">
        <v>133</v>
      </c>
      <c r="BM300" s="183" t="s">
        <v>605</v>
      </c>
    </row>
    <row r="301" spans="1:47" s="2" customFormat="1" ht="12">
      <c r="A301" s="36"/>
      <c r="B301" s="37"/>
      <c r="C301" s="36"/>
      <c r="D301" s="186" t="s">
        <v>587</v>
      </c>
      <c r="E301" s="36"/>
      <c r="F301" s="213" t="s">
        <v>606</v>
      </c>
      <c r="G301" s="36"/>
      <c r="H301" s="36"/>
      <c r="I301" s="214"/>
      <c r="J301" s="36"/>
      <c r="K301" s="36"/>
      <c r="L301" s="37"/>
      <c r="M301" s="215"/>
      <c r="N301" s="216"/>
      <c r="O301" s="75"/>
      <c r="P301" s="75"/>
      <c r="Q301" s="75"/>
      <c r="R301" s="75"/>
      <c r="S301" s="75"/>
      <c r="T301" s="7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7" t="s">
        <v>587</v>
      </c>
      <c r="AU301" s="17" t="s">
        <v>86</v>
      </c>
    </row>
    <row r="302" spans="1:51" s="13" customFormat="1" ht="12">
      <c r="A302" s="13"/>
      <c r="B302" s="185"/>
      <c r="C302" s="13"/>
      <c r="D302" s="186" t="s">
        <v>178</v>
      </c>
      <c r="E302" s="187" t="s">
        <v>1</v>
      </c>
      <c r="F302" s="188" t="s">
        <v>607</v>
      </c>
      <c r="G302" s="13"/>
      <c r="H302" s="189">
        <v>30.056</v>
      </c>
      <c r="I302" s="190"/>
      <c r="J302" s="13"/>
      <c r="K302" s="13"/>
      <c r="L302" s="185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178</v>
      </c>
      <c r="AU302" s="187" t="s">
        <v>86</v>
      </c>
      <c r="AV302" s="13" t="s">
        <v>86</v>
      </c>
      <c r="AW302" s="13" t="s">
        <v>34</v>
      </c>
      <c r="AX302" s="13" t="s">
        <v>21</v>
      </c>
      <c r="AY302" s="187" t="s">
        <v>127</v>
      </c>
    </row>
    <row r="303" spans="1:65" s="2" customFormat="1" ht="21.75" customHeight="1">
      <c r="A303" s="36"/>
      <c r="B303" s="170"/>
      <c r="C303" s="171" t="s">
        <v>608</v>
      </c>
      <c r="D303" s="171" t="s">
        <v>129</v>
      </c>
      <c r="E303" s="172" t="s">
        <v>609</v>
      </c>
      <c r="F303" s="173" t="s">
        <v>610</v>
      </c>
      <c r="G303" s="174" t="s">
        <v>292</v>
      </c>
      <c r="H303" s="175">
        <v>156.341</v>
      </c>
      <c r="I303" s="176"/>
      <c r="J303" s="177">
        <f>ROUND(I303*H303,2)</f>
        <v>0</v>
      </c>
      <c r="K303" s="178"/>
      <c r="L303" s="37"/>
      <c r="M303" s="179" t="s">
        <v>1</v>
      </c>
      <c r="N303" s="180" t="s">
        <v>42</v>
      </c>
      <c r="O303" s="75"/>
      <c r="P303" s="181">
        <f>O303*H303</f>
        <v>0</v>
      </c>
      <c r="Q303" s="181">
        <v>0</v>
      </c>
      <c r="R303" s="181">
        <f>Q303*H303</f>
        <v>0</v>
      </c>
      <c r="S303" s="181">
        <v>0</v>
      </c>
      <c r="T303" s="18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3" t="s">
        <v>133</v>
      </c>
      <c r="AT303" s="183" t="s">
        <v>129</v>
      </c>
      <c r="AU303" s="183" t="s">
        <v>86</v>
      </c>
      <c r="AY303" s="17" t="s">
        <v>127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7" t="s">
        <v>21</v>
      </c>
      <c r="BK303" s="184">
        <f>ROUND(I303*H303,2)</f>
        <v>0</v>
      </c>
      <c r="BL303" s="17" t="s">
        <v>133</v>
      </c>
      <c r="BM303" s="183" t="s">
        <v>611</v>
      </c>
    </row>
    <row r="304" spans="1:47" s="2" customFormat="1" ht="12">
      <c r="A304" s="36"/>
      <c r="B304" s="37"/>
      <c r="C304" s="36"/>
      <c r="D304" s="186" t="s">
        <v>587</v>
      </c>
      <c r="E304" s="36"/>
      <c r="F304" s="213" t="s">
        <v>610</v>
      </c>
      <c r="G304" s="36"/>
      <c r="H304" s="36"/>
      <c r="I304" s="214"/>
      <c r="J304" s="36"/>
      <c r="K304" s="36"/>
      <c r="L304" s="37"/>
      <c r="M304" s="215"/>
      <c r="N304" s="216"/>
      <c r="O304" s="75"/>
      <c r="P304" s="75"/>
      <c r="Q304" s="75"/>
      <c r="R304" s="75"/>
      <c r="S304" s="75"/>
      <c r="T304" s="7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7" t="s">
        <v>587</v>
      </c>
      <c r="AU304" s="17" t="s">
        <v>86</v>
      </c>
    </row>
    <row r="305" spans="1:51" s="13" customFormat="1" ht="12">
      <c r="A305" s="13"/>
      <c r="B305" s="185"/>
      <c r="C305" s="13"/>
      <c r="D305" s="186" t="s">
        <v>178</v>
      </c>
      <c r="E305" s="187" t="s">
        <v>1</v>
      </c>
      <c r="F305" s="188" t="s">
        <v>612</v>
      </c>
      <c r="G305" s="13"/>
      <c r="H305" s="189">
        <v>156.341</v>
      </c>
      <c r="I305" s="190"/>
      <c r="J305" s="13"/>
      <c r="K305" s="13"/>
      <c r="L305" s="185"/>
      <c r="M305" s="191"/>
      <c r="N305" s="192"/>
      <c r="O305" s="192"/>
      <c r="P305" s="192"/>
      <c r="Q305" s="192"/>
      <c r="R305" s="192"/>
      <c r="S305" s="192"/>
      <c r="T305" s="19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7" t="s">
        <v>178</v>
      </c>
      <c r="AU305" s="187" t="s">
        <v>86</v>
      </c>
      <c r="AV305" s="13" t="s">
        <v>86</v>
      </c>
      <c r="AW305" s="13" t="s">
        <v>34</v>
      </c>
      <c r="AX305" s="13" t="s">
        <v>21</v>
      </c>
      <c r="AY305" s="187" t="s">
        <v>127</v>
      </c>
    </row>
    <row r="306" spans="1:65" s="2" customFormat="1" ht="21.75" customHeight="1">
      <c r="A306" s="36"/>
      <c r="B306" s="170"/>
      <c r="C306" s="171" t="s">
        <v>613</v>
      </c>
      <c r="D306" s="171" t="s">
        <v>129</v>
      </c>
      <c r="E306" s="172" t="s">
        <v>614</v>
      </c>
      <c r="F306" s="173" t="s">
        <v>615</v>
      </c>
      <c r="G306" s="174" t="s">
        <v>292</v>
      </c>
      <c r="H306" s="175">
        <v>46.499</v>
      </c>
      <c r="I306" s="176"/>
      <c r="J306" s="177">
        <f>ROUND(I306*H306,2)</f>
        <v>0</v>
      </c>
      <c r="K306" s="178"/>
      <c r="L306" s="37"/>
      <c r="M306" s="179" t="s">
        <v>1</v>
      </c>
      <c r="N306" s="180" t="s">
        <v>42</v>
      </c>
      <c r="O306" s="75"/>
      <c r="P306" s="181">
        <f>O306*H306</f>
        <v>0</v>
      </c>
      <c r="Q306" s="181">
        <v>0</v>
      </c>
      <c r="R306" s="181">
        <f>Q306*H306</f>
        <v>0</v>
      </c>
      <c r="S306" s="181">
        <v>0</v>
      </c>
      <c r="T306" s="182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3" t="s">
        <v>133</v>
      </c>
      <c r="AT306" s="183" t="s">
        <v>129</v>
      </c>
      <c r="AU306" s="183" t="s">
        <v>86</v>
      </c>
      <c r="AY306" s="17" t="s">
        <v>127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7" t="s">
        <v>21</v>
      </c>
      <c r="BK306" s="184">
        <f>ROUND(I306*H306,2)</f>
        <v>0</v>
      </c>
      <c r="BL306" s="17" t="s">
        <v>133</v>
      </c>
      <c r="BM306" s="183" t="s">
        <v>616</v>
      </c>
    </row>
    <row r="307" spans="1:47" s="2" customFormat="1" ht="12">
      <c r="A307" s="36"/>
      <c r="B307" s="37"/>
      <c r="C307" s="36"/>
      <c r="D307" s="186" t="s">
        <v>587</v>
      </c>
      <c r="E307" s="36"/>
      <c r="F307" s="213" t="s">
        <v>615</v>
      </c>
      <c r="G307" s="36"/>
      <c r="H307" s="36"/>
      <c r="I307" s="214"/>
      <c r="J307" s="36"/>
      <c r="K307" s="36"/>
      <c r="L307" s="37"/>
      <c r="M307" s="215"/>
      <c r="N307" s="216"/>
      <c r="O307" s="75"/>
      <c r="P307" s="75"/>
      <c r="Q307" s="75"/>
      <c r="R307" s="75"/>
      <c r="S307" s="75"/>
      <c r="T307" s="7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7" t="s">
        <v>587</v>
      </c>
      <c r="AU307" s="17" t="s">
        <v>86</v>
      </c>
    </row>
    <row r="308" spans="1:51" s="13" customFormat="1" ht="12">
      <c r="A308" s="13"/>
      <c r="B308" s="185"/>
      <c r="C308" s="13"/>
      <c r="D308" s="186" t="s">
        <v>178</v>
      </c>
      <c r="E308" s="187" t="s">
        <v>1</v>
      </c>
      <c r="F308" s="188" t="s">
        <v>617</v>
      </c>
      <c r="G308" s="13"/>
      <c r="H308" s="189">
        <v>46.499</v>
      </c>
      <c r="I308" s="190"/>
      <c r="J308" s="13"/>
      <c r="K308" s="13"/>
      <c r="L308" s="185"/>
      <c r="M308" s="191"/>
      <c r="N308" s="192"/>
      <c r="O308" s="192"/>
      <c r="P308" s="192"/>
      <c r="Q308" s="192"/>
      <c r="R308" s="192"/>
      <c r="S308" s="192"/>
      <c r="T308" s="19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178</v>
      </c>
      <c r="AU308" s="187" t="s">
        <v>86</v>
      </c>
      <c r="AV308" s="13" t="s">
        <v>86</v>
      </c>
      <c r="AW308" s="13" t="s">
        <v>34</v>
      </c>
      <c r="AX308" s="13" t="s">
        <v>21</v>
      </c>
      <c r="AY308" s="187" t="s">
        <v>127</v>
      </c>
    </row>
    <row r="309" spans="1:63" s="12" customFormat="1" ht="22.8" customHeight="1">
      <c r="A309" s="12"/>
      <c r="B309" s="157"/>
      <c r="C309" s="12"/>
      <c r="D309" s="158" t="s">
        <v>76</v>
      </c>
      <c r="E309" s="168" t="s">
        <v>618</v>
      </c>
      <c r="F309" s="168" t="s">
        <v>619</v>
      </c>
      <c r="G309" s="12"/>
      <c r="H309" s="12"/>
      <c r="I309" s="160"/>
      <c r="J309" s="169">
        <f>BK309</f>
        <v>0</v>
      </c>
      <c r="K309" s="12"/>
      <c r="L309" s="157"/>
      <c r="M309" s="162"/>
      <c r="N309" s="163"/>
      <c r="O309" s="163"/>
      <c r="P309" s="164">
        <f>P310</f>
        <v>0</v>
      </c>
      <c r="Q309" s="163"/>
      <c r="R309" s="164">
        <f>R310</f>
        <v>0</v>
      </c>
      <c r="S309" s="163"/>
      <c r="T309" s="165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58" t="s">
        <v>21</v>
      </c>
      <c r="AT309" s="166" t="s">
        <v>76</v>
      </c>
      <c r="AU309" s="166" t="s">
        <v>21</v>
      </c>
      <c r="AY309" s="158" t="s">
        <v>127</v>
      </c>
      <c r="BK309" s="167">
        <f>BK310</f>
        <v>0</v>
      </c>
    </row>
    <row r="310" spans="1:65" s="2" customFormat="1" ht="16.5" customHeight="1">
      <c r="A310" s="36"/>
      <c r="B310" s="170"/>
      <c r="C310" s="171" t="s">
        <v>620</v>
      </c>
      <c r="D310" s="171" t="s">
        <v>129</v>
      </c>
      <c r="E310" s="172" t="s">
        <v>621</v>
      </c>
      <c r="F310" s="173" t="s">
        <v>622</v>
      </c>
      <c r="G310" s="174" t="s">
        <v>292</v>
      </c>
      <c r="H310" s="175">
        <v>427.994</v>
      </c>
      <c r="I310" s="176"/>
      <c r="J310" s="177">
        <f>ROUND(I310*H310,2)</f>
        <v>0</v>
      </c>
      <c r="K310" s="178"/>
      <c r="L310" s="37"/>
      <c r="M310" s="179" t="s">
        <v>1</v>
      </c>
      <c r="N310" s="180" t="s">
        <v>42</v>
      </c>
      <c r="O310" s="75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3" t="s">
        <v>133</v>
      </c>
      <c r="AT310" s="183" t="s">
        <v>129</v>
      </c>
      <c r="AU310" s="183" t="s">
        <v>86</v>
      </c>
      <c r="AY310" s="17" t="s">
        <v>127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7" t="s">
        <v>21</v>
      </c>
      <c r="BK310" s="184">
        <f>ROUND(I310*H310,2)</f>
        <v>0</v>
      </c>
      <c r="BL310" s="17" t="s">
        <v>133</v>
      </c>
      <c r="BM310" s="183" t="s">
        <v>623</v>
      </c>
    </row>
    <row r="311" spans="1:63" s="12" customFormat="1" ht="25.9" customHeight="1">
      <c r="A311" s="12"/>
      <c r="B311" s="157"/>
      <c r="C311" s="12"/>
      <c r="D311" s="158" t="s">
        <v>76</v>
      </c>
      <c r="E311" s="159" t="s">
        <v>624</v>
      </c>
      <c r="F311" s="159" t="s">
        <v>625</v>
      </c>
      <c r="G311" s="12"/>
      <c r="H311" s="12"/>
      <c r="I311" s="160"/>
      <c r="J311" s="161">
        <f>BK311</f>
        <v>0</v>
      </c>
      <c r="K311" s="12"/>
      <c r="L311" s="157"/>
      <c r="M311" s="162"/>
      <c r="N311" s="163"/>
      <c r="O311" s="163"/>
      <c r="P311" s="164">
        <f>P312</f>
        <v>0</v>
      </c>
      <c r="Q311" s="163"/>
      <c r="R311" s="164">
        <f>R312</f>
        <v>0.081</v>
      </c>
      <c r="S311" s="163"/>
      <c r="T311" s="165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58" t="s">
        <v>86</v>
      </c>
      <c r="AT311" s="166" t="s">
        <v>76</v>
      </c>
      <c r="AU311" s="166" t="s">
        <v>77</v>
      </c>
      <c r="AY311" s="158" t="s">
        <v>127</v>
      </c>
      <c r="BK311" s="167">
        <f>BK312</f>
        <v>0</v>
      </c>
    </row>
    <row r="312" spans="1:63" s="12" customFormat="1" ht="22.8" customHeight="1">
      <c r="A312" s="12"/>
      <c r="B312" s="157"/>
      <c r="C312" s="12"/>
      <c r="D312" s="158" t="s">
        <v>76</v>
      </c>
      <c r="E312" s="168" t="s">
        <v>626</v>
      </c>
      <c r="F312" s="168" t="s">
        <v>627</v>
      </c>
      <c r="G312" s="12"/>
      <c r="H312" s="12"/>
      <c r="I312" s="160"/>
      <c r="J312" s="169">
        <f>BK312</f>
        <v>0</v>
      </c>
      <c r="K312" s="12"/>
      <c r="L312" s="157"/>
      <c r="M312" s="162"/>
      <c r="N312" s="163"/>
      <c r="O312" s="163"/>
      <c r="P312" s="164">
        <f>SUM(P313:P321)</f>
        <v>0</v>
      </c>
      <c r="Q312" s="163"/>
      <c r="R312" s="164">
        <f>SUM(R313:R321)</f>
        <v>0.081</v>
      </c>
      <c r="S312" s="163"/>
      <c r="T312" s="165">
        <f>SUM(T313:T321)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58" t="s">
        <v>86</v>
      </c>
      <c r="AT312" s="166" t="s">
        <v>76</v>
      </c>
      <c r="AU312" s="166" t="s">
        <v>21</v>
      </c>
      <c r="AY312" s="158" t="s">
        <v>127</v>
      </c>
      <c r="BK312" s="167">
        <f>SUM(BK313:BK321)</f>
        <v>0</v>
      </c>
    </row>
    <row r="313" spans="1:65" s="2" customFormat="1" ht="16.5" customHeight="1">
      <c r="A313" s="36"/>
      <c r="B313" s="170"/>
      <c r="C313" s="171" t="s">
        <v>628</v>
      </c>
      <c r="D313" s="171" t="s">
        <v>129</v>
      </c>
      <c r="E313" s="172" t="s">
        <v>629</v>
      </c>
      <c r="F313" s="173" t="s">
        <v>630</v>
      </c>
      <c r="G313" s="174" t="s">
        <v>132</v>
      </c>
      <c r="H313" s="175">
        <v>64.72</v>
      </c>
      <c r="I313" s="176"/>
      <c r="J313" s="177">
        <f>ROUND(I313*H313,2)</f>
        <v>0</v>
      </c>
      <c r="K313" s="178"/>
      <c r="L313" s="37"/>
      <c r="M313" s="179" t="s">
        <v>1</v>
      </c>
      <c r="N313" s="180" t="s">
        <v>42</v>
      </c>
      <c r="O313" s="75"/>
      <c r="P313" s="181">
        <f>O313*H313</f>
        <v>0</v>
      </c>
      <c r="Q313" s="181">
        <v>0</v>
      </c>
      <c r="R313" s="181">
        <f>Q313*H313</f>
        <v>0</v>
      </c>
      <c r="S313" s="181">
        <v>0</v>
      </c>
      <c r="T313" s="18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3" t="s">
        <v>193</v>
      </c>
      <c r="AT313" s="183" t="s">
        <v>129</v>
      </c>
      <c r="AU313" s="183" t="s">
        <v>86</v>
      </c>
      <c r="AY313" s="17" t="s">
        <v>127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17" t="s">
        <v>21</v>
      </c>
      <c r="BK313" s="184">
        <f>ROUND(I313*H313,2)</f>
        <v>0</v>
      </c>
      <c r="BL313" s="17" t="s">
        <v>193</v>
      </c>
      <c r="BM313" s="183" t="s">
        <v>631</v>
      </c>
    </row>
    <row r="314" spans="1:65" s="2" customFormat="1" ht="16.5" customHeight="1">
      <c r="A314" s="36"/>
      <c r="B314" s="170"/>
      <c r="C314" s="202" t="s">
        <v>632</v>
      </c>
      <c r="D314" s="202" t="s">
        <v>301</v>
      </c>
      <c r="E314" s="203" t="s">
        <v>633</v>
      </c>
      <c r="F314" s="204" t="s">
        <v>634</v>
      </c>
      <c r="G314" s="205" t="s">
        <v>292</v>
      </c>
      <c r="H314" s="206">
        <v>0.023</v>
      </c>
      <c r="I314" s="207"/>
      <c r="J314" s="208">
        <f>ROUND(I314*H314,2)</f>
        <v>0</v>
      </c>
      <c r="K314" s="209"/>
      <c r="L314" s="210"/>
      <c r="M314" s="211" t="s">
        <v>1</v>
      </c>
      <c r="N314" s="212" t="s">
        <v>42</v>
      </c>
      <c r="O314" s="75"/>
      <c r="P314" s="181">
        <f>O314*H314</f>
        <v>0</v>
      </c>
      <c r="Q314" s="181">
        <v>1</v>
      </c>
      <c r="R314" s="181">
        <f>Q314*H314</f>
        <v>0.023</v>
      </c>
      <c r="S314" s="181">
        <v>0</v>
      </c>
      <c r="T314" s="18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3" t="s">
        <v>261</v>
      </c>
      <c r="AT314" s="183" t="s">
        <v>301</v>
      </c>
      <c r="AU314" s="183" t="s">
        <v>86</v>
      </c>
      <c r="AY314" s="17" t="s">
        <v>127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7" t="s">
        <v>21</v>
      </c>
      <c r="BK314" s="184">
        <f>ROUND(I314*H314,2)</f>
        <v>0</v>
      </c>
      <c r="BL314" s="17" t="s">
        <v>193</v>
      </c>
      <c r="BM314" s="183" t="s">
        <v>635</v>
      </c>
    </row>
    <row r="315" spans="1:47" s="2" customFormat="1" ht="12">
      <c r="A315" s="36"/>
      <c r="B315" s="37"/>
      <c r="C315" s="36"/>
      <c r="D315" s="186" t="s">
        <v>636</v>
      </c>
      <c r="E315" s="36"/>
      <c r="F315" s="217" t="s">
        <v>637</v>
      </c>
      <c r="G315" s="36"/>
      <c r="H315" s="36"/>
      <c r="I315" s="214"/>
      <c r="J315" s="36"/>
      <c r="K315" s="36"/>
      <c r="L315" s="37"/>
      <c r="M315" s="215"/>
      <c r="N315" s="216"/>
      <c r="O315" s="75"/>
      <c r="P315" s="75"/>
      <c r="Q315" s="75"/>
      <c r="R315" s="75"/>
      <c r="S315" s="75"/>
      <c r="T315" s="7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7" t="s">
        <v>636</v>
      </c>
      <c r="AU315" s="17" t="s">
        <v>86</v>
      </c>
    </row>
    <row r="316" spans="1:51" s="13" customFormat="1" ht="12">
      <c r="A316" s="13"/>
      <c r="B316" s="185"/>
      <c r="C316" s="13"/>
      <c r="D316" s="186" t="s">
        <v>178</v>
      </c>
      <c r="E316" s="13"/>
      <c r="F316" s="188" t="s">
        <v>638</v>
      </c>
      <c r="G316" s="13"/>
      <c r="H316" s="189">
        <v>0.023</v>
      </c>
      <c r="I316" s="190"/>
      <c r="J316" s="13"/>
      <c r="K316" s="13"/>
      <c r="L316" s="185"/>
      <c r="M316" s="191"/>
      <c r="N316" s="192"/>
      <c r="O316" s="192"/>
      <c r="P316" s="192"/>
      <c r="Q316" s="192"/>
      <c r="R316" s="192"/>
      <c r="S316" s="192"/>
      <c r="T316" s="19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7" t="s">
        <v>178</v>
      </c>
      <c r="AU316" s="187" t="s">
        <v>86</v>
      </c>
      <c r="AV316" s="13" t="s">
        <v>86</v>
      </c>
      <c r="AW316" s="13" t="s">
        <v>3</v>
      </c>
      <c r="AX316" s="13" t="s">
        <v>21</v>
      </c>
      <c r="AY316" s="187" t="s">
        <v>127</v>
      </c>
    </row>
    <row r="317" spans="1:65" s="2" customFormat="1" ht="16.5" customHeight="1">
      <c r="A317" s="36"/>
      <c r="B317" s="170"/>
      <c r="C317" s="171" t="s">
        <v>639</v>
      </c>
      <c r="D317" s="171" t="s">
        <v>129</v>
      </c>
      <c r="E317" s="172" t="s">
        <v>640</v>
      </c>
      <c r="F317" s="173" t="s">
        <v>641</v>
      </c>
      <c r="G317" s="174" t="s">
        <v>132</v>
      </c>
      <c r="H317" s="175">
        <v>129.44</v>
      </c>
      <c r="I317" s="176"/>
      <c r="J317" s="177">
        <f>ROUND(I317*H317,2)</f>
        <v>0</v>
      </c>
      <c r="K317" s="178"/>
      <c r="L317" s="37"/>
      <c r="M317" s="179" t="s">
        <v>1</v>
      </c>
      <c r="N317" s="180" t="s">
        <v>42</v>
      </c>
      <c r="O317" s="75"/>
      <c r="P317" s="181">
        <f>O317*H317</f>
        <v>0</v>
      </c>
      <c r="Q317" s="181">
        <v>0</v>
      </c>
      <c r="R317" s="181">
        <f>Q317*H317</f>
        <v>0</v>
      </c>
      <c r="S317" s="181">
        <v>0</v>
      </c>
      <c r="T317" s="18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3" t="s">
        <v>193</v>
      </c>
      <c r="AT317" s="183" t="s">
        <v>129</v>
      </c>
      <c r="AU317" s="183" t="s">
        <v>86</v>
      </c>
      <c r="AY317" s="17" t="s">
        <v>127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7" t="s">
        <v>21</v>
      </c>
      <c r="BK317" s="184">
        <f>ROUND(I317*H317,2)</f>
        <v>0</v>
      </c>
      <c r="BL317" s="17" t="s">
        <v>193</v>
      </c>
      <c r="BM317" s="183" t="s">
        <v>642</v>
      </c>
    </row>
    <row r="318" spans="1:65" s="2" customFormat="1" ht="16.5" customHeight="1">
      <c r="A318" s="36"/>
      <c r="B318" s="170"/>
      <c r="C318" s="202" t="s">
        <v>643</v>
      </c>
      <c r="D318" s="202" t="s">
        <v>301</v>
      </c>
      <c r="E318" s="203" t="s">
        <v>644</v>
      </c>
      <c r="F318" s="204" t="s">
        <v>645</v>
      </c>
      <c r="G318" s="205" t="s">
        <v>292</v>
      </c>
      <c r="H318" s="206">
        <v>0.058</v>
      </c>
      <c r="I318" s="207"/>
      <c r="J318" s="208">
        <f>ROUND(I318*H318,2)</f>
        <v>0</v>
      </c>
      <c r="K318" s="209"/>
      <c r="L318" s="210"/>
      <c r="M318" s="211" t="s">
        <v>1</v>
      </c>
      <c r="N318" s="212" t="s">
        <v>42</v>
      </c>
      <c r="O318" s="75"/>
      <c r="P318" s="181">
        <f>O318*H318</f>
        <v>0</v>
      </c>
      <c r="Q318" s="181">
        <v>1</v>
      </c>
      <c r="R318" s="181">
        <f>Q318*H318</f>
        <v>0.058</v>
      </c>
      <c r="S318" s="181">
        <v>0</v>
      </c>
      <c r="T318" s="18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3" t="s">
        <v>261</v>
      </c>
      <c r="AT318" s="183" t="s">
        <v>301</v>
      </c>
      <c r="AU318" s="183" t="s">
        <v>86</v>
      </c>
      <c r="AY318" s="17" t="s">
        <v>127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7" t="s">
        <v>21</v>
      </c>
      <c r="BK318" s="184">
        <f>ROUND(I318*H318,2)</f>
        <v>0</v>
      </c>
      <c r="BL318" s="17" t="s">
        <v>193</v>
      </c>
      <c r="BM318" s="183" t="s">
        <v>646</v>
      </c>
    </row>
    <row r="319" spans="1:47" s="2" customFormat="1" ht="12">
      <c r="A319" s="36"/>
      <c r="B319" s="37"/>
      <c r="C319" s="36"/>
      <c r="D319" s="186" t="s">
        <v>636</v>
      </c>
      <c r="E319" s="36"/>
      <c r="F319" s="217" t="s">
        <v>647</v>
      </c>
      <c r="G319" s="36"/>
      <c r="H319" s="36"/>
      <c r="I319" s="214"/>
      <c r="J319" s="36"/>
      <c r="K319" s="36"/>
      <c r="L319" s="37"/>
      <c r="M319" s="215"/>
      <c r="N319" s="216"/>
      <c r="O319" s="75"/>
      <c r="P319" s="75"/>
      <c r="Q319" s="75"/>
      <c r="R319" s="75"/>
      <c r="S319" s="75"/>
      <c r="T319" s="7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7" t="s">
        <v>636</v>
      </c>
      <c r="AU319" s="17" t="s">
        <v>86</v>
      </c>
    </row>
    <row r="320" spans="1:51" s="13" customFormat="1" ht="12">
      <c r="A320" s="13"/>
      <c r="B320" s="185"/>
      <c r="C320" s="13"/>
      <c r="D320" s="186" t="s">
        <v>178</v>
      </c>
      <c r="E320" s="13"/>
      <c r="F320" s="188" t="s">
        <v>648</v>
      </c>
      <c r="G320" s="13"/>
      <c r="H320" s="189">
        <v>0.058</v>
      </c>
      <c r="I320" s="190"/>
      <c r="J320" s="13"/>
      <c r="K320" s="13"/>
      <c r="L320" s="185"/>
      <c r="M320" s="191"/>
      <c r="N320" s="192"/>
      <c r="O320" s="192"/>
      <c r="P320" s="192"/>
      <c r="Q320" s="192"/>
      <c r="R320" s="192"/>
      <c r="S320" s="192"/>
      <c r="T320" s="19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7" t="s">
        <v>178</v>
      </c>
      <c r="AU320" s="187" t="s">
        <v>86</v>
      </c>
      <c r="AV320" s="13" t="s">
        <v>86</v>
      </c>
      <c r="AW320" s="13" t="s">
        <v>3</v>
      </c>
      <c r="AX320" s="13" t="s">
        <v>21</v>
      </c>
      <c r="AY320" s="187" t="s">
        <v>127</v>
      </c>
    </row>
    <row r="321" spans="1:65" s="2" customFormat="1" ht="16.5" customHeight="1">
      <c r="A321" s="36"/>
      <c r="B321" s="170"/>
      <c r="C321" s="171" t="s">
        <v>649</v>
      </c>
      <c r="D321" s="171" t="s">
        <v>129</v>
      </c>
      <c r="E321" s="172" t="s">
        <v>650</v>
      </c>
      <c r="F321" s="173" t="s">
        <v>651</v>
      </c>
      <c r="G321" s="174" t="s">
        <v>292</v>
      </c>
      <c r="H321" s="175">
        <v>0.081</v>
      </c>
      <c r="I321" s="176"/>
      <c r="J321" s="177">
        <f>ROUND(I321*H321,2)</f>
        <v>0</v>
      </c>
      <c r="K321" s="178"/>
      <c r="L321" s="37"/>
      <c r="M321" s="218" t="s">
        <v>1</v>
      </c>
      <c r="N321" s="219" t="s">
        <v>42</v>
      </c>
      <c r="O321" s="220"/>
      <c r="P321" s="221">
        <f>O321*H321</f>
        <v>0</v>
      </c>
      <c r="Q321" s="221">
        <v>0</v>
      </c>
      <c r="R321" s="221">
        <f>Q321*H321</f>
        <v>0</v>
      </c>
      <c r="S321" s="221">
        <v>0</v>
      </c>
      <c r="T321" s="22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3" t="s">
        <v>193</v>
      </c>
      <c r="AT321" s="183" t="s">
        <v>129</v>
      </c>
      <c r="AU321" s="183" t="s">
        <v>86</v>
      </c>
      <c r="AY321" s="17" t="s">
        <v>127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7" t="s">
        <v>21</v>
      </c>
      <c r="BK321" s="184">
        <f>ROUND(I321*H321,2)</f>
        <v>0</v>
      </c>
      <c r="BL321" s="17" t="s">
        <v>193</v>
      </c>
      <c r="BM321" s="183" t="s">
        <v>652</v>
      </c>
    </row>
    <row r="322" spans="1:31" s="2" customFormat="1" ht="6.95" customHeight="1">
      <c r="A322" s="36"/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37"/>
      <c r="M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</row>
  </sheetData>
  <autoFilter ref="C126:K32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Svinná - most 23218-2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653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22</v>
      </c>
      <c r="E12" s="36"/>
      <c r="F12" s="25" t="s">
        <v>23</v>
      </c>
      <c r="G12" s="36"/>
      <c r="H12" s="36"/>
      <c r="I12" s="30" t="s">
        <v>24</v>
      </c>
      <c r="J12" s="67" t="str">
        <f>'Rekapitulace stavby'!AN8</f>
        <v>3. 12. 2014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28</v>
      </c>
      <c r="E14" s="36"/>
      <c r="F14" s="36"/>
      <c r="G14" s="36"/>
      <c r="H14" s="36"/>
      <c r="I14" s="30" t="s">
        <v>29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30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31</v>
      </c>
      <c r="E17" s="36"/>
      <c r="F17" s="36"/>
      <c r="G17" s="36"/>
      <c r="H17" s="36"/>
      <c r="I17" s="30" t="s">
        <v>29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30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33</v>
      </c>
      <c r="E20" s="36"/>
      <c r="F20" s="36"/>
      <c r="G20" s="36"/>
      <c r="H20" s="36"/>
      <c r="I20" s="30" t="s">
        <v>29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30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29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30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37</v>
      </c>
      <c r="E30" s="36"/>
      <c r="F30" s="36"/>
      <c r="G30" s="36"/>
      <c r="H30" s="36"/>
      <c r="I30" s="36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4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41</v>
      </c>
      <c r="E33" s="30" t="s">
        <v>42</v>
      </c>
      <c r="F33" s="125">
        <f>ROUND((SUM(BE118:BE123)),2)</f>
        <v>0</v>
      </c>
      <c r="G33" s="36"/>
      <c r="H33" s="36"/>
      <c r="I33" s="126">
        <v>0.21</v>
      </c>
      <c r="J33" s="125">
        <f>ROUND(((SUM(BE118:BE123))*I33),2)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25">
        <f>ROUND((SUM(BF118:BF123)),2)</f>
        <v>0</v>
      </c>
      <c r="G34" s="36"/>
      <c r="H34" s="36"/>
      <c r="I34" s="126">
        <v>0.15</v>
      </c>
      <c r="J34" s="125">
        <f>ROUND(((SUM(BF118:BF123))*I34),2)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25">
        <f>ROUND((SUM(BG118:BG123)),2)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25">
        <f>ROUND((SUM(BH118:BH123)),2)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25">
        <f>ROUND((SUM(BI118:BI123)),2)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47</v>
      </c>
      <c r="E39" s="79"/>
      <c r="F39" s="79"/>
      <c r="G39" s="129" t="s">
        <v>48</v>
      </c>
      <c r="H39" s="130" t="s">
        <v>49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3" t="s">
        <v>53</v>
      </c>
      <c r="G61" s="56" t="s">
        <v>52</v>
      </c>
      <c r="H61" s="39"/>
      <c r="I61" s="39"/>
      <c r="J61" s="134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3" t="s">
        <v>53</v>
      </c>
      <c r="G76" s="56" t="s">
        <v>52</v>
      </c>
      <c r="H76" s="39"/>
      <c r="I76" s="39"/>
      <c r="J76" s="134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Svinná - most 23218-2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171 - SO 171 DIO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22</v>
      </c>
      <c r="D89" s="36"/>
      <c r="E89" s="36"/>
      <c r="F89" s="25" t="str">
        <f>F12</f>
        <v xml:space="preserve"> </v>
      </c>
      <c r="G89" s="36"/>
      <c r="H89" s="36"/>
      <c r="I89" s="30" t="s">
        <v>24</v>
      </c>
      <c r="J89" s="67" t="str">
        <f>IF(J12="","",J12)</f>
        <v>3. 12. 2014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28</v>
      </c>
      <c r="D91" s="36"/>
      <c r="E91" s="36"/>
      <c r="F91" s="25" t="str">
        <f>E15</f>
        <v xml:space="preserve"> </v>
      </c>
      <c r="G91" s="36"/>
      <c r="H91" s="36"/>
      <c r="I91" s="30" t="s">
        <v>33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31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654</v>
      </c>
      <c r="E97" s="140"/>
      <c r="F97" s="140"/>
      <c r="G97" s="140"/>
      <c r="H97" s="140"/>
      <c r="I97" s="140"/>
      <c r="J97" s="141">
        <f>J119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655</v>
      </c>
      <c r="E98" s="144"/>
      <c r="F98" s="144"/>
      <c r="G98" s="144"/>
      <c r="H98" s="144"/>
      <c r="I98" s="144"/>
      <c r="J98" s="145">
        <f>J120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112</v>
      </c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6"/>
      <c r="D108" s="36"/>
      <c r="E108" s="119" t="str">
        <f>E7</f>
        <v>Svinná - most 23218-2</v>
      </c>
      <c r="F108" s="30"/>
      <c r="G108" s="30"/>
      <c r="H108" s="30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94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>171 - SO 171 DIO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22</v>
      </c>
      <c r="D112" s="36"/>
      <c r="E112" s="36"/>
      <c r="F112" s="25" t="str">
        <f>F12</f>
        <v xml:space="preserve"> </v>
      </c>
      <c r="G112" s="36"/>
      <c r="H112" s="36"/>
      <c r="I112" s="30" t="s">
        <v>24</v>
      </c>
      <c r="J112" s="67" t="str">
        <f>IF(J12="","",J12)</f>
        <v>3. 12. 2014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28</v>
      </c>
      <c r="D114" s="36"/>
      <c r="E114" s="36"/>
      <c r="F114" s="25" t="str">
        <f>E15</f>
        <v xml:space="preserve"> </v>
      </c>
      <c r="G114" s="36"/>
      <c r="H114" s="36"/>
      <c r="I114" s="30" t="s">
        <v>33</v>
      </c>
      <c r="J114" s="34" t="str">
        <f>E21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31</v>
      </c>
      <c r="D115" s="36"/>
      <c r="E115" s="36"/>
      <c r="F115" s="25" t="str">
        <f>IF(E18="","",E18)</f>
        <v>Vyplň údaj</v>
      </c>
      <c r="G115" s="36"/>
      <c r="H115" s="36"/>
      <c r="I115" s="30" t="s">
        <v>35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46"/>
      <c r="B117" s="147"/>
      <c r="C117" s="148" t="s">
        <v>113</v>
      </c>
      <c r="D117" s="149" t="s">
        <v>62</v>
      </c>
      <c r="E117" s="149" t="s">
        <v>58</v>
      </c>
      <c r="F117" s="149" t="s">
        <v>59</v>
      </c>
      <c r="G117" s="149" t="s">
        <v>114</v>
      </c>
      <c r="H117" s="149" t="s">
        <v>115</v>
      </c>
      <c r="I117" s="149" t="s">
        <v>116</v>
      </c>
      <c r="J117" s="150" t="s">
        <v>98</v>
      </c>
      <c r="K117" s="151" t="s">
        <v>117</v>
      </c>
      <c r="L117" s="152"/>
      <c r="M117" s="84" t="s">
        <v>1</v>
      </c>
      <c r="N117" s="85" t="s">
        <v>41</v>
      </c>
      <c r="O117" s="85" t="s">
        <v>118</v>
      </c>
      <c r="P117" s="85" t="s">
        <v>119</v>
      </c>
      <c r="Q117" s="85" t="s">
        <v>120</v>
      </c>
      <c r="R117" s="85" t="s">
        <v>121</v>
      </c>
      <c r="S117" s="85" t="s">
        <v>122</v>
      </c>
      <c r="T117" s="86" t="s">
        <v>123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pans="1:63" s="2" customFormat="1" ht="22.8" customHeight="1">
      <c r="A118" s="36"/>
      <c r="B118" s="37"/>
      <c r="C118" s="91" t="s">
        <v>124</v>
      </c>
      <c r="D118" s="36"/>
      <c r="E118" s="36"/>
      <c r="F118" s="36"/>
      <c r="G118" s="36"/>
      <c r="H118" s="36"/>
      <c r="I118" s="36"/>
      <c r="J118" s="153">
        <f>BK118</f>
        <v>0</v>
      </c>
      <c r="K118" s="36"/>
      <c r="L118" s="37"/>
      <c r="M118" s="87"/>
      <c r="N118" s="71"/>
      <c r="O118" s="88"/>
      <c r="P118" s="154">
        <f>P119</f>
        <v>0</v>
      </c>
      <c r="Q118" s="88"/>
      <c r="R118" s="154">
        <f>R119</f>
        <v>0</v>
      </c>
      <c r="S118" s="88"/>
      <c r="T118" s="15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76</v>
      </c>
      <c r="AU118" s="17" t="s">
        <v>100</v>
      </c>
      <c r="BK118" s="156">
        <f>BK119</f>
        <v>0</v>
      </c>
    </row>
    <row r="119" spans="1:63" s="12" customFormat="1" ht="25.9" customHeight="1">
      <c r="A119" s="12"/>
      <c r="B119" s="157"/>
      <c r="C119" s="12"/>
      <c r="D119" s="158" t="s">
        <v>76</v>
      </c>
      <c r="E119" s="159" t="s">
        <v>656</v>
      </c>
      <c r="F119" s="159" t="s">
        <v>657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146</v>
      </c>
      <c r="AT119" s="166" t="s">
        <v>76</v>
      </c>
      <c r="AU119" s="166" t="s">
        <v>77</v>
      </c>
      <c r="AY119" s="158" t="s">
        <v>127</v>
      </c>
      <c r="BK119" s="167">
        <f>BK120</f>
        <v>0</v>
      </c>
    </row>
    <row r="120" spans="1:63" s="12" customFormat="1" ht="22.8" customHeight="1">
      <c r="A120" s="12"/>
      <c r="B120" s="157"/>
      <c r="C120" s="12"/>
      <c r="D120" s="158" t="s">
        <v>76</v>
      </c>
      <c r="E120" s="168" t="s">
        <v>658</v>
      </c>
      <c r="F120" s="168" t="s">
        <v>659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SUM(P121:P123)</f>
        <v>0</v>
      </c>
      <c r="Q120" s="163"/>
      <c r="R120" s="164">
        <f>SUM(R121:R123)</f>
        <v>0</v>
      </c>
      <c r="S120" s="163"/>
      <c r="T120" s="165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146</v>
      </c>
      <c r="AT120" s="166" t="s">
        <v>76</v>
      </c>
      <c r="AU120" s="166" t="s">
        <v>21</v>
      </c>
      <c r="AY120" s="158" t="s">
        <v>127</v>
      </c>
      <c r="BK120" s="167">
        <f>SUM(BK121:BK123)</f>
        <v>0</v>
      </c>
    </row>
    <row r="121" spans="1:65" s="2" customFormat="1" ht="16.5" customHeight="1">
      <c r="A121" s="36"/>
      <c r="B121" s="170"/>
      <c r="C121" s="171" t="s">
        <v>21</v>
      </c>
      <c r="D121" s="171" t="s">
        <v>129</v>
      </c>
      <c r="E121" s="172" t="s">
        <v>660</v>
      </c>
      <c r="F121" s="173" t="s">
        <v>661</v>
      </c>
      <c r="G121" s="174" t="s">
        <v>662</v>
      </c>
      <c r="H121" s="175">
        <v>1</v>
      </c>
      <c r="I121" s="176"/>
      <c r="J121" s="177">
        <f>ROUND(I121*H121,2)</f>
        <v>0</v>
      </c>
      <c r="K121" s="178"/>
      <c r="L121" s="37"/>
      <c r="M121" s="179" t="s">
        <v>1</v>
      </c>
      <c r="N121" s="180" t="s">
        <v>42</v>
      </c>
      <c r="O121" s="7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663</v>
      </c>
      <c r="AT121" s="183" t="s">
        <v>129</v>
      </c>
      <c r="AU121" s="183" t="s">
        <v>86</v>
      </c>
      <c r="AY121" s="17" t="s">
        <v>127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21</v>
      </c>
      <c r="BK121" s="184">
        <f>ROUND(I121*H121,2)</f>
        <v>0</v>
      </c>
      <c r="BL121" s="17" t="s">
        <v>663</v>
      </c>
      <c r="BM121" s="183" t="s">
        <v>664</v>
      </c>
    </row>
    <row r="122" spans="1:47" s="2" customFormat="1" ht="12">
      <c r="A122" s="36"/>
      <c r="B122" s="37"/>
      <c r="C122" s="36"/>
      <c r="D122" s="186" t="s">
        <v>587</v>
      </c>
      <c r="E122" s="36"/>
      <c r="F122" s="213" t="s">
        <v>661</v>
      </c>
      <c r="G122" s="36"/>
      <c r="H122" s="36"/>
      <c r="I122" s="214"/>
      <c r="J122" s="36"/>
      <c r="K122" s="36"/>
      <c r="L122" s="37"/>
      <c r="M122" s="215"/>
      <c r="N122" s="216"/>
      <c r="O122" s="75"/>
      <c r="P122" s="75"/>
      <c r="Q122" s="75"/>
      <c r="R122" s="75"/>
      <c r="S122" s="75"/>
      <c r="T122" s="7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587</v>
      </c>
      <c r="AU122" s="17" t="s">
        <v>86</v>
      </c>
    </row>
    <row r="123" spans="1:47" s="2" customFormat="1" ht="12">
      <c r="A123" s="36"/>
      <c r="B123" s="37"/>
      <c r="C123" s="36"/>
      <c r="D123" s="186" t="s">
        <v>636</v>
      </c>
      <c r="E123" s="36"/>
      <c r="F123" s="217" t="s">
        <v>665</v>
      </c>
      <c r="G123" s="36"/>
      <c r="H123" s="36"/>
      <c r="I123" s="214"/>
      <c r="J123" s="36"/>
      <c r="K123" s="36"/>
      <c r="L123" s="37"/>
      <c r="M123" s="223"/>
      <c r="N123" s="224"/>
      <c r="O123" s="220"/>
      <c r="P123" s="220"/>
      <c r="Q123" s="220"/>
      <c r="R123" s="220"/>
      <c r="S123" s="220"/>
      <c r="T123" s="225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636</v>
      </c>
      <c r="AU123" s="17" t="s">
        <v>86</v>
      </c>
    </row>
    <row r="124" spans="1:31" s="2" customFormat="1" ht="6.95" customHeight="1">
      <c r="A124" s="36"/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37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93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Svinná - most 23218-2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94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666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22</v>
      </c>
      <c r="E12" s="36"/>
      <c r="F12" s="25" t="s">
        <v>23</v>
      </c>
      <c r="G12" s="36"/>
      <c r="H12" s="36"/>
      <c r="I12" s="30" t="s">
        <v>24</v>
      </c>
      <c r="J12" s="67" t="str">
        <f>'Rekapitulace stavby'!AN8</f>
        <v>3. 12. 2014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28</v>
      </c>
      <c r="E14" s="36"/>
      <c r="F14" s="36"/>
      <c r="G14" s="36"/>
      <c r="H14" s="36"/>
      <c r="I14" s="30" t="s">
        <v>29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30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31</v>
      </c>
      <c r="E17" s="36"/>
      <c r="F17" s="36"/>
      <c r="G17" s="36"/>
      <c r="H17" s="36"/>
      <c r="I17" s="30" t="s">
        <v>29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30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33</v>
      </c>
      <c r="E20" s="36"/>
      <c r="F20" s="36"/>
      <c r="G20" s="36"/>
      <c r="H20" s="36"/>
      <c r="I20" s="30" t="s">
        <v>29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30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29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30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37</v>
      </c>
      <c r="E30" s="36"/>
      <c r="F30" s="36"/>
      <c r="G30" s="36"/>
      <c r="H30" s="36"/>
      <c r="I30" s="36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39</v>
      </c>
      <c r="G32" s="36"/>
      <c r="H32" s="36"/>
      <c r="I32" s="41" t="s">
        <v>38</v>
      </c>
      <c r="J32" s="41" t="s">
        <v>40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41</v>
      </c>
      <c r="E33" s="30" t="s">
        <v>42</v>
      </c>
      <c r="F33" s="125">
        <f>ROUND((SUM(BE117:BE140)),2)</f>
        <v>0</v>
      </c>
      <c r="G33" s="36"/>
      <c r="H33" s="36"/>
      <c r="I33" s="126">
        <v>0.21</v>
      </c>
      <c r="J33" s="125">
        <f>ROUND(((SUM(BE117:BE140))*I33),2)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43</v>
      </c>
      <c r="F34" s="125">
        <f>ROUND((SUM(BF117:BF140)),2)</f>
        <v>0</v>
      </c>
      <c r="G34" s="36"/>
      <c r="H34" s="36"/>
      <c r="I34" s="126">
        <v>0.15</v>
      </c>
      <c r="J34" s="125">
        <f>ROUND(((SUM(BF117:BF140))*I34),2)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44</v>
      </c>
      <c r="F35" s="125">
        <f>ROUND((SUM(BG117:BG140)),2)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45</v>
      </c>
      <c r="F36" s="125">
        <f>ROUND((SUM(BH117:BH140)),2)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46</v>
      </c>
      <c r="F37" s="125">
        <f>ROUND((SUM(BI117:BI140)),2)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47</v>
      </c>
      <c r="E39" s="79"/>
      <c r="F39" s="79"/>
      <c r="G39" s="129" t="s">
        <v>48</v>
      </c>
      <c r="H39" s="130" t="s">
        <v>49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33" t="s">
        <v>53</v>
      </c>
      <c r="G61" s="56" t="s">
        <v>52</v>
      </c>
      <c r="H61" s="39"/>
      <c r="I61" s="39"/>
      <c r="J61" s="134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33" t="s">
        <v>53</v>
      </c>
      <c r="G76" s="56" t="s">
        <v>52</v>
      </c>
      <c r="H76" s="39"/>
      <c r="I76" s="39"/>
      <c r="J76" s="134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Svinná - most 23218-2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401 - VON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22</v>
      </c>
      <c r="D89" s="36"/>
      <c r="E89" s="36"/>
      <c r="F89" s="25" t="str">
        <f>F12</f>
        <v xml:space="preserve"> </v>
      </c>
      <c r="G89" s="36"/>
      <c r="H89" s="36"/>
      <c r="I89" s="30" t="s">
        <v>24</v>
      </c>
      <c r="J89" s="67" t="str">
        <f>IF(J12="","",J12)</f>
        <v>3. 12. 2014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28</v>
      </c>
      <c r="D91" s="36"/>
      <c r="E91" s="36"/>
      <c r="F91" s="25" t="str">
        <f>E15</f>
        <v xml:space="preserve"> </v>
      </c>
      <c r="G91" s="36"/>
      <c r="H91" s="36"/>
      <c r="I91" s="30" t="s">
        <v>33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31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97</v>
      </c>
      <c r="D94" s="127"/>
      <c r="E94" s="127"/>
      <c r="F94" s="127"/>
      <c r="G94" s="127"/>
      <c r="H94" s="127"/>
      <c r="I94" s="127"/>
      <c r="J94" s="136" t="s">
        <v>98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99</v>
      </c>
      <c r="D96" s="36"/>
      <c r="E96" s="36"/>
      <c r="F96" s="36"/>
      <c r="G96" s="36"/>
      <c r="H96" s="36"/>
      <c r="I96" s="36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100</v>
      </c>
    </row>
    <row r="97" spans="1:31" s="9" customFormat="1" ht="24.95" customHeight="1">
      <c r="A97" s="9"/>
      <c r="B97" s="138"/>
      <c r="C97" s="9"/>
      <c r="D97" s="139" t="s">
        <v>654</v>
      </c>
      <c r="E97" s="140"/>
      <c r="F97" s="140"/>
      <c r="G97" s="140"/>
      <c r="H97" s="140"/>
      <c r="I97" s="140"/>
      <c r="J97" s="141">
        <f>J118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112</v>
      </c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19" t="str">
        <f>E7</f>
        <v>Svinná - most 23218-2</v>
      </c>
      <c r="F107" s="30"/>
      <c r="G107" s="30"/>
      <c r="H107" s="30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94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401 - VON</v>
      </c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22</v>
      </c>
      <c r="D111" s="36"/>
      <c r="E111" s="36"/>
      <c r="F111" s="25" t="str">
        <f>F12</f>
        <v xml:space="preserve"> </v>
      </c>
      <c r="G111" s="36"/>
      <c r="H111" s="36"/>
      <c r="I111" s="30" t="s">
        <v>24</v>
      </c>
      <c r="J111" s="67" t="str">
        <f>IF(J12="","",J12)</f>
        <v>3. 12. 2014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28</v>
      </c>
      <c r="D113" s="36"/>
      <c r="E113" s="36"/>
      <c r="F113" s="25" t="str">
        <f>E15</f>
        <v xml:space="preserve"> </v>
      </c>
      <c r="G113" s="36"/>
      <c r="H113" s="36"/>
      <c r="I113" s="30" t="s">
        <v>33</v>
      </c>
      <c r="J113" s="34" t="str">
        <f>E21</f>
        <v xml:space="preserve"> 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31</v>
      </c>
      <c r="D114" s="36"/>
      <c r="E114" s="36"/>
      <c r="F114" s="25" t="str">
        <f>IF(E18="","",E18)</f>
        <v>Vyplň údaj</v>
      </c>
      <c r="G114" s="36"/>
      <c r="H114" s="36"/>
      <c r="I114" s="30" t="s">
        <v>35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46"/>
      <c r="B116" s="147"/>
      <c r="C116" s="148" t="s">
        <v>113</v>
      </c>
      <c r="D116" s="149" t="s">
        <v>62</v>
      </c>
      <c r="E116" s="149" t="s">
        <v>58</v>
      </c>
      <c r="F116" s="149" t="s">
        <v>59</v>
      </c>
      <c r="G116" s="149" t="s">
        <v>114</v>
      </c>
      <c r="H116" s="149" t="s">
        <v>115</v>
      </c>
      <c r="I116" s="149" t="s">
        <v>116</v>
      </c>
      <c r="J116" s="150" t="s">
        <v>98</v>
      </c>
      <c r="K116" s="151" t="s">
        <v>117</v>
      </c>
      <c r="L116" s="152"/>
      <c r="M116" s="84" t="s">
        <v>1</v>
      </c>
      <c r="N116" s="85" t="s">
        <v>41</v>
      </c>
      <c r="O116" s="85" t="s">
        <v>118</v>
      </c>
      <c r="P116" s="85" t="s">
        <v>119</v>
      </c>
      <c r="Q116" s="85" t="s">
        <v>120</v>
      </c>
      <c r="R116" s="85" t="s">
        <v>121</v>
      </c>
      <c r="S116" s="85" t="s">
        <v>122</v>
      </c>
      <c r="T116" s="86" t="s">
        <v>123</v>
      </c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63" s="2" customFormat="1" ht="22.8" customHeight="1">
      <c r="A117" s="36"/>
      <c r="B117" s="37"/>
      <c r="C117" s="91" t="s">
        <v>124</v>
      </c>
      <c r="D117" s="36"/>
      <c r="E117" s="36"/>
      <c r="F117" s="36"/>
      <c r="G117" s="36"/>
      <c r="H117" s="36"/>
      <c r="I117" s="36"/>
      <c r="J117" s="153">
        <f>BK117</f>
        <v>0</v>
      </c>
      <c r="K117" s="36"/>
      <c r="L117" s="37"/>
      <c r="M117" s="87"/>
      <c r="N117" s="71"/>
      <c r="O117" s="88"/>
      <c r="P117" s="154">
        <f>P118</f>
        <v>0</v>
      </c>
      <c r="Q117" s="88"/>
      <c r="R117" s="154">
        <f>R118</f>
        <v>0</v>
      </c>
      <c r="S117" s="88"/>
      <c r="T117" s="155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76</v>
      </c>
      <c r="AU117" s="17" t="s">
        <v>100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76</v>
      </c>
      <c r="E118" s="159" t="s">
        <v>656</v>
      </c>
      <c r="F118" s="159" t="s">
        <v>657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SUM(P119:P140)</f>
        <v>0</v>
      </c>
      <c r="Q118" s="163"/>
      <c r="R118" s="164">
        <f>SUM(R119:R140)</f>
        <v>0</v>
      </c>
      <c r="S118" s="163"/>
      <c r="T118" s="165">
        <f>SUM(T119:T140)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146</v>
      </c>
      <c r="AT118" s="166" t="s">
        <v>76</v>
      </c>
      <c r="AU118" s="166" t="s">
        <v>77</v>
      </c>
      <c r="AY118" s="158" t="s">
        <v>127</v>
      </c>
      <c r="BK118" s="167">
        <f>SUM(BK119:BK140)</f>
        <v>0</v>
      </c>
    </row>
    <row r="119" spans="1:65" s="2" customFormat="1" ht="16.5" customHeight="1">
      <c r="A119" s="36"/>
      <c r="B119" s="170"/>
      <c r="C119" s="171" t="s">
        <v>21</v>
      </c>
      <c r="D119" s="171" t="s">
        <v>129</v>
      </c>
      <c r="E119" s="172" t="s">
        <v>667</v>
      </c>
      <c r="F119" s="173" t="s">
        <v>668</v>
      </c>
      <c r="G119" s="174" t="s">
        <v>669</v>
      </c>
      <c r="H119" s="175">
        <v>1</v>
      </c>
      <c r="I119" s="176"/>
      <c r="J119" s="177">
        <f>ROUND(I119*H119,2)</f>
        <v>0</v>
      </c>
      <c r="K119" s="178"/>
      <c r="L119" s="37"/>
      <c r="M119" s="179" t="s">
        <v>1</v>
      </c>
      <c r="N119" s="180" t="s">
        <v>42</v>
      </c>
      <c r="O119" s="75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3" t="s">
        <v>663</v>
      </c>
      <c r="AT119" s="183" t="s">
        <v>129</v>
      </c>
      <c r="AU119" s="183" t="s">
        <v>21</v>
      </c>
      <c r="AY119" s="17" t="s">
        <v>127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7" t="s">
        <v>21</v>
      </c>
      <c r="BK119" s="184">
        <f>ROUND(I119*H119,2)</f>
        <v>0</v>
      </c>
      <c r="BL119" s="17" t="s">
        <v>663</v>
      </c>
      <c r="BM119" s="183" t="s">
        <v>670</v>
      </c>
    </row>
    <row r="120" spans="1:65" s="2" customFormat="1" ht="16.5" customHeight="1">
      <c r="A120" s="36"/>
      <c r="B120" s="170"/>
      <c r="C120" s="171" t="s">
        <v>86</v>
      </c>
      <c r="D120" s="171" t="s">
        <v>129</v>
      </c>
      <c r="E120" s="172" t="s">
        <v>671</v>
      </c>
      <c r="F120" s="173" t="s">
        <v>672</v>
      </c>
      <c r="G120" s="174" t="s">
        <v>669</v>
      </c>
      <c r="H120" s="175">
        <v>1</v>
      </c>
      <c r="I120" s="176"/>
      <c r="J120" s="177">
        <f>ROUND(I120*H120,2)</f>
        <v>0</v>
      </c>
      <c r="K120" s="178"/>
      <c r="L120" s="37"/>
      <c r="M120" s="179" t="s">
        <v>1</v>
      </c>
      <c r="N120" s="180" t="s">
        <v>42</v>
      </c>
      <c r="O120" s="75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3" t="s">
        <v>663</v>
      </c>
      <c r="AT120" s="183" t="s">
        <v>129</v>
      </c>
      <c r="AU120" s="183" t="s">
        <v>21</v>
      </c>
      <c r="AY120" s="17" t="s">
        <v>127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7" t="s">
        <v>21</v>
      </c>
      <c r="BK120" s="184">
        <f>ROUND(I120*H120,2)</f>
        <v>0</v>
      </c>
      <c r="BL120" s="17" t="s">
        <v>663</v>
      </c>
      <c r="BM120" s="183" t="s">
        <v>673</v>
      </c>
    </row>
    <row r="121" spans="1:65" s="2" customFormat="1" ht="16.5" customHeight="1">
      <c r="A121" s="36"/>
      <c r="B121" s="170"/>
      <c r="C121" s="171" t="s">
        <v>139</v>
      </c>
      <c r="D121" s="171" t="s">
        <v>129</v>
      </c>
      <c r="E121" s="172" t="s">
        <v>674</v>
      </c>
      <c r="F121" s="173" t="s">
        <v>675</v>
      </c>
      <c r="G121" s="174" t="s">
        <v>669</v>
      </c>
      <c r="H121" s="175">
        <v>1</v>
      </c>
      <c r="I121" s="176"/>
      <c r="J121" s="177">
        <f>ROUND(I121*H121,2)</f>
        <v>0</v>
      </c>
      <c r="K121" s="178"/>
      <c r="L121" s="37"/>
      <c r="M121" s="179" t="s">
        <v>1</v>
      </c>
      <c r="N121" s="180" t="s">
        <v>42</v>
      </c>
      <c r="O121" s="7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3" t="s">
        <v>663</v>
      </c>
      <c r="AT121" s="183" t="s">
        <v>129</v>
      </c>
      <c r="AU121" s="183" t="s">
        <v>21</v>
      </c>
      <c r="AY121" s="17" t="s">
        <v>127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7" t="s">
        <v>21</v>
      </c>
      <c r="BK121" s="184">
        <f>ROUND(I121*H121,2)</f>
        <v>0</v>
      </c>
      <c r="BL121" s="17" t="s">
        <v>663</v>
      </c>
      <c r="BM121" s="183" t="s">
        <v>676</v>
      </c>
    </row>
    <row r="122" spans="1:65" s="2" customFormat="1" ht="16.5" customHeight="1">
      <c r="A122" s="36"/>
      <c r="B122" s="170"/>
      <c r="C122" s="171" t="s">
        <v>133</v>
      </c>
      <c r="D122" s="171" t="s">
        <v>129</v>
      </c>
      <c r="E122" s="172" t="s">
        <v>677</v>
      </c>
      <c r="F122" s="173" t="s">
        <v>678</v>
      </c>
      <c r="G122" s="174" t="s">
        <v>669</v>
      </c>
      <c r="H122" s="175">
        <v>1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42</v>
      </c>
      <c r="O122" s="7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663</v>
      </c>
      <c r="AT122" s="183" t="s">
        <v>129</v>
      </c>
      <c r="AU122" s="183" t="s">
        <v>21</v>
      </c>
      <c r="AY122" s="17" t="s">
        <v>127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21</v>
      </c>
      <c r="BK122" s="184">
        <f>ROUND(I122*H122,2)</f>
        <v>0</v>
      </c>
      <c r="BL122" s="17" t="s">
        <v>663</v>
      </c>
      <c r="BM122" s="183" t="s">
        <v>679</v>
      </c>
    </row>
    <row r="123" spans="1:65" s="2" customFormat="1" ht="16.5" customHeight="1">
      <c r="A123" s="36"/>
      <c r="B123" s="170"/>
      <c r="C123" s="171" t="s">
        <v>146</v>
      </c>
      <c r="D123" s="171" t="s">
        <v>129</v>
      </c>
      <c r="E123" s="172" t="s">
        <v>680</v>
      </c>
      <c r="F123" s="173" t="s">
        <v>681</v>
      </c>
      <c r="G123" s="174" t="s">
        <v>669</v>
      </c>
      <c r="H123" s="175">
        <v>1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42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663</v>
      </c>
      <c r="AT123" s="183" t="s">
        <v>129</v>
      </c>
      <c r="AU123" s="183" t="s">
        <v>21</v>
      </c>
      <c r="AY123" s="17" t="s">
        <v>127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21</v>
      </c>
      <c r="BK123" s="184">
        <f>ROUND(I123*H123,2)</f>
        <v>0</v>
      </c>
      <c r="BL123" s="17" t="s">
        <v>663</v>
      </c>
      <c r="BM123" s="183" t="s">
        <v>682</v>
      </c>
    </row>
    <row r="124" spans="1:65" s="2" customFormat="1" ht="16.5" customHeight="1">
      <c r="A124" s="36"/>
      <c r="B124" s="170"/>
      <c r="C124" s="171" t="s">
        <v>150</v>
      </c>
      <c r="D124" s="171" t="s">
        <v>129</v>
      </c>
      <c r="E124" s="172" t="s">
        <v>683</v>
      </c>
      <c r="F124" s="173" t="s">
        <v>684</v>
      </c>
      <c r="G124" s="174" t="s">
        <v>669</v>
      </c>
      <c r="H124" s="175">
        <v>1</v>
      </c>
      <c r="I124" s="176"/>
      <c r="J124" s="177">
        <f>ROUND(I124*H124,2)</f>
        <v>0</v>
      </c>
      <c r="K124" s="178"/>
      <c r="L124" s="37"/>
      <c r="M124" s="179" t="s">
        <v>1</v>
      </c>
      <c r="N124" s="180" t="s">
        <v>42</v>
      </c>
      <c r="O124" s="75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3" t="s">
        <v>663</v>
      </c>
      <c r="AT124" s="183" t="s">
        <v>129</v>
      </c>
      <c r="AU124" s="183" t="s">
        <v>21</v>
      </c>
      <c r="AY124" s="17" t="s">
        <v>127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7" t="s">
        <v>21</v>
      </c>
      <c r="BK124" s="184">
        <f>ROUND(I124*H124,2)</f>
        <v>0</v>
      </c>
      <c r="BL124" s="17" t="s">
        <v>663</v>
      </c>
      <c r="BM124" s="183" t="s">
        <v>685</v>
      </c>
    </row>
    <row r="125" spans="1:65" s="2" customFormat="1" ht="16.5" customHeight="1">
      <c r="A125" s="36"/>
      <c r="B125" s="170"/>
      <c r="C125" s="171" t="s">
        <v>154</v>
      </c>
      <c r="D125" s="171" t="s">
        <v>129</v>
      </c>
      <c r="E125" s="172" t="s">
        <v>686</v>
      </c>
      <c r="F125" s="173" t="s">
        <v>687</v>
      </c>
      <c r="G125" s="174" t="s">
        <v>669</v>
      </c>
      <c r="H125" s="175">
        <v>1</v>
      </c>
      <c r="I125" s="176"/>
      <c r="J125" s="177">
        <f>ROUND(I125*H125,2)</f>
        <v>0</v>
      </c>
      <c r="K125" s="178"/>
      <c r="L125" s="37"/>
      <c r="M125" s="179" t="s">
        <v>1</v>
      </c>
      <c r="N125" s="180" t="s">
        <v>42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663</v>
      </c>
      <c r="AT125" s="183" t="s">
        <v>129</v>
      </c>
      <c r="AU125" s="183" t="s">
        <v>21</v>
      </c>
      <c r="AY125" s="17" t="s">
        <v>127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21</v>
      </c>
      <c r="BK125" s="184">
        <f>ROUND(I125*H125,2)</f>
        <v>0</v>
      </c>
      <c r="BL125" s="17" t="s">
        <v>663</v>
      </c>
      <c r="BM125" s="183" t="s">
        <v>688</v>
      </c>
    </row>
    <row r="126" spans="1:65" s="2" customFormat="1" ht="16.5" customHeight="1">
      <c r="A126" s="36"/>
      <c r="B126" s="170"/>
      <c r="C126" s="171" t="s">
        <v>158</v>
      </c>
      <c r="D126" s="171" t="s">
        <v>129</v>
      </c>
      <c r="E126" s="172" t="s">
        <v>689</v>
      </c>
      <c r="F126" s="173" t="s">
        <v>690</v>
      </c>
      <c r="G126" s="174" t="s">
        <v>669</v>
      </c>
      <c r="H126" s="175">
        <v>1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42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663</v>
      </c>
      <c r="AT126" s="183" t="s">
        <v>129</v>
      </c>
      <c r="AU126" s="183" t="s">
        <v>21</v>
      </c>
      <c r="AY126" s="17" t="s">
        <v>127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21</v>
      </c>
      <c r="BK126" s="184">
        <f>ROUND(I126*H126,2)</f>
        <v>0</v>
      </c>
      <c r="BL126" s="17" t="s">
        <v>663</v>
      </c>
      <c r="BM126" s="183" t="s">
        <v>691</v>
      </c>
    </row>
    <row r="127" spans="1:65" s="2" customFormat="1" ht="16.5" customHeight="1">
      <c r="A127" s="36"/>
      <c r="B127" s="170"/>
      <c r="C127" s="171" t="s">
        <v>162</v>
      </c>
      <c r="D127" s="171" t="s">
        <v>129</v>
      </c>
      <c r="E127" s="172" t="s">
        <v>692</v>
      </c>
      <c r="F127" s="173" t="s">
        <v>693</v>
      </c>
      <c r="G127" s="174" t="s">
        <v>669</v>
      </c>
      <c r="H127" s="175">
        <v>1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42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663</v>
      </c>
      <c r="AT127" s="183" t="s">
        <v>129</v>
      </c>
      <c r="AU127" s="183" t="s">
        <v>21</v>
      </c>
      <c r="AY127" s="17" t="s">
        <v>127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21</v>
      </c>
      <c r="BK127" s="184">
        <f>ROUND(I127*H127,2)</f>
        <v>0</v>
      </c>
      <c r="BL127" s="17" t="s">
        <v>663</v>
      </c>
      <c r="BM127" s="183" t="s">
        <v>694</v>
      </c>
    </row>
    <row r="128" spans="1:47" s="2" customFormat="1" ht="12">
      <c r="A128" s="36"/>
      <c r="B128" s="37"/>
      <c r="C128" s="36"/>
      <c r="D128" s="186" t="s">
        <v>587</v>
      </c>
      <c r="E128" s="36"/>
      <c r="F128" s="213" t="s">
        <v>687</v>
      </c>
      <c r="G128" s="36"/>
      <c r="H128" s="36"/>
      <c r="I128" s="214"/>
      <c r="J128" s="36"/>
      <c r="K128" s="36"/>
      <c r="L128" s="37"/>
      <c r="M128" s="215"/>
      <c r="N128" s="216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587</v>
      </c>
      <c r="AU128" s="17" t="s">
        <v>21</v>
      </c>
    </row>
    <row r="129" spans="1:65" s="2" customFormat="1" ht="16.5" customHeight="1">
      <c r="A129" s="36"/>
      <c r="B129" s="170"/>
      <c r="C129" s="171" t="s">
        <v>26</v>
      </c>
      <c r="D129" s="171" t="s">
        <v>129</v>
      </c>
      <c r="E129" s="172" t="s">
        <v>695</v>
      </c>
      <c r="F129" s="173" t="s">
        <v>696</v>
      </c>
      <c r="G129" s="174" t="s">
        <v>669</v>
      </c>
      <c r="H129" s="175">
        <v>1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42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663</v>
      </c>
      <c r="AT129" s="183" t="s">
        <v>129</v>
      </c>
      <c r="AU129" s="183" t="s">
        <v>21</v>
      </c>
      <c r="AY129" s="17" t="s">
        <v>127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21</v>
      </c>
      <c r="BK129" s="184">
        <f>ROUND(I129*H129,2)</f>
        <v>0</v>
      </c>
      <c r="BL129" s="17" t="s">
        <v>663</v>
      </c>
      <c r="BM129" s="183" t="s">
        <v>697</v>
      </c>
    </row>
    <row r="130" spans="1:47" s="2" customFormat="1" ht="12">
      <c r="A130" s="36"/>
      <c r="B130" s="37"/>
      <c r="C130" s="36"/>
      <c r="D130" s="186" t="s">
        <v>587</v>
      </c>
      <c r="E130" s="36"/>
      <c r="F130" s="213" t="s">
        <v>687</v>
      </c>
      <c r="G130" s="36"/>
      <c r="H130" s="36"/>
      <c r="I130" s="214"/>
      <c r="J130" s="36"/>
      <c r="K130" s="36"/>
      <c r="L130" s="37"/>
      <c r="M130" s="215"/>
      <c r="N130" s="216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587</v>
      </c>
      <c r="AU130" s="17" t="s">
        <v>21</v>
      </c>
    </row>
    <row r="131" spans="1:65" s="2" customFormat="1" ht="16.5" customHeight="1">
      <c r="A131" s="36"/>
      <c r="B131" s="170"/>
      <c r="C131" s="171" t="s">
        <v>169</v>
      </c>
      <c r="D131" s="171" t="s">
        <v>129</v>
      </c>
      <c r="E131" s="172" t="s">
        <v>698</v>
      </c>
      <c r="F131" s="173" t="s">
        <v>699</v>
      </c>
      <c r="G131" s="174" t="s">
        <v>669</v>
      </c>
      <c r="H131" s="175">
        <v>1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42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663</v>
      </c>
      <c r="AT131" s="183" t="s">
        <v>129</v>
      </c>
      <c r="AU131" s="183" t="s">
        <v>21</v>
      </c>
      <c r="AY131" s="17" t="s">
        <v>127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21</v>
      </c>
      <c r="BK131" s="184">
        <f>ROUND(I131*H131,2)</f>
        <v>0</v>
      </c>
      <c r="BL131" s="17" t="s">
        <v>663</v>
      </c>
      <c r="BM131" s="183" t="s">
        <v>700</v>
      </c>
    </row>
    <row r="132" spans="1:47" s="2" customFormat="1" ht="12">
      <c r="A132" s="36"/>
      <c r="B132" s="37"/>
      <c r="C132" s="36"/>
      <c r="D132" s="186" t="s">
        <v>587</v>
      </c>
      <c r="E132" s="36"/>
      <c r="F132" s="213" t="s">
        <v>687</v>
      </c>
      <c r="G132" s="36"/>
      <c r="H132" s="36"/>
      <c r="I132" s="214"/>
      <c r="J132" s="36"/>
      <c r="K132" s="36"/>
      <c r="L132" s="37"/>
      <c r="M132" s="215"/>
      <c r="N132" s="216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587</v>
      </c>
      <c r="AU132" s="17" t="s">
        <v>21</v>
      </c>
    </row>
    <row r="133" spans="1:65" s="2" customFormat="1" ht="21.75" customHeight="1">
      <c r="A133" s="36"/>
      <c r="B133" s="170"/>
      <c r="C133" s="171" t="s">
        <v>173</v>
      </c>
      <c r="D133" s="171" t="s">
        <v>129</v>
      </c>
      <c r="E133" s="172" t="s">
        <v>701</v>
      </c>
      <c r="F133" s="173" t="s">
        <v>702</v>
      </c>
      <c r="G133" s="174" t="s">
        <v>132</v>
      </c>
      <c r="H133" s="175">
        <v>798</v>
      </c>
      <c r="I133" s="176"/>
      <c r="J133" s="177">
        <f>ROUND(I133*H133,2)</f>
        <v>0</v>
      </c>
      <c r="K133" s="178"/>
      <c r="L133" s="37"/>
      <c r="M133" s="179" t="s">
        <v>1</v>
      </c>
      <c r="N133" s="180" t="s">
        <v>42</v>
      </c>
      <c r="O133" s="75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3" t="s">
        <v>663</v>
      </c>
      <c r="AT133" s="183" t="s">
        <v>129</v>
      </c>
      <c r="AU133" s="183" t="s">
        <v>21</v>
      </c>
      <c r="AY133" s="17" t="s">
        <v>127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7" t="s">
        <v>21</v>
      </c>
      <c r="BK133" s="184">
        <f>ROUND(I133*H133,2)</f>
        <v>0</v>
      </c>
      <c r="BL133" s="17" t="s">
        <v>663</v>
      </c>
      <c r="BM133" s="183" t="s">
        <v>703</v>
      </c>
    </row>
    <row r="134" spans="1:47" s="2" customFormat="1" ht="12">
      <c r="A134" s="36"/>
      <c r="B134" s="37"/>
      <c r="C134" s="36"/>
      <c r="D134" s="186" t="s">
        <v>587</v>
      </c>
      <c r="E134" s="36"/>
      <c r="F134" s="213" t="s">
        <v>702</v>
      </c>
      <c r="G134" s="36"/>
      <c r="H134" s="36"/>
      <c r="I134" s="214"/>
      <c r="J134" s="36"/>
      <c r="K134" s="36"/>
      <c r="L134" s="37"/>
      <c r="M134" s="215"/>
      <c r="N134" s="216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587</v>
      </c>
      <c r="AU134" s="17" t="s">
        <v>21</v>
      </c>
    </row>
    <row r="135" spans="1:51" s="13" customFormat="1" ht="12">
      <c r="A135" s="13"/>
      <c r="B135" s="185"/>
      <c r="C135" s="13"/>
      <c r="D135" s="186" t="s">
        <v>178</v>
      </c>
      <c r="E135" s="187" t="s">
        <v>1</v>
      </c>
      <c r="F135" s="188" t="s">
        <v>704</v>
      </c>
      <c r="G135" s="13"/>
      <c r="H135" s="189">
        <v>798</v>
      </c>
      <c r="I135" s="190"/>
      <c r="J135" s="13"/>
      <c r="K135" s="13"/>
      <c r="L135" s="185"/>
      <c r="M135" s="191"/>
      <c r="N135" s="192"/>
      <c r="O135" s="192"/>
      <c r="P135" s="192"/>
      <c r="Q135" s="192"/>
      <c r="R135" s="192"/>
      <c r="S135" s="192"/>
      <c r="T135" s="19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7" t="s">
        <v>178</v>
      </c>
      <c r="AU135" s="187" t="s">
        <v>21</v>
      </c>
      <c r="AV135" s="13" t="s">
        <v>86</v>
      </c>
      <c r="AW135" s="13" t="s">
        <v>34</v>
      </c>
      <c r="AX135" s="13" t="s">
        <v>77</v>
      </c>
      <c r="AY135" s="187" t="s">
        <v>127</v>
      </c>
    </row>
    <row r="136" spans="1:51" s="14" customFormat="1" ht="12">
      <c r="A136" s="14"/>
      <c r="B136" s="194"/>
      <c r="C136" s="14"/>
      <c r="D136" s="186" t="s">
        <v>178</v>
      </c>
      <c r="E136" s="195" t="s">
        <v>1</v>
      </c>
      <c r="F136" s="196" t="s">
        <v>180</v>
      </c>
      <c r="G136" s="14"/>
      <c r="H136" s="197">
        <v>798</v>
      </c>
      <c r="I136" s="198"/>
      <c r="J136" s="14"/>
      <c r="K136" s="14"/>
      <c r="L136" s="194"/>
      <c r="M136" s="199"/>
      <c r="N136" s="200"/>
      <c r="O136" s="200"/>
      <c r="P136" s="200"/>
      <c r="Q136" s="200"/>
      <c r="R136" s="200"/>
      <c r="S136" s="200"/>
      <c r="T136" s="20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5" t="s">
        <v>178</v>
      </c>
      <c r="AU136" s="195" t="s">
        <v>21</v>
      </c>
      <c r="AV136" s="14" t="s">
        <v>133</v>
      </c>
      <c r="AW136" s="14" t="s">
        <v>34</v>
      </c>
      <c r="AX136" s="14" t="s">
        <v>21</v>
      </c>
      <c r="AY136" s="195" t="s">
        <v>127</v>
      </c>
    </row>
    <row r="137" spans="1:65" s="2" customFormat="1" ht="16.5" customHeight="1">
      <c r="A137" s="36"/>
      <c r="B137" s="170"/>
      <c r="C137" s="171" t="s">
        <v>181</v>
      </c>
      <c r="D137" s="171" t="s">
        <v>129</v>
      </c>
      <c r="E137" s="172" t="s">
        <v>705</v>
      </c>
      <c r="F137" s="173" t="s">
        <v>706</v>
      </c>
      <c r="G137" s="174" t="s">
        <v>669</v>
      </c>
      <c r="H137" s="175">
        <v>1</v>
      </c>
      <c r="I137" s="176"/>
      <c r="J137" s="177">
        <f>ROUND(I137*H137,2)</f>
        <v>0</v>
      </c>
      <c r="K137" s="178"/>
      <c r="L137" s="37"/>
      <c r="M137" s="179" t="s">
        <v>1</v>
      </c>
      <c r="N137" s="180" t="s">
        <v>42</v>
      </c>
      <c r="O137" s="75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3" t="s">
        <v>663</v>
      </c>
      <c r="AT137" s="183" t="s">
        <v>129</v>
      </c>
      <c r="AU137" s="183" t="s">
        <v>21</v>
      </c>
      <c r="AY137" s="17" t="s">
        <v>127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21</v>
      </c>
      <c r="BK137" s="184">
        <f>ROUND(I137*H137,2)</f>
        <v>0</v>
      </c>
      <c r="BL137" s="17" t="s">
        <v>663</v>
      </c>
      <c r="BM137" s="183" t="s">
        <v>707</v>
      </c>
    </row>
    <row r="138" spans="1:47" s="2" customFormat="1" ht="12">
      <c r="A138" s="36"/>
      <c r="B138" s="37"/>
      <c r="C138" s="36"/>
      <c r="D138" s="186" t="s">
        <v>587</v>
      </c>
      <c r="E138" s="36"/>
      <c r="F138" s="213" t="s">
        <v>706</v>
      </c>
      <c r="G138" s="36"/>
      <c r="H138" s="36"/>
      <c r="I138" s="214"/>
      <c r="J138" s="36"/>
      <c r="K138" s="36"/>
      <c r="L138" s="37"/>
      <c r="M138" s="215"/>
      <c r="N138" s="216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587</v>
      </c>
      <c r="AU138" s="17" t="s">
        <v>21</v>
      </c>
    </row>
    <row r="139" spans="1:65" s="2" customFormat="1" ht="16.5" customHeight="1">
      <c r="A139" s="36"/>
      <c r="B139" s="170"/>
      <c r="C139" s="171" t="s">
        <v>185</v>
      </c>
      <c r="D139" s="171" t="s">
        <v>129</v>
      </c>
      <c r="E139" s="172" t="s">
        <v>708</v>
      </c>
      <c r="F139" s="173" t="s">
        <v>709</v>
      </c>
      <c r="G139" s="174" t="s">
        <v>669</v>
      </c>
      <c r="H139" s="175">
        <v>1</v>
      </c>
      <c r="I139" s="176"/>
      <c r="J139" s="177">
        <f>ROUND(I139*H139,2)</f>
        <v>0</v>
      </c>
      <c r="K139" s="178"/>
      <c r="L139" s="37"/>
      <c r="M139" s="179" t="s">
        <v>1</v>
      </c>
      <c r="N139" s="180" t="s">
        <v>42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663</v>
      </c>
      <c r="AT139" s="183" t="s">
        <v>129</v>
      </c>
      <c r="AU139" s="183" t="s">
        <v>21</v>
      </c>
      <c r="AY139" s="17" t="s">
        <v>127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21</v>
      </c>
      <c r="BK139" s="184">
        <f>ROUND(I139*H139,2)</f>
        <v>0</v>
      </c>
      <c r="BL139" s="17" t="s">
        <v>663</v>
      </c>
      <c r="BM139" s="183" t="s">
        <v>710</v>
      </c>
    </row>
    <row r="140" spans="1:47" s="2" customFormat="1" ht="12">
      <c r="A140" s="36"/>
      <c r="B140" s="37"/>
      <c r="C140" s="36"/>
      <c r="D140" s="186" t="s">
        <v>587</v>
      </c>
      <c r="E140" s="36"/>
      <c r="F140" s="213" t="s">
        <v>709</v>
      </c>
      <c r="G140" s="36"/>
      <c r="H140" s="36"/>
      <c r="I140" s="214"/>
      <c r="J140" s="36"/>
      <c r="K140" s="36"/>
      <c r="L140" s="37"/>
      <c r="M140" s="223"/>
      <c r="N140" s="224"/>
      <c r="O140" s="220"/>
      <c r="P140" s="220"/>
      <c r="Q140" s="220"/>
      <c r="R140" s="220"/>
      <c r="S140" s="220"/>
      <c r="T140" s="225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587</v>
      </c>
      <c r="AU140" s="17" t="s">
        <v>21</v>
      </c>
    </row>
    <row r="141" spans="1:31" s="2" customFormat="1" ht="6.95" customHeight="1">
      <c r="A141" s="36"/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37"/>
      <c r="M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</sheetData>
  <autoFilter ref="C116:K14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Petr</dc:creator>
  <cp:keywords/>
  <dc:description/>
  <cp:lastModifiedBy>Dědeček Petr</cp:lastModifiedBy>
  <dcterms:created xsi:type="dcterms:W3CDTF">2021-03-16T11:27:31Z</dcterms:created>
  <dcterms:modified xsi:type="dcterms:W3CDTF">2021-03-16T11:27:33Z</dcterms:modified>
  <cp:category/>
  <cp:version/>
  <cp:contentType/>
  <cp:contentStatus/>
</cp:coreProperties>
</file>