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19440" windowHeight="12660" activeTab="0"/>
  </bookViews>
  <sheets>
    <sheet name="REKAPITULACE" sheetId="1" r:id="rId1"/>
    <sheet name="Podíly" sheetId="2" state="hidden" r:id="rId2"/>
  </sheets>
  <definedNames>
    <definedName name="_xlnm.Print_Area" localSheetId="0">'REKAPITULACE'!$A$1:$F$43</definedName>
  </definedNames>
  <calcPr calcId="162913"/>
</workbook>
</file>

<file path=xl/sharedStrings.xml><?xml version="1.0" encoding="utf-8"?>
<sst xmlns="http://schemas.openxmlformats.org/spreadsheetml/2006/main" count="71" uniqueCount="46">
  <si>
    <t>Stavba:</t>
  </si>
  <si>
    <t>SO</t>
  </si>
  <si>
    <t>Cena bez DPH</t>
  </si>
  <si>
    <t>DPH (21%)</t>
  </si>
  <si>
    <t>Název SO</t>
  </si>
  <si>
    <t>Cena celkem za SO vč. DPH:</t>
  </si>
  <si>
    <t>CELKEM</t>
  </si>
  <si>
    <t>Investor 1:</t>
  </si>
  <si>
    <t>Investor 2:</t>
  </si>
  <si>
    <t>SPRÁVA A ÚDRŽBA SILNIC PLZEŇSKÉHO KRAJE, PŘÍSPĚVKOVÁ ORGANIZACE (SÚSPK, p.o.)</t>
  </si>
  <si>
    <t>Uchazeč:</t>
  </si>
  <si>
    <t>INVESTOR Č. 1</t>
  </si>
  <si>
    <t>CELKEM DLE INVESTORŮ VČETNĚ VRN</t>
  </si>
  <si>
    <t>INVESTOR Č. 2</t>
  </si>
  <si>
    <t>REKAPITULACE NÁKLADŮ DLE INVESTORŮ</t>
  </si>
  <si>
    <t>NÁZEV SO</t>
  </si>
  <si>
    <t>PODÍL</t>
  </si>
  <si>
    <t>CELKEM STAVBA (oba investoři)</t>
  </si>
  <si>
    <t>REKAPITULACE NÁKLADŮ JEDNOTLIVÝCH ČÁSTÍ PD</t>
  </si>
  <si>
    <t>SÚSPK, p.o.</t>
  </si>
  <si>
    <t>Obec:</t>
  </si>
  <si>
    <t>CELKEM bez VRN:</t>
  </si>
  <si>
    <t>SÚSPK:</t>
  </si>
  <si>
    <t>Vedlejší rozpočtové náklady - SUSPK</t>
  </si>
  <si>
    <t>Vedlejší rozpočtové náklady - obec</t>
  </si>
  <si>
    <t>OBEC ZBŮCH</t>
  </si>
  <si>
    <t>SO 101a</t>
  </si>
  <si>
    <t>Komunikace obec</t>
  </si>
  <si>
    <t>SO 101b</t>
  </si>
  <si>
    <t>Komunikace SÚSPK</t>
  </si>
  <si>
    <t>SO 191</t>
  </si>
  <si>
    <t>DIO</t>
  </si>
  <si>
    <t>SO 300</t>
  </si>
  <si>
    <t>SO 521</t>
  </si>
  <si>
    <t>Kanalizace</t>
  </si>
  <si>
    <t>SO521</t>
  </si>
  <si>
    <t>Přeložka STL plynovodu</t>
  </si>
  <si>
    <t>Kanalizace [podíl obce 50 %]</t>
  </si>
  <si>
    <t>III/0267 Červený Újezd (pokračování)</t>
  </si>
  <si>
    <t>Smluvní požadavky objednatele</t>
  </si>
  <si>
    <t>SO 001</t>
  </si>
  <si>
    <t>Kanalizace [podíl SÚSPK 50 %]</t>
  </si>
  <si>
    <t>DIO [podíl obce 50 %]</t>
  </si>
  <si>
    <t>DIO [podíl SÚSPK 50 %]</t>
  </si>
  <si>
    <t>Smluvní požadavky objednatele [podíl SÚSPK 83 %]</t>
  </si>
  <si>
    <t>Smluvní požadavky objednatele [podíl obce 17 %]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</si>
</sst>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9" fontId="6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9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4" fontId="7" fillId="2" borderId="1" xfId="0" applyNumberFormat="1" applyFont="1" applyFill="1" applyBorder="1" applyAlignment="1" applyProtection="1">
      <alignment horizontal="center" vertical="center" wrapText="1"/>
      <protection/>
    </xf>
    <xf numFmtId="4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left" vertical="center" wrapText="1"/>
      <protection/>
    </xf>
    <xf numFmtId="4" fontId="6" fillId="2" borderId="3" xfId="0" applyNumberFormat="1" applyFont="1" applyFill="1" applyBorder="1" applyAlignment="1" applyProtection="1">
      <alignment horizontal="right" vertical="center" wrapText="1"/>
      <protection/>
    </xf>
    <xf numFmtId="4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6" fillId="2" borderId="5" xfId="0" applyFont="1" applyFill="1" applyBorder="1" applyAlignment="1" applyProtection="1">
      <alignment horizontal="left" vertical="center" wrapText="1"/>
      <protection/>
    </xf>
    <xf numFmtId="4" fontId="6" fillId="2" borderId="5" xfId="0" applyNumberFormat="1" applyFont="1" applyFill="1" applyBorder="1" applyAlignment="1" applyProtection="1">
      <alignment horizontal="right" vertical="center" wrapText="1"/>
      <protection/>
    </xf>
    <xf numFmtId="4" fontId="6" fillId="2" borderId="6" xfId="0" applyNumberFormat="1" applyFont="1" applyFill="1" applyBorder="1" applyAlignment="1" applyProtection="1">
      <alignment horizontal="right" vertical="center" wrapText="1"/>
      <protection/>
    </xf>
    <xf numFmtId="0" fontId="7" fillId="3" borderId="7" xfId="0" applyFont="1" applyFill="1" applyBorder="1" applyAlignment="1" applyProtection="1">
      <alignment horizontal="left" vertical="center" wrapText="1"/>
      <protection/>
    </xf>
    <xf numFmtId="4" fontId="7" fillId="3" borderId="1" xfId="0" applyNumberFormat="1" applyFont="1" applyFill="1" applyBorder="1" applyAlignment="1" applyProtection="1">
      <alignment horizontal="right" vertical="center" wrapText="1"/>
      <protection/>
    </xf>
    <xf numFmtId="4" fontId="7" fillId="3" borderId="2" xfId="0" applyNumberFormat="1" applyFont="1" applyFill="1" applyBorder="1" applyAlignment="1" applyProtection="1">
      <alignment horizontal="right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4" fontId="7" fillId="4" borderId="1" xfId="0" applyNumberFormat="1" applyFont="1" applyFill="1" applyBorder="1" applyAlignment="1" applyProtection="1">
      <alignment horizontal="center" vertical="center" wrapText="1"/>
      <protection/>
    </xf>
    <xf numFmtId="4" fontId="7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left" vertical="center" wrapText="1"/>
      <protection/>
    </xf>
    <xf numFmtId="4" fontId="6" fillId="4" borderId="3" xfId="0" applyNumberFormat="1" applyFont="1" applyFill="1" applyBorder="1" applyAlignment="1" applyProtection="1">
      <alignment horizontal="right" vertical="center" wrapText="1"/>
      <protection/>
    </xf>
    <xf numFmtId="4" fontId="6" fillId="4" borderId="4" xfId="0" applyNumberFormat="1" applyFont="1" applyFill="1" applyBorder="1" applyAlignment="1" applyProtection="1">
      <alignment horizontal="right" vertical="center" wrapText="1"/>
      <protection/>
    </xf>
    <xf numFmtId="4" fontId="6" fillId="4" borderId="5" xfId="0" applyNumberFormat="1" applyFont="1" applyFill="1" applyBorder="1" applyAlignment="1" applyProtection="1">
      <alignment horizontal="right" vertical="center" wrapText="1"/>
      <protection/>
    </xf>
    <xf numFmtId="4" fontId="6" fillId="4" borderId="6" xfId="0" applyNumberFormat="1" applyFont="1" applyFill="1" applyBorder="1" applyAlignment="1" applyProtection="1">
      <alignment horizontal="right" vertical="center" wrapText="1"/>
      <protection/>
    </xf>
    <xf numFmtId="0" fontId="6" fillId="4" borderId="5" xfId="0" applyFont="1" applyFill="1" applyBorder="1" applyAlignment="1" applyProtection="1">
      <alignment horizontal="left" vertical="center" wrapText="1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" fontId="5" fillId="5" borderId="10" xfId="0" applyNumberFormat="1" applyFont="1" applyFill="1" applyBorder="1" applyAlignment="1" applyProtection="1">
      <alignment vertical="center"/>
      <protection/>
    </xf>
    <xf numFmtId="0" fontId="8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4" fontId="5" fillId="5" borderId="12" xfId="0" applyNumberFormat="1" applyFont="1" applyFill="1" applyBorder="1" applyAlignment="1" applyProtection="1">
      <alignment vertical="center"/>
      <protection/>
    </xf>
    <xf numFmtId="4" fontId="5" fillId="5" borderId="13" xfId="0" applyNumberFormat="1" applyFont="1" applyFill="1" applyBorder="1" applyAlignment="1" applyProtection="1">
      <alignment vertical="center"/>
      <protection/>
    </xf>
    <xf numFmtId="0" fontId="8" fillId="5" borderId="14" xfId="0" applyFont="1" applyFill="1" applyBorder="1" applyAlignment="1" applyProtection="1">
      <alignment vertical="center"/>
      <protection/>
    </xf>
    <xf numFmtId="0" fontId="7" fillId="5" borderId="15" xfId="0" applyFont="1" applyFill="1" applyBorder="1" applyAlignment="1" applyProtection="1">
      <alignment vertical="center" wrapText="1"/>
      <protection/>
    </xf>
    <xf numFmtId="4" fontId="5" fillId="5" borderId="15" xfId="0" applyNumberFormat="1" applyFont="1" applyFill="1" applyBorder="1" applyAlignment="1" applyProtection="1">
      <alignment vertical="center"/>
      <protection/>
    </xf>
    <xf numFmtId="4" fontId="5" fillId="5" borderId="16" xfId="0" applyNumberFormat="1" applyFont="1" applyFill="1" applyBorder="1" applyAlignment="1" applyProtection="1">
      <alignment vertical="center"/>
      <protection/>
    </xf>
    <xf numFmtId="0" fontId="7" fillId="5" borderId="7" xfId="0" applyFont="1" applyFill="1" applyBorder="1" applyAlignment="1" applyProtection="1">
      <alignment horizontal="left" vertical="center" wrapText="1"/>
      <protection/>
    </xf>
    <xf numFmtId="4" fontId="7" fillId="5" borderId="1" xfId="0" applyNumberFormat="1" applyFont="1" applyFill="1" applyBorder="1" applyAlignment="1" applyProtection="1">
      <alignment horizontal="right" vertical="center" wrapText="1"/>
      <protection/>
    </xf>
    <xf numFmtId="4" fontId="7" fillId="5" borderId="2" xfId="0" applyNumberFormat="1" applyFont="1" applyFill="1" applyBorder="1" applyAlignment="1" applyProtection="1">
      <alignment horizontal="right" vertical="center" wrapText="1"/>
      <protection/>
    </xf>
    <xf numFmtId="0" fontId="4" fillId="5" borderId="11" xfId="0" applyFont="1" applyFill="1" applyBorder="1" applyProtection="1">
      <protection/>
    </xf>
    <xf numFmtId="9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49" fontId="7" fillId="2" borderId="17" xfId="0" applyNumberFormat="1" applyFont="1" applyFill="1" applyBorder="1" applyAlignment="1" applyProtection="1">
      <alignment horizontal="center" vertical="center" wrapText="1"/>
      <protection/>
    </xf>
    <xf numFmtId="49" fontId="7" fillId="2" borderId="18" xfId="0" applyNumberFormat="1" applyFont="1" applyFill="1" applyBorder="1" applyAlignment="1" applyProtection="1">
      <alignment horizontal="center" vertical="center" wrapText="1"/>
      <protection/>
    </xf>
    <xf numFmtId="4" fontId="7" fillId="2" borderId="19" xfId="0" applyNumberFormat="1" applyFont="1" applyFill="1" applyBorder="1" applyAlignment="1" applyProtection="1">
      <alignment horizontal="right" vertical="center" wrapText="1"/>
      <protection/>
    </xf>
    <xf numFmtId="4" fontId="7" fillId="2" borderId="20" xfId="0" applyNumberFormat="1" applyFont="1" applyFill="1" applyBorder="1" applyAlignment="1" applyProtection="1">
      <alignment horizontal="right" vertical="center" wrapText="1"/>
      <protection/>
    </xf>
    <xf numFmtId="4" fontId="5" fillId="5" borderId="2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9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4" fillId="5" borderId="21" xfId="0" applyFont="1" applyFill="1" applyBorder="1" applyAlignment="1" applyProtection="1">
      <alignment vertical="center"/>
      <protection/>
    </xf>
    <xf numFmtId="0" fontId="4" fillId="5" borderId="14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Protection="1"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8" fillId="5" borderId="12" xfId="0" applyNumberFormat="1" applyFont="1" applyFill="1" applyBorder="1" applyAlignment="1" applyProtection="1">
      <alignment vertical="center"/>
      <protection/>
    </xf>
    <xf numFmtId="4" fontId="8" fillId="5" borderId="15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Protection="1">
      <protection/>
    </xf>
    <xf numFmtId="4" fontId="0" fillId="0" borderId="0" xfId="0" applyNumberFormat="1" applyFill="1" applyProtection="1">
      <protection/>
    </xf>
    <xf numFmtId="4" fontId="6" fillId="0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4" borderId="22" xfId="0" applyNumberFormat="1" applyFont="1" applyFill="1" applyBorder="1" applyAlignment="1" applyProtection="1">
      <alignment horizontal="center" vertical="center" wrapText="1"/>
      <protection/>
    </xf>
    <xf numFmtId="49" fontId="6" fillId="4" borderId="23" xfId="0" applyNumberFormat="1" applyFont="1" applyFill="1" applyBorder="1" applyAlignment="1" applyProtection="1">
      <alignment horizontal="center" vertical="center" wrapText="1"/>
      <protection/>
    </xf>
    <xf numFmtId="49" fontId="6" fillId="4" borderId="24" xfId="0" applyNumberFormat="1" applyFont="1" applyFill="1" applyBorder="1" applyAlignment="1" applyProtection="1">
      <alignment horizontal="center" vertical="center" wrapText="1"/>
      <protection/>
    </xf>
    <xf numFmtId="49" fontId="6" fillId="4" borderId="25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Font="1" applyFill="1" applyBorder="1" applyAlignment="1" applyProtection="1">
      <alignment horizontal="left" vertical="center"/>
      <protection/>
    </xf>
    <xf numFmtId="0" fontId="2" fillId="5" borderId="7" xfId="0" applyFont="1" applyFill="1" applyBorder="1" applyAlignment="1" applyProtection="1">
      <alignment horizontal="left" vertical="center"/>
      <protection/>
    </xf>
    <xf numFmtId="0" fontId="2" fillId="5" borderId="26" xfId="0" applyFont="1" applyFill="1" applyBorder="1" applyAlignment="1" applyProtection="1">
      <alignment horizontal="left" vertical="center"/>
      <protection/>
    </xf>
    <xf numFmtId="49" fontId="7" fillId="5" borderId="8" xfId="0" applyNumberFormat="1" applyFont="1" applyFill="1" applyBorder="1" applyAlignment="1" applyProtection="1">
      <alignment horizontal="center" vertical="center" wrapText="1"/>
      <protection/>
    </xf>
    <xf numFmtId="49" fontId="7" fillId="5" borderId="7" xfId="0" applyNumberFormat="1" applyFont="1" applyFill="1" applyBorder="1" applyAlignment="1" applyProtection="1">
      <alignment horizontal="center" vertical="center" wrapText="1"/>
      <protection/>
    </xf>
    <xf numFmtId="0" fontId="8" fillId="5" borderId="27" xfId="0" applyFont="1" applyFill="1" applyBorder="1" applyAlignment="1" applyProtection="1">
      <alignment horizontal="center" vertical="center" wrapText="1"/>
      <protection/>
    </xf>
    <xf numFmtId="0" fontId="8" fillId="5" borderId="28" xfId="0" applyFont="1" applyFill="1" applyBorder="1" applyAlignment="1" applyProtection="1">
      <alignment horizontal="center" vertical="center" wrapText="1"/>
      <protection/>
    </xf>
    <xf numFmtId="49" fontId="10" fillId="0" borderId="29" xfId="0" applyNumberFormat="1" applyFont="1" applyFill="1" applyBorder="1" applyAlignment="1" applyProtection="1">
      <alignment horizontal="right" vertical="top" wrapText="1"/>
      <protection/>
    </xf>
    <xf numFmtId="49" fontId="6" fillId="4" borderId="30" xfId="0" applyNumberFormat="1" applyFont="1" applyFill="1" applyBorder="1" applyAlignment="1" applyProtection="1">
      <alignment horizontal="center" vertical="center" wrapText="1"/>
      <protection/>
    </xf>
    <xf numFmtId="49" fontId="6" fillId="4" borderId="31" xfId="0" applyNumberFormat="1" applyFont="1" applyFill="1" applyBorder="1" applyAlignment="1" applyProtection="1">
      <alignment horizontal="center" vertical="center" wrapText="1"/>
      <protection/>
    </xf>
    <xf numFmtId="49" fontId="6" fillId="2" borderId="24" xfId="0" applyNumberFormat="1" applyFont="1" applyFill="1" applyBorder="1" applyAlignment="1" applyProtection="1">
      <alignment horizontal="center" vertical="center" wrapText="1"/>
      <protection/>
    </xf>
    <xf numFmtId="49" fontId="6" fillId="2" borderId="25" xfId="0" applyNumberFormat="1" applyFont="1" applyFill="1" applyBorder="1" applyAlignment="1" applyProtection="1">
      <alignment horizontal="center" vertical="center" wrapText="1"/>
      <protection/>
    </xf>
    <xf numFmtId="49" fontId="6" fillId="2" borderId="32" xfId="0" applyNumberFormat="1" applyFont="1" applyFill="1" applyBorder="1" applyAlignment="1" applyProtection="1">
      <alignment horizontal="center" vertical="center" wrapText="1"/>
      <protection/>
    </xf>
    <xf numFmtId="49" fontId="6" fillId="2" borderId="33" xfId="0" applyNumberFormat="1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left" vertical="center" wrapText="1"/>
      <protection/>
    </xf>
    <xf numFmtId="0" fontId="5" fillId="5" borderId="9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3" xfId="0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left" vertical="center"/>
      <protection/>
    </xf>
    <xf numFmtId="0" fontId="2" fillId="5" borderId="6" xfId="0" applyFont="1" applyFill="1" applyBorder="1" applyAlignment="1" applyProtection="1">
      <alignment horizontal="left" vertical="center"/>
      <protection/>
    </xf>
    <xf numFmtId="0" fontId="9" fillId="3" borderId="34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 wrapText="1"/>
      <protection/>
    </xf>
    <xf numFmtId="49" fontId="7" fillId="3" borderId="7" xfId="0" applyNumberFormat="1" applyFont="1" applyFill="1" applyBorder="1" applyAlignment="1" applyProtection="1">
      <alignment horizontal="center" vertical="center" wrapText="1"/>
      <protection/>
    </xf>
    <xf numFmtId="0" fontId="9" fillId="5" borderId="34" xfId="0" applyFont="1" applyFill="1" applyBorder="1" applyAlignment="1" applyProtection="1">
      <alignment horizontal="center" vertical="center"/>
      <protection/>
    </xf>
    <xf numFmtId="0" fontId="9" fillId="5" borderId="1" xfId="0" applyFont="1" applyFill="1" applyBorder="1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26" xfId="0" applyFont="1" applyFill="1" applyBorder="1" applyAlignment="1" applyProtection="1">
      <alignment horizontal="center" vertical="center" wrapText="1"/>
      <protection/>
    </xf>
    <xf numFmtId="0" fontId="5" fillId="5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="130" zoomScaleNormal="130" workbookViewId="0" topLeftCell="A1">
      <selection activeCell="D8" sqref="D8"/>
    </sheetView>
  </sheetViews>
  <sheetFormatPr defaultColWidth="9.140625" defaultRowHeight="15"/>
  <cols>
    <col min="1" max="1" width="10.00390625" style="5" customWidth="1"/>
    <col min="2" max="2" width="9.57421875" style="5" customWidth="1"/>
    <col min="3" max="3" width="34.421875" style="5" customWidth="1"/>
    <col min="4" max="5" width="12.7109375" style="5" customWidth="1"/>
    <col min="6" max="6" width="13.00390625" style="5" customWidth="1"/>
    <col min="7" max="7" width="4.140625" style="7" customWidth="1"/>
    <col min="8" max="9" width="18.140625" style="75" customWidth="1"/>
    <col min="10" max="16384" width="9.140625" style="5" customWidth="1"/>
  </cols>
  <sheetData>
    <row r="1" spans="1:9" s="4" customFormat="1" ht="20.25" customHeight="1">
      <c r="A1" s="49" t="s">
        <v>0</v>
      </c>
      <c r="B1" s="101" t="s">
        <v>38</v>
      </c>
      <c r="C1" s="101"/>
      <c r="D1" s="101"/>
      <c r="E1" s="101"/>
      <c r="F1" s="102"/>
      <c r="G1" s="3"/>
      <c r="H1" s="74"/>
      <c r="I1" s="74"/>
    </row>
    <row r="2" spans="1:9" s="4" customFormat="1" ht="20.25" customHeight="1">
      <c r="A2" s="66" t="s">
        <v>7</v>
      </c>
      <c r="B2" s="103" t="s">
        <v>9</v>
      </c>
      <c r="C2" s="103"/>
      <c r="D2" s="103"/>
      <c r="E2" s="103"/>
      <c r="F2" s="104"/>
      <c r="G2" s="3"/>
      <c r="H2" s="74"/>
      <c r="I2" s="74"/>
    </row>
    <row r="3" spans="1:9" s="4" customFormat="1" ht="20.25" customHeight="1">
      <c r="A3" s="66" t="s">
        <v>8</v>
      </c>
      <c r="B3" s="103" t="s">
        <v>25</v>
      </c>
      <c r="C3" s="103"/>
      <c r="D3" s="103"/>
      <c r="E3" s="103"/>
      <c r="F3" s="104"/>
      <c r="G3" s="3"/>
      <c r="H3" s="74"/>
      <c r="I3" s="74"/>
    </row>
    <row r="4" spans="1:9" s="4" customFormat="1" ht="20.25" customHeight="1" thickBot="1">
      <c r="A4" s="67" t="s">
        <v>10</v>
      </c>
      <c r="B4" s="108"/>
      <c r="C4" s="108"/>
      <c r="D4" s="108"/>
      <c r="E4" s="108"/>
      <c r="F4" s="109"/>
      <c r="G4" s="3"/>
      <c r="H4" s="74"/>
      <c r="I4" s="74"/>
    </row>
    <row r="5" spans="2:3" ht="9" customHeight="1" thickBot="1">
      <c r="B5" s="6"/>
      <c r="C5" s="6"/>
    </row>
    <row r="6" spans="1:6" ht="21" customHeight="1" thickBot="1">
      <c r="A6" s="105" t="s">
        <v>18</v>
      </c>
      <c r="B6" s="106"/>
      <c r="C6" s="106"/>
      <c r="D6" s="106"/>
      <c r="E6" s="106"/>
      <c r="F6" s="107"/>
    </row>
    <row r="7" spans="1:9" s="2" customFormat="1" ht="20.25" customHeight="1" thickBot="1">
      <c r="A7" s="111" t="s">
        <v>1</v>
      </c>
      <c r="B7" s="112"/>
      <c r="C7" s="10" t="s">
        <v>4</v>
      </c>
      <c r="D7" s="11" t="s">
        <v>2</v>
      </c>
      <c r="E7" s="11" t="s">
        <v>3</v>
      </c>
      <c r="F7" s="12" t="s">
        <v>5</v>
      </c>
      <c r="G7" s="1"/>
      <c r="H7" s="76"/>
      <c r="I7" s="76"/>
    </row>
    <row r="8" spans="1:9" s="2" customFormat="1" ht="14.1" customHeight="1">
      <c r="A8" s="97" t="s">
        <v>40</v>
      </c>
      <c r="B8" s="98"/>
      <c r="C8" s="13" t="s">
        <v>39</v>
      </c>
      <c r="D8" s="58"/>
      <c r="E8" s="14">
        <f>ROUND((D8*0.21),2)</f>
        <v>0</v>
      </c>
      <c r="F8" s="15">
        <f>ROUND((E8+D8),2)</f>
        <v>0</v>
      </c>
      <c r="G8" s="1"/>
      <c r="H8" s="76"/>
      <c r="I8" s="76"/>
    </row>
    <row r="9" spans="1:9" s="2" customFormat="1" ht="14.1" customHeight="1">
      <c r="A9" s="97" t="s">
        <v>26</v>
      </c>
      <c r="B9" s="98"/>
      <c r="C9" s="13" t="s">
        <v>27</v>
      </c>
      <c r="D9" s="58"/>
      <c r="E9" s="14">
        <f>ROUND((D9*0.21),2)</f>
        <v>0</v>
      </c>
      <c r="F9" s="15">
        <f>ROUND((E9+D9),2)</f>
        <v>0</v>
      </c>
      <c r="G9" s="1"/>
      <c r="H9" s="76"/>
      <c r="I9" s="76"/>
    </row>
    <row r="10" spans="1:9" s="2" customFormat="1" ht="14.1" customHeight="1">
      <c r="A10" s="95" t="s">
        <v>28</v>
      </c>
      <c r="B10" s="96"/>
      <c r="C10" s="16" t="s">
        <v>29</v>
      </c>
      <c r="D10" s="59"/>
      <c r="E10" s="14">
        <f aca="true" t="shared" si="0" ref="E10:E13">ROUND((D10*0.21),2)</f>
        <v>0</v>
      </c>
      <c r="F10" s="15">
        <f aca="true" t="shared" si="1" ref="F10:F13">ROUND((E10+D10),2)</f>
        <v>0</v>
      </c>
      <c r="G10" s="1"/>
      <c r="H10" s="76"/>
      <c r="I10" s="76"/>
    </row>
    <row r="11" spans="1:9" s="2" customFormat="1" ht="14.1" customHeight="1">
      <c r="A11" s="95" t="s">
        <v>30</v>
      </c>
      <c r="B11" s="96"/>
      <c r="C11" s="16" t="s">
        <v>31</v>
      </c>
      <c r="D11" s="59"/>
      <c r="E11" s="14">
        <f t="shared" si="0"/>
        <v>0</v>
      </c>
      <c r="F11" s="15">
        <f t="shared" si="1"/>
        <v>0</v>
      </c>
      <c r="G11" s="1"/>
      <c r="H11" s="76"/>
      <c r="I11" s="76"/>
    </row>
    <row r="12" spans="1:9" s="2" customFormat="1" ht="12.75" customHeight="1">
      <c r="A12" s="95" t="s">
        <v>33</v>
      </c>
      <c r="B12" s="96"/>
      <c r="C12" s="16" t="s">
        <v>36</v>
      </c>
      <c r="D12" s="59"/>
      <c r="E12" s="14">
        <f t="shared" si="0"/>
        <v>0</v>
      </c>
      <c r="F12" s="15">
        <f t="shared" si="1"/>
        <v>0</v>
      </c>
      <c r="G12" s="1"/>
      <c r="H12" s="76"/>
      <c r="I12" s="76"/>
    </row>
    <row r="13" spans="1:9" s="2" customFormat="1" ht="13.5" customHeight="1">
      <c r="A13" s="110" t="s">
        <v>32</v>
      </c>
      <c r="B13" s="110"/>
      <c r="C13" s="16" t="s">
        <v>34</v>
      </c>
      <c r="D13" s="59"/>
      <c r="E13" s="14">
        <f t="shared" si="0"/>
        <v>0</v>
      </c>
      <c r="F13" s="15">
        <f t="shared" si="1"/>
        <v>0</v>
      </c>
      <c r="G13" s="1"/>
      <c r="H13" s="76"/>
      <c r="I13" s="76"/>
    </row>
    <row r="14" spans="1:9" s="2" customFormat="1" ht="14.1" customHeight="1" hidden="1">
      <c r="A14" s="95"/>
      <c r="B14" s="96"/>
      <c r="C14" s="16"/>
      <c r="D14" s="80"/>
      <c r="E14" s="17"/>
      <c r="F14" s="18"/>
      <c r="G14" s="1"/>
      <c r="H14" s="76"/>
      <c r="I14" s="76"/>
    </row>
    <row r="15" spans="1:9" s="2" customFormat="1" ht="14.1" customHeight="1" hidden="1">
      <c r="A15" s="95"/>
      <c r="B15" s="96"/>
      <c r="C15" s="16"/>
      <c r="D15" s="80"/>
      <c r="E15" s="17"/>
      <c r="F15" s="18"/>
      <c r="G15" s="1"/>
      <c r="H15" s="76"/>
      <c r="I15" s="76"/>
    </row>
    <row r="16" spans="1:9" s="2" customFormat="1" ht="14.1" customHeight="1" hidden="1">
      <c r="A16" s="95"/>
      <c r="B16" s="96"/>
      <c r="C16" s="16"/>
      <c r="D16" s="80"/>
      <c r="E16" s="17"/>
      <c r="F16" s="18"/>
      <c r="G16" s="1"/>
      <c r="H16" s="76"/>
      <c r="I16" s="76"/>
    </row>
    <row r="17" spans="1:9" s="2" customFormat="1" ht="14.1" customHeight="1" hidden="1">
      <c r="A17" s="95"/>
      <c r="B17" s="96"/>
      <c r="C17" s="16"/>
      <c r="D17" s="80"/>
      <c r="E17" s="17"/>
      <c r="F17" s="18"/>
      <c r="G17" s="1"/>
      <c r="H17" s="76"/>
      <c r="I17" s="76"/>
    </row>
    <row r="18" spans="1:9" s="2" customFormat="1" ht="14.1" customHeight="1" hidden="1">
      <c r="A18" s="95"/>
      <c r="B18" s="96"/>
      <c r="C18" s="16"/>
      <c r="D18" s="80"/>
      <c r="E18" s="17"/>
      <c r="F18" s="18"/>
      <c r="G18" s="1"/>
      <c r="H18" s="76"/>
      <c r="I18" s="76"/>
    </row>
    <row r="19" spans="1:9" s="51" customFormat="1" ht="4.5" customHeight="1" thickBot="1">
      <c r="A19" s="53"/>
      <c r="B19" s="54"/>
      <c r="C19" s="52"/>
      <c r="D19" s="55"/>
      <c r="E19" s="55"/>
      <c r="F19" s="56"/>
      <c r="G19" s="50"/>
      <c r="H19" s="77"/>
      <c r="I19" s="77"/>
    </row>
    <row r="20" spans="1:9" s="2" customFormat="1" ht="21.75" customHeight="1" thickBot="1">
      <c r="A20" s="113" t="s">
        <v>6</v>
      </c>
      <c r="B20" s="114"/>
      <c r="C20" s="19"/>
      <c r="D20" s="20">
        <f>SUM(D8:D13)</f>
        <v>0</v>
      </c>
      <c r="E20" s="20">
        <f>D20*0.21</f>
        <v>0</v>
      </c>
      <c r="F20" s="21">
        <f>D20*1.21</f>
        <v>0</v>
      </c>
      <c r="G20" s="1"/>
      <c r="H20" s="76"/>
      <c r="I20" s="76"/>
    </row>
    <row r="21" spans="2:3" ht="5.25" customHeight="1" thickBot="1">
      <c r="B21" s="6"/>
      <c r="C21" s="6"/>
    </row>
    <row r="22" spans="1:6" ht="21" customHeight="1" thickBot="1">
      <c r="A22" s="115" t="s">
        <v>14</v>
      </c>
      <c r="B22" s="116"/>
      <c r="C22" s="116"/>
      <c r="D22" s="116"/>
      <c r="E22" s="116"/>
      <c r="F22" s="117"/>
    </row>
    <row r="23" spans="1:9" s="4" customFormat="1" ht="14.25" customHeight="1" thickBot="1">
      <c r="A23" s="120" t="s">
        <v>11</v>
      </c>
      <c r="B23" s="99"/>
      <c r="C23" s="99" t="str">
        <f>B2</f>
        <v>SPRÁVA A ÚDRŽBA SILNIC PLZEŇSKÉHO KRAJE, PŘÍSPĚVKOVÁ ORGANIZACE (SÚSPK, p.o.)</v>
      </c>
      <c r="D23" s="99"/>
      <c r="E23" s="99"/>
      <c r="F23" s="100"/>
      <c r="G23" s="3"/>
      <c r="H23" s="74"/>
      <c r="I23" s="74"/>
    </row>
    <row r="24" spans="1:9" s="2" customFormat="1" ht="20.25" customHeight="1" thickBot="1">
      <c r="A24" s="118" t="s">
        <v>1</v>
      </c>
      <c r="B24" s="119"/>
      <c r="C24" s="22" t="s">
        <v>4</v>
      </c>
      <c r="D24" s="23" t="s">
        <v>2</v>
      </c>
      <c r="E24" s="23" t="s">
        <v>3</v>
      </c>
      <c r="F24" s="24" t="s">
        <v>5</v>
      </c>
      <c r="G24" s="1"/>
      <c r="H24" s="76"/>
      <c r="I24" s="76"/>
    </row>
    <row r="25" spans="1:9" s="2" customFormat="1" ht="12.75" customHeight="1">
      <c r="A25" s="81" t="s">
        <v>28</v>
      </c>
      <c r="B25" s="82"/>
      <c r="C25" s="25" t="s">
        <v>29</v>
      </c>
      <c r="D25" s="26">
        <f>D10</f>
        <v>0</v>
      </c>
      <c r="E25" s="26">
        <f>D25*0.21</f>
        <v>0</v>
      </c>
      <c r="F25" s="27">
        <f>E25+D25</f>
        <v>0</v>
      </c>
      <c r="G25" s="1"/>
      <c r="H25" s="76"/>
      <c r="I25" s="76"/>
    </row>
    <row r="26" spans="1:9" s="2" customFormat="1" ht="12.75" customHeight="1">
      <c r="A26" s="83" t="s">
        <v>35</v>
      </c>
      <c r="B26" s="84"/>
      <c r="C26" s="25" t="s">
        <v>36</v>
      </c>
      <c r="D26" s="26">
        <f>D12</f>
        <v>0</v>
      </c>
      <c r="E26" s="26">
        <f aca="true" t="shared" si="2" ref="E26:E28">D26*0.21</f>
        <v>0</v>
      </c>
      <c r="F26" s="27">
        <f aca="true" t="shared" si="3" ref="F26:F27">E26+D26</f>
        <v>0</v>
      </c>
      <c r="G26" s="1"/>
      <c r="H26" s="76"/>
      <c r="I26" s="76"/>
    </row>
    <row r="27" spans="1:9" s="2" customFormat="1" ht="12.75" customHeight="1">
      <c r="A27" s="83" t="s">
        <v>32</v>
      </c>
      <c r="B27" s="84"/>
      <c r="C27" s="30" t="s">
        <v>41</v>
      </c>
      <c r="D27" s="26">
        <f>D13*0.5</f>
        <v>0</v>
      </c>
      <c r="E27" s="26">
        <f t="shared" si="2"/>
        <v>0</v>
      </c>
      <c r="F27" s="27">
        <f t="shared" si="3"/>
        <v>0</v>
      </c>
      <c r="G27" s="1"/>
      <c r="H27" s="76"/>
      <c r="I27" s="76"/>
    </row>
    <row r="28" spans="1:9" s="2" customFormat="1" ht="12.75" customHeight="1">
      <c r="A28" s="83" t="s">
        <v>30</v>
      </c>
      <c r="B28" s="84"/>
      <c r="C28" s="30" t="s">
        <v>43</v>
      </c>
      <c r="D28" s="28">
        <f>D11*0.5</f>
        <v>0</v>
      </c>
      <c r="E28" s="26">
        <f t="shared" si="2"/>
        <v>0</v>
      </c>
      <c r="F28" s="27">
        <f aca="true" t="shared" si="4" ref="F28">E28+D28</f>
        <v>0</v>
      </c>
      <c r="G28" s="1"/>
      <c r="H28" s="76"/>
      <c r="I28" s="76"/>
    </row>
    <row r="29" spans="1:9" s="2" customFormat="1" ht="12.75" customHeight="1" thickBot="1">
      <c r="A29" s="93" t="s">
        <v>40</v>
      </c>
      <c r="B29" s="94"/>
      <c r="C29" s="30" t="s">
        <v>44</v>
      </c>
      <c r="D29" s="28">
        <f>D8*Podíly!F8</f>
        <v>0</v>
      </c>
      <c r="E29" s="28">
        <f aca="true" t="shared" si="5" ref="E29">D29*0.21</f>
        <v>0</v>
      </c>
      <c r="F29" s="29">
        <f aca="true" t="shared" si="6" ref="F29">E29+D29</f>
        <v>0</v>
      </c>
      <c r="G29" s="1"/>
      <c r="H29" s="76"/>
      <c r="I29" s="76"/>
    </row>
    <row r="30" spans="1:9" s="2" customFormat="1" ht="14.25" customHeight="1" thickBot="1">
      <c r="A30" s="88" t="s">
        <v>6</v>
      </c>
      <c r="B30" s="89"/>
      <c r="C30" s="46" t="s">
        <v>19</v>
      </c>
      <c r="D30" s="47">
        <f>SUM(D25:D29)</f>
        <v>0</v>
      </c>
      <c r="E30" s="47">
        <f>D30*0.21</f>
        <v>0</v>
      </c>
      <c r="F30" s="48">
        <f>E30+D30</f>
        <v>0</v>
      </c>
      <c r="G30" s="1"/>
      <c r="H30" s="76"/>
      <c r="I30" s="76"/>
    </row>
    <row r="31" spans="1:9" s="9" customFormat="1" ht="6.75" customHeight="1" thickBot="1">
      <c r="A31" s="31"/>
      <c r="B31" s="32"/>
      <c r="C31" s="32"/>
      <c r="D31" s="33"/>
      <c r="E31" s="33"/>
      <c r="F31" s="34"/>
      <c r="G31" s="8"/>
      <c r="H31" s="78"/>
      <c r="I31" s="78"/>
    </row>
    <row r="32" spans="1:9" s="4" customFormat="1" ht="14.25" customHeight="1" thickBot="1">
      <c r="A32" s="120" t="s">
        <v>13</v>
      </c>
      <c r="B32" s="99"/>
      <c r="C32" s="99" t="str">
        <f>B3</f>
        <v>OBEC ZBŮCH</v>
      </c>
      <c r="D32" s="99"/>
      <c r="E32" s="99"/>
      <c r="F32" s="100"/>
      <c r="G32" s="3"/>
      <c r="H32" s="74"/>
      <c r="I32" s="74"/>
    </row>
    <row r="33" spans="1:9" s="2" customFormat="1" ht="23.25" customHeight="1" thickBot="1">
      <c r="A33" s="118" t="s">
        <v>1</v>
      </c>
      <c r="B33" s="119"/>
      <c r="C33" s="22" t="s">
        <v>4</v>
      </c>
      <c r="D33" s="23" t="s">
        <v>2</v>
      </c>
      <c r="E33" s="23" t="s">
        <v>3</v>
      </c>
      <c r="F33" s="24" t="s">
        <v>5</v>
      </c>
      <c r="G33" s="1"/>
      <c r="H33" s="76"/>
      <c r="I33" s="76"/>
    </row>
    <row r="34" spans="1:9" s="2" customFormat="1" ht="12.75" customHeight="1">
      <c r="A34" s="81" t="s">
        <v>26</v>
      </c>
      <c r="B34" s="82"/>
      <c r="C34" s="25" t="s">
        <v>27</v>
      </c>
      <c r="D34" s="26">
        <f>D9</f>
        <v>0</v>
      </c>
      <c r="E34" s="26">
        <f>D34*0.21</f>
        <v>0</v>
      </c>
      <c r="F34" s="27">
        <f>E34+D34</f>
        <v>0</v>
      </c>
      <c r="G34" s="1"/>
      <c r="H34" s="76"/>
      <c r="I34" s="76"/>
    </row>
    <row r="35" spans="1:9" s="2" customFormat="1" ht="12.75" customHeight="1">
      <c r="A35" s="83" t="s">
        <v>32</v>
      </c>
      <c r="B35" s="84"/>
      <c r="C35" s="30" t="s">
        <v>37</v>
      </c>
      <c r="D35" s="26">
        <f>D13*0.5</f>
        <v>0</v>
      </c>
      <c r="E35" s="26">
        <f aca="true" t="shared" si="7" ref="E35:E36">D35*0.21</f>
        <v>0</v>
      </c>
      <c r="F35" s="27">
        <f aca="true" t="shared" si="8" ref="F35:F36">E35+D35</f>
        <v>0</v>
      </c>
      <c r="G35" s="1"/>
      <c r="H35" s="76"/>
      <c r="I35" s="76"/>
    </row>
    <row r="36" spans="1:9" s="2" customFormat="1" ht="12.75" customHeight="1">
      <c r="A36" s="83" t="s">
        <v>30</v>
      </c>
      <c r="B36" s="84"/>
      <c r="C36" s="30" t="s">
        <v>42</v>
      </c>
      <c r="D36" s="28">
        <f>D11*0.5</f>
        <v>0</v>
      </c>
      <c r="E36" s="26">
        <f t="shared" si="7"/>
        <v>0</v>
      </c>
      <c r="F36" s="27">
        <f t="shared" si="8"/>
        <v>0</v>
      </c>
      <c r="G36" s="1"/>
      <c r="H36" s="76"/>
      <c r="I36" s="76"/>
    </row>
    <row r="37" spans="1:9" s="2" customFormat="1" ht="12.75" customHeight="1" thickBot="1">
      <c r="A37" s="93" t="s">
        <v>40</v>
      </c>
      <c r="B37" s="94"/>
      <c r="C37" s="30" t="s">
        <v>45</v>
      </c>
      <c r="D37" s="28">
        <f>D8*Podíly!F9</f>
        <v>0</v>
      </c>
      <c r="E37" s="28">
        <f aca="true" t="shared" si="9" ref="E37">D37*0.21</f>
        <v>0</v>
      </c>
      <c r="F37" s="29">
        <f>E37+D37</f>
        <v>0</v>
      </c>
      <c r="G37" s="1"/>
      <c r="H37" s="76"/>
      <c r="I37" s="76"/>
    </row>
    <row r="38" spans="1:9" s="2" customFormat="1" ht="14.25" customHeight="1" thickBot="1">
      <c r="A38" s="88" t="s">
        <v>6</v>
      </c>
      <c r="B38" s="89"/>
      <c r="C38" s="46"/>
      <c r="D38" s="47">
        <f>SUM(D34:D37)</f>
        <v>0</v>
      </c>
      <c r="E38" s="47">
        <f>D38*0.21</f>
        <v>0</v>
      </c>
      <c r="F38" s="48">
        <f>E38+D38</f>
        <v>0</v>
      </c>
      <c r="G38" s="1"/>
      <c r="H38" s="76"/>
      <c r="I38" s="76"/>
    </row>
    <row r="39" spans="1:9" s="2" customFormat="1" ht="9" customHeight="1" thickBot="1">
      <c r="A39" s="92"/>
      <c r="B39" s="92"/>
      <c r="C39" s="92"/>
      <c r="D39" s="92"/>
      <c r="E39" s="92"/>
      <c r="F39" s="92"/>
      <c r="G39" s="1"/>
      <c r="H39" s="76"/>
      <c r="I39" s="76"/>
    </row>
    <row r="40" spans="1:6" ht="22.5" customHeight="1">
      <c r="A40" s="90" t="s">
        <v>12</v>
      </c>
      <c r="B40" s="38" t="str">
        <f>A2</f>
        <v>Investor 1:</v>
      </c>
      <c r="C40" s="39" t="str">
        <f>C23</f>
        <v>SPRÁVA A ÚDRŽBA SILNIC PLZEŇSKÉHO KRAJE, PŘÍSPĚVKOVÁ ORGANIZACE (SÚSPK, p.o.)</v>
      </c>
      <c r="D40" s="72">
        <f>D30</f>
        <v>0</v>
      </c>
      <c r="E40" s="40">
        <f>E30</f>
        <v>0</v>
      </c>
      <c r="F40" s="41">
        <f>F30</f>
        <v>0</v>
      </c>
    </row>
    <row r="41" spans="1:6" ht="22.5" customHeight="1" thickBot="1">
      <c r="A41" s="91"/>
      <c r="B41" s="42" t="str">
        <f>A3</f>
        <v>Investor 2:</v>
      </c>
      <c r="C41" s="43" t="str">
        <f>B3</f>
        <v>OBEC ZBŮCH</v>
      </c>
      <c r="D41" s="73">
        <f>D38</f>
        <v>0</v>
      </c>
      <c r="E41" s="44">
        <f>E38</f>
        <v>0</v>
      </c>
      <c r="F41" s="45">
        <f>F38</f>
        <v>0</v>
      </c>
    </row>
    <row r="42" spans="1:9" s="36" customFormat="1" ht="20.1" customHeight="1" thickBot="1">
      <c r="A42" s="85" t="s">
        <v>17</v>
      </c>
      <c r="B42" s="86"/>
      <c r="C42" s="87"/>
      <c r="D42" s="37">
        <f>D41+D40</f>
        <v>0</v>
      </c>
      <c r="E42" s="37">
        <f aca="true" t="shared" si="10" ref="E42:F42">E41+E40</f>
        <v>0</v>
      </c>
      <c r="F42" s="57">
        <f t="shared" si="10"/>
        <v>0</v>
      </c>
      <c r="G42" s="35"/>
      <c r="H42" s="79"/>
      <c r="I42" s="79"/>
    </row>
    <row r="43" spans="1:6" ht="15">
      <c r="A43" s="68"/>
      <c r="B43" s="68"/>
      <c r="C43" s="68"/>
      <c r="D43" s="69"/>
      <c r="E43" s="68"/>
      <c r="F43" s="68"/>
    </row>
    <row r="44" spans="1:6" ht="15">
      <c r="A44" s="68"/>
      <c r="B44" s="68"/>
      <c r="C44" s="68"/>
      <c r="D44" s="69"/>
      <c r="E44" s="68"/>
      <c r="F44" s="68"/>
    </row>
    <row r="45" spans="1:6" ht="15">
      <c r="A45" s="68"/>
      <c r="B45" s="68"/>
      <c r="C45" s="68"/>
      <c r="D45" s="68"/>
      <c r="E45" s="68"/>
      <c r="F45" s="68"/>
    </row>
    <row r="46" spans="1:6" ht="15">
      <c r="A46" s="68"/>
      <c r="B46" s="68"/>
      <c r="C46" s="68"/>
      <c r="D46" s="68"/>
      <c r="E46" s="68"/>
      <c r="F46" s="68"/>
    </row>
    <row r="47" spans="1:6" ht="15">
      <c r="A47" s="68"/>
      <c r="B47" s="70"/>
      <c r="C47" s="70"/>
      <c r="D47" s="68"/>
      <c r="E47" s="68"/>
      <c r="F47" s="68"/>
    </row>
    <row r="48" spans="1:6" ht="15">
      <c r="A48" s="68"/>
      <c r="B48" s="68"/>
      <c r="C48" s="68"/>
      <c r="D48" s="68"/>
      <c r="E48" s="68"/>
      <c r="F48" s="68"/>
    </row>
    <row r="49" spans="1:6" ht="17.1" customHeight="1">
      <c r="A49" s="68"/>
      <c r="B49" s="71"/>
      <c r="C49" s="71"/>
      <c r="D49" s="68"/>
      <c r="E49" s="68"/>
      <c r="F49" s="68"/>
    </row>
    <row r="50" spans="1:6" ht="15">
      <c r="A50" s="68"/>
      <c r="B50" s="68"/>
      <c r="C50" s="68"/>
      <c r="D50" s="68"/>
      <c r="E50" s="68"/>
      <c r="F50" s="68"/>
    </row>
    <row r="51" spans="1:6" ht="17.1" customHeight="1">
      <c r="A51" s="68"/>
      <c r="B51" s="71"/>
      <c r="C51" s="71"/>
      <c r="D51" s="68"/>
      <c r="E51" s="68"/>
      <c r="F51" s="68"/>
    </row>
    <row r="52" spans="1:6" ht="15">
      <c r="A52" s="68"/>
      <c r="B52" s="68"/>
      <c r="C52" s="68"/>
      <c r="D52" s="68"/>
      <c r="E52" s="68"/>
      <c r="F52" s="68"/>
    </row>
    <row r="53" spans="1:6" ht="15">
      <c r="A53" s="68"/>
      <c r="B53" s="68"/>
      <c r="C53" s="68"/>
      <c r="D53" s="68"/>
      <c r="E53" s="68"/>
      <c r="F53" s="68"/>
    </row>
    <row r="54" spans="1:6" ht="15">
      <c r="A54" s="68"/>
      <c r="B54" s="68"/>
      <c r="C54" s="68"/>
      <c r="D54" s="68"/>
      <c r="E54" s="68"/>
      <c r="F54" s="68"/>
    </row>
    <row r="55" spans="1:6" ht="15">
      <c r="A55" s="68"/>
      <c r="B55" s="68"/>
      <c r="C55" s="68"/>
      <c r="D55" s="68"/>
      <c r="E55" s="68"/>
      <c r="F55" s="68"/>
    </row>
    <row r="56" spans="1:7" ht="15">
      <c r="A56" s="68"/>
      <c r="B56" s="70"/>
      <c r="C56" s="70"/>
      <c r="D56" s="68"/>
      <c r="E56" s="68"/>
      <c r="F56" s="68"/>
      <c r="G56" s="5"/>
    </row>
    <row r="57" spans="1:6" ht="15">
      <c r="A57" s="68"/>
      <c r="B57" s="68"/>
      <c r="C57" s="68"/>
      <c r="D57" s="68"/>
      <c r="E57" s="68"/>
      <c r="F57" s="68"/>
    </row>
    <row r="58" spans="1:7" ht="17.1" customHeight="1">
      <c r="A58" s="68"/>
      <c r="B58" s="71"/>
      <c r="C58" s="71"/>
      <c r="D58" s="68"/>
      <c r="E58" s="68"/>
      <c r="F58" s="68"/>
      <c r="G58" s="5"/>
    </row>
    <row r="59" spans="1:6" ht="15">
      <c r="A59" s="68"/>
      <c r="B59" s="68"/>
      <c r="C59" s="68"/>
      <c r="D59" s="68"/>
      <c r="E59" s="68"/>
      <c r="F59" s="68"/>
    </row>
    <row r="60" spans="1:7" ht="17.1" customHeight="1">
      <c r="A60" s="68"/>
      <c r="B60" s="71"/>
      <c r="C60" s="71"/>
      <c r="D60" s="68"/>
      <c r="E60" s="68"/>
      <c r="F60" s="68"/>
      <c r="G60" s="5"/>
    </row>
    <row r="61" spans="1:6" ht="15">
      <c r="A61" s="68"/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7" ht="15">
      <c r="A65" s="68"/>
      <c r="B65" s="70"/>
      <c r="C65" s="70"/>
      <c r="D65" s="68"/>
      <c r="E65" s="68"/>
      <c r="F65" s="68"/>
      <c r="G65" s="5"/>
    </row>
    <row r="66" spans="1:6" ht="15">
      <c r="A66" s="68"/>
      <c r="B66" s="68"/>
      <c r="C66" s="68"/>
      <c r="D66" s="68"/>
      <c r="E66" s="68"/>
      <c r="F66" s="68"/>
    </row>
    <row r="67" spans="1:7" ht="17.1" customHeight="1">
      <c r="A67" s="68"/>
      <c r="B67" s="71"/>
      <c r="C67" s="71"/>
      <c r="D67" s="68"/>
      <c r="E67" s="68"/>
      <c r="F67" s="68"/>
      <c r="G67" s="5"/>
    </row>
    <row r="68" spans="1:6" ht="15">
      <c r="A68" s="68"/>
      <c r="B68" s="68"/>
      <c r="C68" s="68"/>
      <c r="D68" s="68"/>
      <c r="E68" s="68"/>
      <c r="F68" s="68"/>
    </row>
    <row r="69" spans="1:7" ht="17.1" customHeight="1">
      <c r="A69" s="68"/>
      <c r="B69" s="71"/>
      <c r="C69" s="71"/>
      <c r="D69" s="68"/>
      <c r="E69" s="68"/>
      <c r="F69" s="68"/>
      <c r="G69" s="5"/>
    </row>
    <row r="70" spans="1:6" ht="15">
      <c r="A70" s="68"/>
      <c r="B70" s="68"/>
      <c r="C70" s="68"/>
      <c r="D70" s="68"/>
      <c r="E70" s="68"/>
      <c r="F70" s="68"/>
    </row>
    <row r="71" spans="1:6" ht="15">
      <c r="A71" s="68"/>
      <c r="B71" s="68"/>
      <c r="C71" s="68"/>
      <c r="D71" s="68"/>
      <c r="E71" s="68"/>
      <c r="F71" s="68"/>
    </row>
    <row r="72" spans="1:6" ht="15">
      <c r="A72" s="68"/>
      <c r="B72" s="68"/>
      <c r="C72" s="68"/>
      <c r="D72" s="68"/>
      <c r="E72" s="68"/>
      <c r="F72" s="68"/>
    </row>
    <row r="73" spans="1:6" ht="15">
      <c r="A73" s="68"/>
      <c r="B73" s="68"/>
      <c r="C73" s="68"/>
      <c r="D73" s="68"/>
      <c r="E73" s="68"/>
      <c r="F73" s="68"/>
    </row>
    <row r="74" spans="1:7" ht="15">
      <c r="A74" s="68"/>
      <c r="B74" s="70"/>
      <c r="C74" s="70"/>
      <c r="D74" s="68"/>
      <c r="E74" s="68"/>
      <c r="F74" s="68"/>
      <c r="G74" s="5"/>
    </row>
    <row r="75" spans="1:6" ht="15">
      <c r="A75" s="68"/>
      <c r="B75" s="68"/>
      <c r="C75" s="68"/>
      <c r="D75" s="68"/>
      <c r="E75" s="68"/>
      <c r="F75" s="68"/>
    </row>
    <row r="76" spans="1:7" ht="17.1" customHeight="1">
      <c r="A76" s="68"/>
      <c r="B76" s="71"/>
      <c r="C76" s="71"/>
      <c r="D76" s="68"/>
      <c r="E76" s="68"/>
      <c r="F76" s="68"/>
      <c r="G76" s="5"/>
    </row>
    <row r="77" spans="1:6" ht="15">
      <c r="A77" s="68"/>
      <c r="B77" s="68"/>
      <c r="C77" s="68"/>
      <c r="D77" s="68"/>
      <c r="E77" s="68"/>
      <c r="F77" s="68"/>
    </row>
    <row r="78" spans="1:7" ht="17.1" customHeight="1">
      <c r="A78" s="68"/>
      <c r="B78" s="71"/>
      <c r="C78" s="71"/>
      <c r="D78" s="68"/>
      <c r="E78" s="68"/>
      <c r="F78" s="68"/>
      <c r="G78" s="5"/>
    </row>
    <row r="79" spans="1:6" ht="15">
      <c r="A79" s="68"/>
      <c r="B79" s="68"/>
      <c r="C79" s="68"/>
      <c r="D79" s="68"/>
      <c r="E79" s="68"/>
      <c r="F79" s="68"/>
    </row>
    <row r="80" spans="1:6" ht="15">
      <c r="A80" s="68"/>
      <c r="B80" s="68"/>
      <c r="C80" s="68"/>
      <c r="D80" s="68"/>
      <c r="E80" s="68"/>
      <c r="F80" s="68"/>
    </row>
    <row r="81" spans="1:6" ht="15">
      <c r="A81" s="68"/>
      <c r="B81" s="68"/>
      <c r="C81" s="68"/>
      <c r="D81" s="68"/>
      <c r="E81" s="68"/>
      <c r="F81" s="68"/>
    </row>
    <row r="82" spans="1:6" ht="15">
      <c r="A82" s="68"/>
      <c r="B82" s="68"/>
      <c r="C82" s="68"/>
      <c r="D82" s="68"/>
      <c r="E82" s="68"/>
      <c r="F82" s="68"/>
    </row>
    <row r="83" spans="1:7" ht="15">
      <c r="A83" s="68"/>
      <c r="B83" s="70"/>
      <c r="C83" s="70"/>
      <c r="D83" s="68"/>
      <c r="E83" s="68"/>
      <c r="F83" s="68"/>
      <c r="G83" s="5"/>
    </row>
    <row r="84" spans="1:6" ht="15">
      <c r="A84" s="68"/>
      <c r="B84" s="68"/>
      <c r="C84" s="68"/>
      <c r="D84" s="68"/>
      <c r="E84" s="68"/>
      <c r="F84" s="68"/>
    </row>
    <row r="85" spans="1:6" ht="15">
      <c r="A85" s="68"/>
      <c r="B85" s="68"/>
      <c r="C85" s="68"/>
      <c r="D85" s="68"/>
      <c r="E85" s="68"/>
      <c r="F85" s="68"/>
    </row>
    <row r="86" spans="1:6" ht="15">
      <c r="A86" s="68"/>
      <c r="B86" s="68"/>
      <c r="C86" s="68"/>
      <c r="D86" s="68"/>
      <c r="E86" s="68"/>
      <c r="F86" s="68"/>
    </row>
    <row r="87" spans="1:6" ht="15">
      <c r="A87" s="68"/>
      <c r="B87" s="68"/>
      <c r="C87" s="68"/>
      <c r="D87" s="68"/>
      <c r="E87" s="68"/>
      <c r="F87" s="68"/>
    </row>
    <row r="88" spans="1:6" ht="15">
      <c r="A88" s="68"/>
      <c r="B88" s="68"/>
      <c r="C88" s="68"/>
      <c r="D88" s="68"/>
      <c r="E88" s="68"/>
      <c r="F88" s="68"/>
    </row>
    <row r="89" spans="1:6" ht="15">
      <c r="A89" s="68"/>
      <c r="B89" s="68"/>
      <c r="C89" s="68"/>
      <c r="D89" s="68"/>
      <c r="E89" s="68"/>
      <c r="F89" s="68"/>
    </row>
    <row r="90" spans="1:6" ht="15">
      <c r="A90" s="68"/>
      <c r="B90" s="68"/>
      <c r="C90" s="68"/>
      <c r="D90" s="68"/>
      <c r="E90" s="68"/>
      <c r="F90" s="68"/>
    </row>
    <row r="91" spans="1:6" ht="15">
      <c r="A91" s="68"/>
      <c r="B91" s="68"/>
      <c r="C91" s="68"/>
      <c r="D91" s="68"/>
      <c r="E91" s="68"/>
      <c r="F91" s="68"/>
    </row>
    <row r="92" spans="1:6" ht="15">
      <c r="A92" s="68"/>
      <c r="B92" s="68"/>
      <c r="C92" s="68"/>
      <c r="D92" s="68"/>
      <c r="E92" s="68"/>
      <c r="F92" s="68"/>
    </row>
    <row r="93" spans="1:6" ht="15">
      <c r="A93" s="68"/>
      <c r="B93" s="68"/>
      <c r="C93" s="68"/>
      <c r="D93" s="68"/>
      <c r="E93" s="68"/>
      <c r="F93" s="68"/>
    </row>
    <row r="94" spans="1:6" ht="15">
      <c r="A94" s="68"/>
      <c r="B94" s="68"/>
      <c r="C94" s="68"/>
      <c r="D94" s="68"/>
      <c r="E94" s="68"/>
      <c r="F94" s="68"/>
    </row>
    <row r="95" spans="1:6" ht="15">
      <c r="A95" s="68"/>
      <c r="B95" s="68"/>
      <c r="C95" s="68"/>
      <c r="D95" s="68"/>
      <c r="E95" s="68"/>
      <c r="F95" s="68"/>
    </row>
    <row r="96" spans="1:6" ht="15">
      <c r="A96" s="68"/>
      <c r="B96" s="68"/>
      <c r="C96" s="68"/>
      <c r="D96" s="68"/>
      <c r="E96" s="68"/>
      <c r="F96" s="68"/>
    </row>
    <row r="97" spans="1:6" ht="15">
      <c r="A97" s="68"/>
      <c r="B97" s="68"/>
      <c r="C97" s="68"/>
      <c r="D97" s="68"/>
      <c r="E97" s="68"/>
      <c r="F97" s="68"/>
    </row>
    <row r="98" spans="1:6" ht="15">
      <c r="A98" s="68"/>
      <c r="B98" s="68"/>
      <c r="C98" s="68"/>
      <c r="D98" s="68"/>
      <c r="E98" s="68"/>
      <c r="F98" s="68"/>
    </row>
    <row r="99" spans="1:6" ht="15">
      <c r="A99" s="68"/>
      <c r="B99" s="68"/>
      <c r="C99" s="68"/>
      <c r="D99" s="68"/>
      <c r="E99" s="68"/>
      <c r="F99" s="68"/>
    </row>
    <row r="100" spans="1:6" ht="15">
      <c r="A100" s="68"/>
      <c r="B100" s="68"/>
      <c r="C100" s="68"/>
      <c r="D100" s="68"/>
      <c r="E100" s="68"/>
      <c r="F100" s="68"/>
    </row>
    <row r="101" spans="1:6" ht="15">
      <c r="A101" s="68"/>
      <c r="B101" s="68"/>
      <c r="C101" s="68"/>
      <c r="D101" s="68"/>
      <c r="E101" s="68"/>
      <c r="F101" s="68"/>
    </row>
    <row r="102" spans="1:6" ht="15">
      <c r="A102" s="68"/>
      <c r="B102" s="68"/>
      <c r="C102" s="68"/>
      <c r="D102" s="68"/>
      <c r="E102" s="68"/>
      <c r="F102" s="68"/>
    </row>
    <row r="103" spans="1:6" ht="15">
      <c r="A103" s="68"/>
      <c r="B103" s="68"/>
      <c r="C103" s="68"/>
      <c r="D103" s="68"/>
      <c r="E103" s="68"/>
      <c r="F103" s="68"/>
    </row>
    <row r="104" spans="1:6" ht="15">
      <c r="A104" s="68"/>
      <c r="B104" s="68"/>
      <c r="C104" s="68"/>
      <c r="D104" s="68"/>
      <c r="E104" s="68"/>
      <c r="F104" s="68"/>
    </row>
    <row r="105" spans="1:6" ht="15">
      <c r="A105" s="68"/>
      <c r="B105" s="68"/>
      <c r="C105" s="68"/>
      <c r="D105" s="68"/>
      <c r="E105" s="68"/>
      <c r="F105" s="68"/>
    </row>
    <row r="106" spans="1:6" ht="15">
      <c r="A106" s="68"/>
      <c r="B106" s="68"/>
      <c r="C106" s="68"/>
      <c r="D106" s="68"/>
      <c r="E106" s="68"/>
      <c r="F106" s="68"/>
    </row>
    <row r="107" spans="1:6" ht="15">
      <c r="A107" s="68"/>
      <c r="B107" s="68"/>
      <c r="C107" s="68"/>
      <c r="D107" s="68"/>
      <c r="E107" s="68"/>
      <c r="F107" s="68"/>
    </row>
    <row r="108" spans="1:6" ht="15">
      <c r="A108" s="68"/>
      <c r="B108" s="68"/>
      <c r="C108" s="68"/>
      <c r="D108" s="68"/>
      <c r="E108" s="68"/>
      <c r="F108" s="68"/>
    </row>
    <row r="109" spans="1:6" ht="15">
      <c r="A109" s="68"/>
      <c r="B109" s="68"/>
      <c r="C109" s="68"/>
      <c r="D109" s="68"/>
      <c r="E109" s="68"/>
      <c r="F109" s="68"/>
    </row>
    <row r="110" spans="1:6" ht="15">
      <c r="A110" s="68"/>
      <c r="B110" s="68"/>
      <c r="C110" s="68"/>
      <c r="D110" s="68"/>
      <c r="E110" s="68"/>
      <c r="F110" s="68"/>
    </row>
    <row r="111" spans="1:6" ht="15">
      <c r="A111" s="68"/>
      <c r="B111" s="68"/>
      <c r="C111" s="68"/>
      <c r="D111" s="68"/>
      <c r="E111" s="68"/>
      <c r="F111" s="68"/>
    </row>
    <row r="112" spans="1:6" ht="15">
      <c r="A112" s="68"/>
      <c r="B112" s="68"/>
      <c r="C112" s="68"/>
      <c r="D112" s="68"/>
      <c r="E112" s="68"/>
      <c r="F112" s="68"/>
    </row>
    <row r="113" spans="1:6" ht="15">
      <c r="A113" s="68"/>
      <c r="B113" s="68"/>
      <c r="C113" s="68"/>
      <c r="D113" s="68"/>
      <c r="E113" s="68"/>
      <c r="F113" s="68"/>
    </row>
    <row r="114" spans="1:6" ht="15">
      <c r="A114" s="68"/>
      <c r="B114" s="68"/>
      <c r="C114" s="68"/>
      <c r="D114" s="68"/>
      <c r="E114" s="68"/>
      <c r="F114" s="68"/>
    </row>
    <row r="115" spans="1:6" ht="15">
      <c r="A115" s="68"/>
      <c r="B115" s="68"/>
      <c r="C115" s="68"/>
      <c r="D115" s="68"/>
      <c r="E115" s="68"/>
      <c r="F115" s="68"/>
    </row>
    <row r="116" spans="1:6" ht="15">
      <c r="A116" s="68"/>
      <c r="B116" s="68"/>
      <c r="C116" s="68"/>
      <c r="D116" s="68"/>
      <c r="E116" s="68"/>
      <c r="F116" s="68"/>
    </row>
    <row r="117" spans="1:6" ht="15">
      <c r="A117" s="68"/>
      <c r="B117" s="68"/>
      <c r="C117" s="68"/>
      <c r="D117" s="68"/>
      <c r="E117" s="68"/>
      <c r="F117" s="68"/>
    </row>
    <row r="118" spans="1:6" ht="15">
      <c r="A118" s="68"/>
      <c r="B118" s="68"/>
      <c r="C118" s="68"/>
      <c r="D118" s="68"/>
      <c r="E118" s="68"/>
      <c r="F118" s="68"/>
    </row>
    <row r="119" spans="1:6" ht="15">
      <c r="A119" s="68"/>
      <c r="B119" s="68"/>
      <c r="C119" s="68"/>
      <c r="D119" s="68"/>
      <c r="E119" s="68"/>
      <c r="F119" s="68"/>
    </row>
  </sheetData>
  <sheetProtection password="C775" sheet="1" selectLockedCells="1"/>
  <mergeCells count="39">
    <mergeCell ref="A24:B24"/>
    <mergeCell ref="A23:B23"/>
    <mergeCell ref="A32:B32"/>
    <mergeCell ref="A30:B30"/>
    <mergeCell ref="A33:B33"/>
    <mergeCell ref="A29:B29"/>
    <mergeCell ref="A25:B25"/>
    <mergeCell ref="A27:B27"/>
    <mergeCell ref="A28:B28"/>
    <mergeCell ref="A26:B26"/>
    <mergeCell ref="C23:F23"/>
    <mergeCell ref="C32:F32"/>
    <mergeCell ref="B1:F1"/>
    <mergeCell ref="B2:F2"/>
    <mergeCell ref="B3:F3"/>
    <mergeCell ref="A6:F6"/>
    <mergeCell ref="B4:F4"/>
    <mergeCell ref="A13:B13"/>
    <mergeCell ref="A17:B17"/>
    <mergeCell ref="A7:B7"/>
    <mergeCell ref="A8:B8"/>
    <mergeCell ref="A10:B10"/>
    <mergeCell ref="A20:B20"/>
    <mergeCell ref="A22:F22"/>
    <mergeCell ref="A11:B11"/>
    <mergeCell ref="A12:B12"/>
    <mergeCell ref="A18:B18"/>
    <mergeCell ref="A14:B14"/>
    <mergeCell ref="A15:B15"/>
    <mergeCell ref="A16:B16"/>
    <mergeCell ref="A9:B9"/>
    <mergeCell ref="A34:B34"/>
    <mergeCell ref="A35:B35"/>
    <mergeCell ref="A36:B36"/>
    <mergeCell ref="A42:C42"/>
    <mergeCell ref="A38:B38"/>
    <mergeCell ref="A40:A41"/>
    <mergeCell ref="A39:F39"/>
    <mergeCell ref="A37:B37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 topLeftCell="A1">
      <selection activeCell="H5" sqref="H5"/>
    </sheetView>
  </sheetViews>
  <sheetFormatPr defaultColWidth="9.140625" defaultRowHeight="15"/>
  <cols>
    <col min="1" max="1" width="16.7109375" style="60" customWidth="1"/>
    <col min="2" max="2" width="22.57421875" style="61" customWidth="1"/>
    <col min="3" max="3" width="8.8515625" style="62" customWidth="1"/>
    <col min="4" max="4" width="11.7109375" style="60" customWidth="1"/>
    <col min="5" max="5" width="32.7109375" style="60" customWidth="1"/>
    <col min="6" max="6" width="11.421875" style="62" customWidth="1"/>
    <col min="7" max="16384" width="9.140625" style="60" customWidth="1"/>
  </cols>
  <sheetData>
    <row r="3" spans="4:6" ht="15">
      <c r="D3" s="63"/>
      <c r="E3" s="63" t="s">
        <v>15</v>
      </c>
      <c r="F3" s="64" t="s">
        <v>16</v>
      </c>
    </row>
    <row r="4" spans="1:6" ht="15">
      <c r="A4" s="60" t="s">
        <v>21</v>
      </c>
      <c r="B4" s="61">
        <f>REKAPITULACE!D20-REKAPITULACE!D8</f>
        <v>0</v>
      </c>
      <c r="C4" s="62" t="e">
        <f>B4/B4</f>
        <v>#DIV/0!</v>
      </c>
      <c r="E4" s="60" t="s">
        <v>34</v>
      </c>
      <c r="F4" s="62">
        <v>0.5</v>
      </c>
    </row>
    <row r="5" spans="1:6" ht="15">
      <c r="A5" s="60" t="s">
        <v>22</v>
      </c>
      <c r="B5" s="61">
        <f>REKAPITULACE!D30-REKAPITULACE!D29</f>
        <v>0</v>
      </c>
      <c r="C5" s="62" t="e">
        <f>B5/B4</f>
        <v>#DIV/0!</v>
      </c>
      <c r="E5" s="60" t="s">
        <v>31</v>
      </c>
      <c r="F5" s="62">
        <v>0.5</v>
      </c>
    </row>
    <row r="6" spans="1:3" ht="15">
      <c r="A6" s="60" t="s">
        <v>20</v>
      </c>
      <c r="B6" s="61">
        <f>REKAPITULACE!D38-REKAPITULACE!D37</f>
        <v>0</v>
      </c>
      <c r="C6" s="62" t="e">
        <f>B6/B4</f>
        <v>#DIV/0!</v>
      </c>
    </row>
    <row r="8" spans="5:6" ht="34.5" customHeight="1">
      <c r="E8" s="65" t="s">
        <v>23</v>
      </c>
      <c r="F8" s="62">
        <v>0.83</v>
      </c>
    </row>
    <row r="9" spans="5:6" ht="15">
      <c r="E9" s="65" t="s">
        <v>24</v>
      </c>
      <c r="F9" s="62">
        <v>0.17</v>
      </c>
    </row>
  </sheetData>
  <sheetProtection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 Boula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lukas.vaclavik@suspk.eu</dc:creator>
  <cp:keywords/>
  <dc:description/>
  <cp:lastModifiedBy>Lukáš Václavík</cp:lastModifiedBy>
  <cp:lastPrinted>2021-02-18T08:16:01Z</cp:lastPrinted>
  <dcterms:created xsi:type="dcterms:W3CDTF">2011-08-17T15:20:04Z</dcterms:created>
  <dcterms:modified xsi:type="dcterms:W3CDTF">2021-03-18T10:54:25Z</dcterms:modified>
  <cp:category/>
  <cp:version/>
  <cp:contentType/>
  <cp:contentStatus/>
</cp:coreProperties>
</file>