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827"/>
  <workbookPr defaultThemeVersion="124226"/>
  <bookViews>
    <workbookView xWindow="65416" yWindow="65416" windowWidth="29040" windowHeight="15840" activeTab="2"/>
  </bookViews>
  <sheets>
    <sheet name="rekapitulace" sheetId="1" r:id="rId1"/>
    <sheet name="Krycí list" sheetId="2" state="hidden" r:id="rId2"/>
    <sheet name="Depozitář" sheetId="3" r:id="rId3"/>
  </sheets>
  <definedNames/>
  <calcPr calcId="181029"/>
  <extLst/>
</workbook>
</file>

<file path=xl/sharedStrings.xml><?xml version="1.0" encoding="utf-8"?>
<sst xmlns="http://schemas.openxmlformats.org/spreadsheetml/2006/main" count="344" uniqueCount="168">
  <si>
    <t>CENOVÁ SOUSTAVA :  WWW.CS-URS.CZ</t>
  </si>
  <si>
    <t>CZ CPA : (CZ-CPA) 43</t>
  </si>
  <si>
    <t>bez DPH</t>
  </si>
  <si>
    <t xml:space="preserve"> CELKEM</t>
  </si>
  <si>
    <t xml:space="preserve"> </t>
  </si>
  <si>
    <t>DPH 21%</t>
  </si>
  <si>
    <t>s DPH 21%</t>
  </si>
  <si>
    <t>SOUPIS PRACÍ</t>
  </si>
  <si>
    <t xml:space="preserve">REKAPITULACE </t>
  </si>
  <si>
    <t>STROJOVNY</t>
  </si>
  <si>
    <t>POTRUBÍ</t>
  </si>
  <si>
    <t>ARMATURY</t>
  </si>
  <si>
    <t>OTOPNÁ  TĚLESA</t>
  </si>
  <si>
    <t>734.02</t>
  </si>
  <si>
    <t xml:space="preserve">MĚŘÍCÍ PŘÍSTROJE </t>
  </si>
  <si>
    <t>POMOCNÝ  MATERIÁL</t>
  </si>
  <si>
    <t>IZOLACE</t>
  </si>
  <si>
    <t>PRÁCE A DODÁVKY OSTATNÍ</t>
  </si>
  <si>
    <t>VYTÁPĚNÍ    CELKEM</t>
  </si>
  <si>
    <t>číslo položky</t>
  </si>
  <si>
    <t xml:space="preserve">    položka - popis</t>
  </si>
  <si>
    <t>m.j.</t>
  </si>
  <si>
    <t>Rozepsaný počet</t>
  </si>
  <si>
    <t>Celk.počet</t>
  </si>
  <si>
    <t>J.cena</t>
  </si>
  <si>
    <t>Celkem Kč</t>
  </si>
  <si>
    <t>Potrubí</t>
  </si>
  <si>
    <t>733</t>
  </si>
  <si>
    <t>m</t>
  </si>
  <si>
    <t>Propláchnutí + tlaková zkouška měděného potrubí do 2“</t>
  </si>
  <si>
    <t>kpl</t>
  </si>
  <si>
    <t>POTRUBÍ - CELKEM</t>
  </si>
  <si>
    <t>Armatury</t>
  </si>
  <si>
    <t>734</t>
  </si>
  <si>
    <t>ks</t>
  </si>
  <si>
    <t>ARMATURY - CELKEM</t>
  </si>
  <si>
    <t>Otopná tělesa</t>
  </si>
  <si>
    <t>735</t>
  </si>
  <si>
    <t xml:space="preserve">(V ceně bude zahrnuta dodávka a montáž deskových radiátorů, veškeré příslušenství jako odvzdušňovací ventily a upevňovací konzole). </t>
  </si>
  <si>
    <t xml:space="preserve">Tlakové zkoušky otopných těles </t>
  </si>
  <si>
    <t>OTOPNÁ  TĚLESA - CELKEM</t>
  </si>
  <si>
    <t>Pomocný materiál</t>
  </si>
  <si>
    <t>767</t>
  </si>
  <si>
    <t>Zámečnická montáž atypického výrobku hmotnosti celkem do 20 kg</t>
  </si>
  <si>
    <t>kg</t>
  </si>
  <si>
    <t xml:space="preserve">Zámečnické ocelové atypické konstrukce dle  dodavatele </t>
  </si>
  <si>
    <t>POMOCNÝ  MATERIÁL - CELKEM</t>
  </si>
  <si>
    <t xml:space="preserve">Izolace  </t>
  </si>
  <si>
    <t>Izolace potrubí a stoupaček vytápění vedeného uvnitř budovy:</t>
  </si>
  <si>
    <t>713</t>
  </si>
  <si>
    <t>IZOLACE - CELKEM</t>
  </si>
  <si>
    <t xml:space="preserve">Práce a dodávky ostatní </t>
  </si>
  <si>
    <t>Hodinové  sazby</t>
  </si>
  <si>
    <t>900</t>
  </si>
  <si>
    <t>PRÁCE A DODÁVKY OSTATNÍ  - CELKEM</t>
  </si>
  <si>
    <t>REKAPITULACE NÁKLADŮ:</t>
  </si>
  <si>
    <t xml:space="preserve">Strojovny </t>
  </si>
  <si>
    <t>732</t>
  </si>
  <si>
    <t xml:space="preserve">Oživení systému regulace + ochranné pospojení. </t>
  </si>
  <si>
    <t>Zaškolení obsluhy</t>
  </si>
  <si>
    <t xml:space="preserve">Dodávka orientačních štítků </t>
  </si>
  <si>
    <t>Montáž orientačních štítků</t>
  </si>
  <si>
    <t>Rezerva na vícepráce spojené s profesi MaR</t>
  </si>
  <si>
    <t>hod</t>
  </si>
  <si>
    <t>STROJOVNY - CELKEM</t>
  </si>
  <si>
    <t>Měřící přístroje</t>
  </si>
  <si>
    <t>MĚŘÍCÍ PŘÍSTROJE - CELKEM</t>
  </si>
  <si>
    <t>Vygenerováno programem TechCON (zahrnuje veškeré potrubí dané dimenze)</t>
  </si>
  <si>
    <t>Připojení otopného tělesa</t>
  </si>
  <si>
    <t xml:space="preserve">CELKOVÁ REKAPITULACE SOUPISU PRACÍ </t>
  </si>
  <si>
    <t>(V ceně bude zahrnuta dodávka a montáž potrubí, veškeré příslušenství potrubí jako jsou příruby a materiál pro upevnění potrubí a protipožárních ucpávek v prostupech požárními úseky.)</t>
  </si>
  <si>
    <t>Otopná tělesa, konvektory a podlahové vytápění</t>
  </si>
  <si>
    <t>Vygenerováno programem TechCON</t>
  </si>
  <si>
    <t>Seřízení tlakové expanzní nádoby</t>
  </si>
  <si>
    <t>D+M Potrubí vně pozinkované z uhlíkové oceli DN 35x1,5</t>
  </si>
  <si>
    <t>D+M Potrubí vně pozinkované z uhlíkové oceli DN 28x1,5</t>
  </si>
  <si>
    <t>D+M Potrubí vně pozinkované z uhlíkové oceli DN 22x1,5</t>
  </si>
  <si>
    <t>D+M Potrubí vně pozinkované z uhlíkové oceli DN 18x1,5</t>
  </si>
  <si>
    <t>D+M Potrubí vně pozinkované z uhlíkové oceli DN 15x1,5</t>
  </si>
  <si>
    <t>D+M Automatický odvzdušňovací ventil DN 10</t>
  </si>
  <si>
    <t>D+M Vypouštěcí ventil</t>
  </si>
  <si>
    <t>D+M Manometr rozsah  vč. kondenzační smyčky a kohoutu</t>
  </si>
  <si>
    <t>D+M Teploměr přímý vč. jímky a návarku</t>
  </si>
  <si>
    <t xml:space="preserve">D+M Izolační trubice polyetylénové pro potrubí  DN 15 až DN 40  tl. 8 až 50 mm </t>
  </si>
  <si>
    <t>%</t>
  </si>
  <si>
    <t>Přesun hmot pro tepelné izolace  v objektech v do 6 m</t>
  </si>
  <si>
    <t>Uvedení do provozu kompletní kotlové sestavy servisním technikem</t>
  </si>
  <si>
    <t>D+M Hydraulický vyrovnávač pro systémy s průtokem do 4,5m3/hod</t>
  </si>
  <si>
    <t>D+M Potrubí vně pozinkované z uhlíkové oceli DN 42x1,5</t>
  </si>
  <si>
    <t>D+M Kulový kohout G 6/4“</t>
  </si>
  <si>
    <t>Zprovoznění, seřízení a vyzkoušení zařízení-Před předáním. Vyhotovení zápisu s popisem postupu zprovoznění, výsledků seřízení, výsledků zkoušek, atd. Zařízení musí být před předáním bez závad.</t>
  </si>
  <si>
    <t>Zaučení obsluhy mimo jiné dle návodů výrobců tak, aby obsluha měla celkové technické a funkční informace o zařízení vytápění a uměla jej obsluhovat a reagovat na možné problémy a závady. O zaučení musí být mezi stranami sepsán protokol s obsahem bodů zaučení. Zaučen musí být v úměrném rozsahu jak pověřený zástupce Billy, tak zástupce majitele budovy</t>
  </si>
  <si>
    <t>Funkční zkoušky včetně vystavení protokolů o zkouškách</t>
  </si>
  <si>
    <t>Vyregulování průtoků  včetně vystavení protokolu</t>
  </si>
  <si>
    <t>Ostatní zúčtovatelný drobný, pomocný, doplňkový a ostatní materiál v potřebném rozsahu pro řádné dokončení díla + finanční rezerva - min. 4 % z ceny-Např. přizpůsobování nových rozvodů a zařízení ostatním stávajícícm zařízením a stavební části, drobný materiál jako např. těsnění, atd., tedy veškerý ostatní materiál a výrobky potřebné pro řádné dokončení díla + finanční rezerva (mimo jiné ohled na nutnost přizpůsobování, práce a koordinace se stavební částí a TZB stávajícího stavu) - čáska bude podrobně zúčtována a dodavatelem využita pouze do objektivně doložené výše</t>
  </si>
  <si>
    <t>Ostatní zúčtovatelné stavební, montážní, pomocné a doplňkové práce v potřebném rozsahu + finanční rezerva - min. 4 % z ceny-např. přizpůsobování nových rozvodů a zařízení ostatním zařízením a stavební části, provádění funkčních zkoušek a montáže s vazbou na zkoušky a montáž ostatních částí stavby, atd., tedy veškeré ostatní práce potřebné pro řádné dokončení díla + finanční rezerva (mimo jiné ohled na nutnost přizpůsobování, práce a koordinace se stavební částí a TZB stávajícího stavu) - čáska bude podrobně zúčtována a dodavatelem využita pouze do objektivně doložené výše</t>
  </si>
  <si>
    <t xml:space="preserve">Zohlednit zejména firemní know-how dodavatele a potřeby pro řádné provedení díla na stavbě -Bude provedeno před započetím díla a konzultováno a odsouhlaseno investorem. Dopracování zadávací dokumentace na prováděcí a dílenskou dokumentaci </t>
  </si>
  <si>
    <t xml:space="preserve">Vypracování dílenské dokntace  - Dokumentace bude vypracována dle skutečně použitého materiálu, zařízení a výrobků   </t>
  </si>
  <si>
    <t>Vypracování dokumentace skutečného stavu - Dokumentace bude vypracována na úrovni prováděcí dokumentace (textová a výkresová část, specifikace skutečně použitého materiálu, zařízení a výrobků</t>
  </si>
  <si>
    <t>D+M Popisy a označení rozvodů a zařízení-Popisy a označení především rozvodů, klapek, filtrů a ovládacích prvků MaR, atd. a např. ČSN 13 0072, tak aby byla umožněna snadná orientace v zařízení VTP pro obsluhu, údržbu a servis</t>
  </si>
  <si>
    <t>Likvidace odpadů-Kompletní systém sběru, třídění, odvozu a likvidace odpadu v souladu se zák. č.185/2001 Sb. v platném znění a vyhl. č.381/2001 Sb. v platném znění</t>
  </si>
  <si>
    <t>Závěrečný úklid-Provedení komplexního úklidu po provádění vytápění na úroveň min. původního stavu v návaznosti na likvidaci odpadů a úklid celé stavby</t>
  </si>
  <si>
    <t>Koordinační činnost</t>
  </si>
  <si>
    <t>Doprava</t>
  </si>
  <si>
    <t>Zařízení staveniště-Především v souladu s NV č. 591/2006 Sb.</t>
  </si>
  <si>
    <t>901</t>
  </si>
  <si>
    <t>902</t>
  </si>
  <si>
    <t>903</t>
  </si>
  <si>
    <t>904</t>
  </si>
  <si>
    <t>905</t>
  </si>
  <si>
    <t>906</t>
  </si>
  <si>
    <t>907</t>
  </si>
  <si>
    <t>908</t>
  </si>
  <si>
    <t xml:space="preserve">D+M Ekvitermní regulační modul pro řízení nástěnného kondenzačního kotle a okruhu ohřevu TV, okruh pro vzduchotechnickou jednotku a radiátorového okruhu s možností nastavení časového řízení Po až PÁ (dle pracovní doby), útlum mimo pracovní dobu + SO a NE. Včetně všech potřebných čidel, modulů, kabeláže  a veškerého regulačního příslušenství </t>
  </si>
  <si>
    <t>pár</t>
  </si>
  <si>
    <t>D+M Kulový kohout s vypouštěním G 6/4“</t>
  </si>
  <si>
    <t>D+M Zpětný ventil G 6/4"</t>
  </si>
  <si>
    <t xml:space="preserve">D+M Ventil přímý, regulační, pro dvoutrubkový systém </t>
  </si>
  <si>
    <t>D+M Termostatická kapalinová hlavice v provedení antivandal</t>
  </si>
  <si>
    <t>D+M Otopná tělesa ocelová, desková VK typ 22 v/š  600/1000 mm</t>
  </si>
  <si>
    <t xml:space="preserve">Akce: Oprava, přístavba a nástavba restaurace k.ú. Dvorec, U Trati 343 </t>
  </si>
  <si>
    <t>Část:   ZAŘÍZENÍ VYTÁPĚNÍ</t>
  </si>
  <si>
    <t>ZAŘÍZENÍ PRO VYTÁPĚNÍ STAVEB</t>
  </si>
  <si>
    <t>VYTÁPĚNÍ – Depozitář okresního muzea - CELKEM bez DPH</t>
  </si>
  <si>
    <t xml:space="preserve">D+M Nástěnného kondenzačnícho kotle o jmenovitém výkonu 49,9[kW] (při 50/30°C) a jmenovitého tepelného příkonu 47[kW] v provedení C (přívod spalovacího vzduchu a odvod spalin koaxiálním kouřovodem), včetně nástěnných držáků, PV (ot.přetlak 3[bar]), M, T, regulace + plynový kulový kohout rovný, čerpadlo kondenzátu, objehového čerpadla. Bez přípravy TV. </t>
  </si>
  <si>
    <t>D+M Odvod spalin a přívod spalovacího vzduchu Ø 80/125 [mm] pomocí sady odkouření a revizního kolene 87°. Sestava se zkládá z těchto komponentů: Souprava pro vedení vzduchu/spalin přes střechu délky 2650mm, Střešní deska pro šikmou střechu se sklonem 25° až 45°, 6x Trubka DN 80/125 délky 2m, Revizní koleno 87° DN 80/125, Koleno DN 80/125 87°, včetně upevňovacích objímek.</t>
  </si>
  <si>
    <t xml:space="preserve">D+M Tlaková expanzní nádoba s membránou (do 3[bar]) o objemu 35[l] </t>
  </si>
  <si>
    <t>D+M Teplovodní oběhové čerpadlo prac. bod. 2,9 m3/h, 9,4m</t>
  </si>
  <si>
    <t>Nastavení pracovního bodu teplovodního oběhového čerpadla do potrubí do DN 50</t>
  </si>
  <si>
    <t>Přesun hmot pro strojovny  v objektech v přes 6 do 12 m</t>
  </si>
  <si>
    <t>Přesun hmot pro rozvody potrubí  v objektech v přes 6 do 12 m</t>
  </si>
  <si>
    <t>D+M Kulový kohout s vypouštěním G 3/4“</t>
  </si>
  <si>
    <t>Přesun hmot pro armatury  v objektech v přes 6 do 12 m</t>
  </si>
  <si>
    <t>D+M Otopná tělesa ocelová, desková VK typ 10 v/š  300/500 mm</t>
  </si>
  <si>
    <t>D+M Otopná tělesa ocelová, desková VK typ 10 v/š  600/500 mm</t>
  </si>
  <si>
    <t>D+M Otopná tělesa ocelová, desková VK typ 10 v/š  600/800 mm</t>
  </si>
  <si>
    <t>D+M Otopná tělesa ocelová, desková VK typ 10 v/š  700/400 mm</t>
  </si>
  <si>
    <t>D+M Otopná tělesa ocelová, desková VK typ 10 v/š  900/500 mm</t>
  </si>
  <si>
    <t>D+M Otopná tělesa ocelová, desková VK typ 11 v/š  600/500 mm</t>
  </si>
  <si>
    <t>736</t>
  </si>
  <si>
    <t>737</t>
  </si>
  <si>
    <t>D+M Otopná tělesa ocelová, desková VK typ 11 v/š  600/1400 mm</t>
  </si>
  <si>
    <t>D+M Otopná tělesa ocelová, desková VK typ 11 v/š  900/500 mm</t>
  </si>
  <si>
    <t>D+M Otopná tělesa ocelová, desková VK typ 11 v/š  900/700 mm</t>
  </si>
  <si>
    <t>D+M Otopná tělesa ocelová, desková VK typ 21 v/š  600/600 mm</t>
  </si>
  <si>
    <t>D+M Otopná tělesa ocelová, desková VK typ 21 v/š  600/1200 mm</t>
  </si>
  <si>
    <t>738</t>
  </si>
  <si>
    <t>739</t>
  </si>
  <si>
    <t>741</t>
  </si>
  <si>
    <t>742</t>
  </si>
  <si>
    <t>743</t>
  </si>
  <si>
    <t>744</t>
  </si>
  <si>
    <t>745</t>
  </si>
  <si>
    <t>D+M Otopná tělesa ocelová, desková VK typ 22 v/š  600/1200 mm</t>
  </si>
  <si>
    <t>D+M Otopná tělesa ocelová, desková VK typ 22 v/š  600/1400 mm</t>
  </si>
  <si>
    <t>D+M Otopná tělesa ocelová, desková VK typ 22 v/š  700/1600 mm</t>
  </si>
  <si>
    <t>D+M Otopná tělesa ocelová, desková VK typ 22 v/š  900/2000 mm</t>
  </si>
  <si>
    <t>D+M Otopná tělesa ocelová, desková VK typ 33 v/š  600/1100 mm</t>
  </si>
  <si>
    <t>D+M Otopná tělesa ocelová, desková VK typ 33 v/š  600/1400 mm</t>
  </si>
  <si>
    <t>D+M Otopná tělesa ocelová, desková VK typ 33 v/š  600/1600 mm</t>
  </si>
  <si>
    <t>D+M Otopná tělesa ocelová, desková VK typ 33 v/š  600/1800 mm</t>
  </si>
  <si>
    <t>D+M Otopná tělesa ocelová, desková VK typ 33 v/š  700/1600 mm</t>
  </si>
  <si>
    <t>D+M Otopná tělesa ocelová, desková VK typ 33 v/š  700/1800 mm</t>
  </si>
  <si>
    <t>D+M Otopná tělesa ocelová, desková VK typ 33 v/š  900/1800 mm</t>
  </si>
  <si>
    <t>Přesun hmot otopná tělesa  v objektech v přes 6 do 12 m</t>
  </si>
  <si>
    <t>Depozitář</t>
  </si>
  <si>
    <t>Akce: Depozitář okresního muzea Rokycany</t>
  </si>
  <si>
    <t xml:space="preserve">JKSO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</si>
</sst>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&quot; Kč&quot;_-;\-* #,##0&quot; Kč&quot;_-;_-* &quot;- Kč&quot;_-;_-@_-"/>
    <numFmt numFmtId="165" formatCode="#,##0.0"/>
    <numFmt numFmtId="166" formatCode="#,##0.00\ [$Kč-405];\-#,##0.00\ [$Kč-405]"/>
    <numFmt numFmtId="167" formatCode="#"/>
    <numFmt numFmtId="168" formatCode="#,##0.00_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28"/>
      <name val="Arial CE"/>
      <family val="2"/>
    </font>
    <font>
      <sz val="14"/>
      <name val="Arial CE"/>
      <family val="2"/>
    </font>
    <font>
      <b/>
      <sz val="36"/>
      <name val="Arial CE"/>
      <family val="2"/>
    </font>
    <font>
      <sz val="10"/>
      <name val="Arial CE"/>
      <family val="2"/>
    </font>
    <font>
      <sz val="11"/>
      <color theme="1"/>
      <name val="Tahoma"/>
      <family val="2"/>
    </font>
    <font>
      <sz val="11"/>
      <name val="Tahoma"/>
      <family val="2"/>
    </font>
    <font>
      <sz val="12"/>
      <color theme="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 val="single"/>
      <sz val="12"/>
      <name val="Tahoma"/>
      <family val="2"/>
    </font>
    <font>
      <b/>
      <i/>
      <sz val="12"/>
      <name val="Tahoma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thin"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medium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5">
    <xf numFmtId="0" fontId="0" fillId="0" borderId="0" xfId="0"/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/>
    </xf>
    <xf numFmtId="0" fontId="6" fillId="0" borderId="0" xfId="0" applyFont="1"/>
    <xf numFmtId="0" fontId="8" fillId="0" borderId="0" xfId="0" applyFont="1"/>
    <xf numFmtId="0" fontId="9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165" fontId="10" fillId="0" borderId="5" xfId="0" applyNumberFormat="1" applyFont="1" applyFill="1" applyBorder="1" applyAlignment="1">
      <alignment horizontal="center"/>
    </xf>
    <xf numFmtId="164" fontId="10" fillId="0" borderId="6" xfId="0" applyNumberFormat="1" applyFont="1" applyFill="1" applyBorder="1" applyAlignment="1">
      <alignment vertical="center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/>
    </xf>
    <xf numFmtId="0" fontId="10" fillId="0" borderId="8" xfId="0" applyFont="1" applyBorder="1" applyAlignment="1">
      <alignment vertical="center"/>
    </xf>
    <xf numFmtId="165" fontId="10" fillId="0" borderId="8" xfId="0" applyNumberFormat="1" applyFont="1" applyFill="1" applyBorder="1" applyAlignment="1">
      <alignment horizontal="center"/>
    </xf>
    <xf numFmtId="166" fontId="10" fillId="0" borderId="9" xfId="0" applyNumberFormat="1" applyFont="1" applyFill="1" applyBorder="1" applyAlignment="1">
      <alignment vertical="center"/>
    </xf>
    <xf numFmtId="49" fontId="10" fillId="0" borderId="7" xfId="0" applyNumberFormat="1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/>
    </xf>
    <xf numFmtId="0" fontId="9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center" vertical="center"/>
    </xf>
    <xf numFmtId="166" fontId="9" fillId="2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10" fillId="0" borderId="2" xfId="0" applyFont="1" applyBorder="1"/>
    <xf numFmtId="0" fontId="10" fillId="0" borderId="0" xfId="0" applyFont="1"/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vertical="center"/>
    </xf>
    <xf numFmtId="165" fontId="10" fillId="0" borderId="12" xfId="0" applyNumberFormat="1" applyFont="1" applyFill="1" applyBorder="1" applyAlignment="1">
      <alignment horizontal="center"/>
    </xf>
    <xf numFmtId="165" fontId="10" fillId="0" borderId="13" xfId="0" applyNumberFormat="1" applyFont="1" applyFill="1" applyBorder="1" applyAlignment="1">
      <alignment horizontal="center"/>
    </xf>
    <xf numFmtId="166" fontId="10" fillId="0" borderId="14" xfId="0" applyNumberFormat="1" applyFont="1" applyFill="1" applyBorder="1" applyAlignment="1">
      <alignment vertical="center"/>
    </xf>
    <xf numFmtId="0" fontId="10" fillId="0" borderId="15" xfId="0" applyFont="1" applyBorder="1" applyAlignment="1">
      <alignment horizontal="left"/>
    </xf>
    <xf numFmtId="165" fontId="10" fillId="0" borderId="16" xfId="0" applyNumberFormat="1" applyFont="1" applyFill="1" applyBorder="1" applyAlignment="1">
      <alignment horizontal="center"/>
    </xf>
    <xf numFmtId="166" fontId="10" fillId="0" borderId="17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/>
    </xf>
    <xf numFmtId="0" fontId="9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center" vertical="center"/>
    </xf>
    <xf numFmtId="166" fontId="9" fillId="0" borderId="20" xfId="0" applyNumberFormat="1" applyFont="1" applyFill="1" applyBorder="1" applyAlignment="1">
      <alignment horizontal="right" vertical="center"/>
    </xf>
    <xf numFmtId="9" fontId="9" fillId="0" borderId="19" xfId="0" applyNumberFormat="1" applyFont="1" applyFill="1" applyBorder="1" applyAlignment="1">
      <alignment horizontal="right" vertical="center"/>
    </xf>
    <xf numFmtId="0" fontId="9" fillId="3" borderId="18" xfId="0" applyFont="1" applyFill="1" applyBorder="1" applyAlignment="1">
      <alignment horizontal="left" vertical="center"/>
    </xf>
    <xf numFmtId="0" fontId="10" fillId="3" borderId="19" xfId="0" applyFont="1" applyFill="1" applyBorder="1" applyAlignment="1">
      <alignment/>
    </xf>
    <xf numFmtId="0" fontId="9" fillId="3" borderId="19" xfId="0" applyFont="1" applyFill="1" applyBorder="1" applyAlignment="1">
      <alignment vertical="center"/>
    </xf>
    <xf numFmtId="0" fontId="9" fillId="3" borderId="19" xfId="0" applyFont="1" applyFill="1" applyBorder="1" applyAlignment="1">
      <alignment horizontal="right" vertical="center"/>
    </xf>
    <xf numFmtId="0" fontId="9" fillId="3" borderId="19" xfId="0" applyFont="1" applyFill="1" applyBorder="1" applyAlignment="1">
      <alignment horizontal="center" vertical="center"/>
    </xf>
    <xf numFmtId="166" fontId="9" fillId="3" borderId="2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wrapText="1"/>
    </xf>
    <xf numFmtId="0" fontId="7" fillId="0" borderId="21" xfId="0" applyNumberFormat="1" applyFont="1" applyFill="1" applyBorder="1" applyAlignment="1" applyProtection="1">
      <alignment horizontal="center" vertical="center" wrapText="1" shrinkToFit="1"/>
      <protection/>
    </xf>
    <xf numFmtId="0" fontId="11" fillId="3" borderId="22" xfId="0" applyFont="1" applyFill="1" applyBorder="1" applyAlignment="1" applyProtection="1">
      <alignment vertical="center"/>
      <protection/>
    </xf>
    <xf numFmtId="0" fontId="11" fillId="3" borderId="23" xfId="0" applyFont="1" applyFill="1" applyBorder="1" applyAlignment="1" applyProtection="1">
      <alignment vertical="center"/>
      <protection/>
    </xf>
    <xf numFmtId="0" fontId="11" fillId="3" borderId="24" xfId="0" applyFont="1" applyFill="1" applyBorder="1" applyAlignment="1" applyProtection="1">
      <alignment vertical="center"/>
      <protection/>
    </xf>
    <xf numFmtId="0" fontId="11" fillId="3" borderId="25" xfId="0" applyFont="1" applyFill="1" applyBorder="1" applyAlignment="1" applyProtection="1">
      <alignment vertical="center"/>
      <protection/>
    </xf>
    <xf numFmtId="0" fontId="11" fillId="3" borderId="25" xfId="0" applyFont="1" applyFill="1" applyBorder="1" applyAlignment="1" applyProtection="1">
      <alignment horizontal="center" vertical="center"/>
      <protection/>
    </xf>
    <xf numFmtId="0" fontId="11" fillId="3" borderId="25" xfId="0" applyNumberFormat="1" applyFont="1" applyFill="1" applyBorder="1" applyAlignment="1" applyProtection="1">
      <alignment horizontal="center" vertical="center" wrapText="1" shrinkToFit="1"/>
      <protection/>
    </xf>
    <xf numFmtId="164" fontId="11" fillId="3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Protection="1">
      <protection/>
    </xf>
    <xf numFmtId="0" fontId="7" fillId="0" borderId="27" xfId="0" applyFont="1" applyBorder="1" applyAlignment="1" applyProtection="1">
      <alignment/>
      <protection/>
    </xf>
    <xf numFmtId="0" fontId="11" fillId="0" borderId="21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/>
      <protection/>
    </xf>
    <xf numFmtId="0" fontId="11" fillId="0" borderId="21" xfId="0" applyFont="1" applyBorder="1" applyAlignment="1" applyProtection="1">
      <alignment horizontal="left" vertical="center" wrapText="1" indent="1"/>
      <protection/>
    </xf>
    <xf numFmtId="0" fontId="11" fillId="0" borderId="21" xfId="0" applyFont="1" applyBorder="1" applyAlignment="1" applyProtection="1">
      <alignment horizontal="center" vertical="top"/>
      <protection/>
    </xf>
    <xf numFmtId="0" fontId="7" fillId="0" borderId="21" xfId="20" applyNumberFormat="1" applyFont="1" applyBorder="1" applyAlignment="1" applyProtection="1">
      <alignment horizontal="right" vertical="center" wrapText="1" shrinkToFit="1"/>
      <protection/>
    </xf>
    <xf numFmtId="49" fontId="7" fillId="0" borderId="21" xfId="20" applyNumberFormat="1" applyFont="1" applyBorder="1" applyAlignment="1" applyProtection="1">
      <alignment horizontal="right" vertical="center"/>
      <protection/>
    </xf>
    <xf numFmtId="0" fontId="11" fillId="0" borderId="21" xfId="0" applyFont="1" applyFill="1" applyBorder="1" applyAlignment="1" applyProtection="1">
      <alignment horizontal="left" vertical="top" indent="1"/>
      <protection/>
    </xf>
    <xf numFmtId="165" fontId="7" fillId="0" borderId="21" xfId="0" applyNumberFormat="1" applyFont="1" applyFill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vertical="center" wrapText="1"/>
      <protection/>
    </xf>
    <xf numFmtId="0" fontId="7" fillId="0" borderId="21" xfId="0" applyNumberFormat="1" applyFont="1" applyBorder="1" applyAlignment="1" applyProtection="1">
      <alignment horizontal="center" vertical="center" wrapText="1" shrinkToFit="1"/>
      <protection/>
    </xf>
    <xf numFmtId="1" fontId="7" fillId="0" borderId="21" xfId="0" applyNumberFormat="1" applyFont="1" applyFill="1" applyBorder="1" applyAlignment="1" applyProtection="1">
      <alignment horizontal="center" vertical="center"/>
      <protection/>
    </xf>
    <xf numFmtId="166" fontId="7" fillId="0" borderId="21" xfId="0" applyNumberFormat="1" applyFont="1" applyFill="1" applyBorder="1" applyAlignment="1" applyProtection="1">
      <alignment horizontal="center" vertical="center"/>
      <protection locked="0"/>
    </xf>
    <xf numFmtId="166" fontId="7" fillId="0" borderId="21" xfId="0" applyNumberFormat="1" applyFont="1" applyFill="1" applyBorder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wrapText="1"/>
      <protection/>
    </xf>
    <xf numFmtId="49" fontId="7" fillId="0" borderId="21" xfId="0" applyNumberFormat="1" applyFont="1" applyBorder="1" applyAlignment="1" applyProtection="1">
      <alignment horizontal="center" vertical="center"/>
      <protection/>
    </xf>
    <xf numFmtId="0" fontId="7" fillId="0" borderId="21" xfId="0" applyFont="1" applyFill="1" applyBorder="1" applyProtection="1">
      <protection/>
    </xf>
    <xf numFmtId="0" fontId="7" fillId="0" borderId="21" xfId="0" applyFont="1" applyBorder="1" applyAlignment="1" applyProtection="1">
      <alignment horizontal="center" vertical="top"/>
      <protection/>
    </xf>
    <xf numFmtId="49" fontId="7" fillId="0" borderId="21" xfId="0" applyNumberFormat="1" applyFont="1" applyBorder="1" applyAlignment="1" applyProtection="1">
      <alignment horizontal="center"/>
      <protection/>
    </xf>
    <xf numFmtId="0" fontId="7" fillId="0" borderId="21" xfId="0" applyNumberFormat="1" applyFont="1" applyFill="1" applyBorder="1" applyAlignment="1" applyProtection="1">
      <alignment horizontal="center" wrapText="1" shrinkToFit="1"/>
      <protection/>
    </xf>
    <xf numFmtId="167" fontId="7" fillId="0" borderId="28" xfId="0" applyNumberFormat="1" applyFont="1" applyFill="1" applyBorder="1" applyAlignment="1" applyProtection="1">
      <alignment horizontal="left" vertical="center" wrapText="1"/>
      <protection/>
    </xf>
    <xf numFmtId="2" fontId="7" fillId="0" borderId="21" xfId="0" applyNumberFormat="1" applyFont="1" applyFill="1" applyBorder="1" applyAlignment="1" applyProtection="1">
      <alignment horizontal="center"/>
      <protection/>
    </xf>
    <xf numFmtId="0" fontId="11" fillId="3" borderId="21" xfId="0" applyFont="1" applyFill="1" applyBorder="1" applyAlignment="1" applyProtection="1">
      <alignment horizontal="left" vertical="center" wrapText="1" indent="1"/>
      <protection/>
    </xf>
    <xf numFmtId="0" fontId="7" fillId="3" borderId="21" xfId="0" applyFont="1" applyFill="1" applyBorder="1" applyAlignment="1" applyProtection="1">
      <alignment horizontal="center" vertical="center"/>
      <protection/>
    </xf>
    <xf numFmtId="0" fontId="14" fillId="3" borderId="21" xfId="0" applyNumberFormat="1" applyFont="1" applyFill="1" applyBorder="1" applyAlignment="1" applyProtection="1">
      <alignment horizontal="center" vertical="center" wrapText="1" shrinkToFit="1"/>
      <protection/>
    </xf>
    <xf numFmtId="164" fontId="11" fillId="3" borderId="29" xfId="0" applyNumberFormat="1" applyFont="1" applyFill="1" applyBorder="1" applyAlignment="1" applyProtection="1">
      <alignment vertical="center"/>
      <protection/>
    </xf>
    <xf numFmtId="166" fontId="11" fillId="3" borderId="29" xfId="0" applyNumberFormat="1" applyFont="1" applyFill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horizontal="right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right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165" fontId="7" fillId="0" borderId="21" xfId="0" applyNumberFormat="1" applyFont="1" applyFill="1" applyBorder="1" applyAlignment="1" applyProtection="1">
      <alignment horizontal="center" wrapText="1"/>
      <protection/>
    </xf>
    <xf numFmtId="166" fontId="7" fillId="0" borderId="21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wrapText="1"/>
      <protection/>
    </xf>
    <xf numFmtId="1" fontId="7" fillId="0" borderId="21" xfId="0" applyNumberFormat="1" applyFont="1" applyFill="1" applyBorder="1" applyAlignment="1" applyProtection="1">
      <alignment horizontal="center"/>
      <protection/>
    </xf>
    <xf numFmtId="0" fontId="7" fillId="3" borderId="21" xfId="0" applyNumberFormat="1" applyFont="1" applyFill="1" applyBorder="1" applyAlignment="1" applyProtection="1">
      <alignment horizontal="center" vertical="center" wrapText="1" shrinkToFit="1"/>
      <protection/>
    </xf>
    <xf numFmtId="165" fontId="7" fillId="3" borderId="21" xfId="0" applyNumberFormat="1" applyFont="1" applyFill="1" applyBorder="1" applyAlignment="1" applyProtection="1">
      <alignment horizontal="center" vertical="center"/>
      <protection/>
    </xf>
    <xf numFmtId="165" fontId="7" fillId="3" borderId="21" xfId="0" applyNumberFormat="1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left" vertical="center" indent="1"/>
      <protection/>
    </xf>
    <xf numFmtId="3" fontId="7" fillId="0" borderId="21" xfId="0" applyNumberFormat="1" applyFont="1" applyFill="1" applyBorder="1" applyAlignment="1" applyProtection="1">
      <alignment horizontal="center"/>
      <protection/>
    </xf>
    <xf numFmtId="3" fontId="7" fillId="0" borderId="21" xfId="0" applyNumberFormat="1" applyFont="1" applyFill="1" applyBorder="1" applyAlignment="1" applyProtection="1">
      <alignment horizontal="center"/>
      <protection locked="0"/>
    </xf>
    <xf numFmtId="166" fontId="7" fillId="3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left" vertical="top" wrapText="1" indent="1"/>
      <protection/>
    </xf>
    <xf numFmtId="165" fontId="7" fillId="0" borderId="29" xfId="0" applyNumberFormat="1" applyFont="1" applyFill="1" applyBorder="1" applyAlignment="1" applyProtection="1">
      <alignment horizontal="center"/>
      <protection/>
    </xf>
    <xf numFmtId="166" fontId="7" fillId="0" borderId="29" xfId="0" applyNumberFormat="1" applyFont="1" applyFill="1" applyBorder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left"/>
      <protection/>
    </xf>
    <xf numFmtId="165" fontId="14" fillId="3" borderId="29" xfId="0" applyNumberFormat="1" applyFont="1" applyFill="1" applyBorder="1" applyAlignment="1" applyProtection="1">
      <alignment horizontal="center" vertical="center"/>
      <protection/>
    </xf>
    <xf numFmtId="166" fontId="14" fillId="3" borderId="29" xfId="0" applyNumberFormat="1" applyFont="1" applyFill="1" applyBorder="1" applyAlignment="1" applyProtection="1">
      <alignment horizontal="center" vertical="center"/>
      <protection locked="0"/>
    </xf>
    <xf numFmtId="0" fontId="15" fillId="0" borderId="21" xfId="0" applyNumberFormat="1" applyFont="1" applyFill="1" applyBorder="1" applyAlignment="1" applyProtection="1">
      <alignment horizontal="center" wrapText="1" shrinkToFit="1"/>
      <protection/>
    </xf>
    <xf numFmtId="0" fontId="11" fillId="0" borderId="21" xfId="0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vertical="center"/>
      <protection/>
    </xf>
    <xf numFmtId="0" fontId="7" fillId="0" borderId="21" xfId="0" applyNumberFormat="1" applyFont="1" applyBorder="1" applyAlignment="1" applyProtection="1">
      <alignment vertical="center" wrapText="1" shrinkToFit="1"/>
      <protection/>
    </xf>
    <xf numFmtId="0" fontId="7" fillId="0" borderId="21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0" fontId="11" fillId="0" borderId="31" xfId="0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/>
      <protection/>
    </xf>
    <xf numFmtId="0" fontId="11" fillId="3" borderId="31" xfId="0" applyFont="1" applyFill="1" applyBorder="1" applyAlignment="1" applyProtection="1">
      <alignment vertical="center"/>
      <protection/>
    </xf>
    <xf numFmtId="0" fontId="11" fillId="3" borderId="31" xfId="0" applyNumberFormat="1" applyFont="1" applyFill="1" applyBorder="1" applyAlignment="1" applyProtection="1">
      <alignment vertical="center" wrapText="1" shrinkToFit="1"/>
      <protection/>
    </xf>
    <xf numFmtId="0" fontId="7" fillId="0" borderId="0" xfId="0" applyFont="1" applyAlignment="1" applyProtection="1">
      <alignment/>
      <protection/>
    </xf>
    <xf numFmtId="0" fontId="7" fillId="0" borderId="0" xfId="0" applyNumberFormat="1" applyFont="1" applyAlignment="1" applyProtection="1">
      <alignment wrapText="1" shrinkToFit="1"/>
      <protection/>
    </xf>
    <xf numFmtId="168" fontId="0" fillId="0" borderId="0" xfId="0" applyNumberFormat="1"/>
    <xf numFmtId="166" fontId="7" fillId="0" borderId="0" xfId="0" applyNumberFormat="1" applyFont="1" applyProtection="1">
      <protection/>
    </xf>
    <xf numFmtId="164" fontId="7" fillId="0" borderId="32" xfId="20" applyNumberFormat="1" applyFont="1" applyFill="1" applyBorder="1" applyAlignment="1" applyProtection="1">
      <alignment horizontal="center" vertical="center"/>
      <protection/>
    </xf>
    <xf numFmtId="166" fontId="7" fillId="0" borderId="32" xfId="0" applyNumberFormat="1" applyFont="1" applyFill="1" applyBorder="1" applyAlignment="1" applyProtection="1">
      <alignment horizontal="center" vertical="center"/>
      <protection/>
    </xf>
    <xf numFmtId="166" fontId="11" fillId="0" borderId="32" xfId="0" applyNumberFormat="1" applyFont="1" applyFill="1" applyBorder="1" applyAlignment="1" applyProtection="1">
      <alignment horizontal="center" vertical="center"/>
      <protection/>
    </xf>
    <xf numFmtId="166" fontId="11" fillId="3" borderId="32" xfId="0" applyNumberFormat="1" applyFont="1" applyFill="1" applyBorder="1" applyAlignment="1" applyProtection="1">
      <alignment horizontal="center" vertical="center"/>
      <protection/>
    </xf>
    <xf numFmtId="166" fontId="7" fillId="0" borderId="32" xfId="0" applyNumberFormat="1" applyFont="1" applyFill="1" applyBorder="1" applyAlignment="1" applyProtection="1">
      <alignment horizontal="center" vertical="center" wrapText="1"/>
      <protection/>
    </xf>
    <xf numFmtId="164" fontId="7" fillId="0" borderId="32" xfId="0" applyNumberFormat="1" applyFont="1" applyFill="1" applyBorder="1" applyAlignment="1" applyProtection="1">
      <alignment horizontal="center" vertical="center"/>
      <protection/>
    </xf>
    <xf numFmtId="166" fontId="11" fillId="3" borderId="33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Alignment="1" applyProtection="1">
      <alignment horizontal="center" vertical="center"/>
      <protection/>
    </xf>
    <xf numFmtId="0" fontId="11" fillId="3" borderId="25" xfId="0" applyFont="1" applyFill="1" applyBorder="1" applyAlignment="1" applyProtection="1">
      <alignment horizontal="center" vertical="center"/>
      <protection locked="0"/>
    </xf>
    <xf numFmtId="49" fontId="7" fillId="0" borderId="21" xfId="20" applyNumberFormat="1" applyFont="1" applyBorder="1" applyAlignment="1" applyProtection="1">
      <alignment horizontal="right" vertical="center"/>
      <protection locked="0"/>
    </xf>
    <xf numFmtId="165" fontId="7" fillId="0" borderId="21" xfId="0" applyNumberFormat="1" applyFont="1" applyFill="1" applyBorder="1" applyAlignment="1" applyProtection="1">
      <alignment horizontal="center"/>
      <protection locked="0"/>
    </xf>
    <xf numFmtId="166" fontId="7" fillId="0" borderId="21" xfId="0" applyNumberFormat="1" applyFont="1" applyBorder="1" applyAlignment="1" applyProtection="1">
      <alignment vertical="center"/>
      <protection locked="0"/>
    </xf>
    <xf numFmtId="166" fontId="11" fillId="3" borderId="3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0" fillId="0" borderId="34" xfId="0" applyFont="1" applyBorder="1" applyAlignment="1">
      <alignment wrapText="1"/>
    </xf>
    <xf numFmtId="0" fontId="10" fillId="0" borderId="35" xfId="0" applyFont="1" applyBorder="1" applyAlignment="1">
      <alignment wrapText="1"/>
    </xf>
    <xf numFmtId="0" fontId="8" fillId="0" borderId="35" xfId="0" applyFont="1" applyBorder="1" applyAlignment="1">
      <alignment wrapText="1"/>
    </xf>
    <xf numFmtId="0" fontId="8" fillId="0" borderId="36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7" fillId="0" borderId="21" xfId="0" applyFont="1" applyBorder="1" applyAlignment="1" applyProtection="1">
      <alignment horizontal="left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TECH.ZAŘ.RO 020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8"/>
  <sheetViews>
    <sheetView workbookViewId="0" topLeftCell="A1">
      <selection activeCell="J21" sqref="J21"/>
    </sheetView>
  </sheetViews>
  <sheetFormatPr defaultColWidth="9.140625" defaultRowHeight="15"/>
  <cols>
    <col min="4" max="4" width="28.28125" style="0" customWidth="1"/>
    <col min="7" max="7" width="16.28125" style="0" customWidth="1"/>
    <col min="8" max="8" width="18.140625" style="0" customWidth="1"/>
    <col min="10" max="10" width="45.8515625" style="0" customWidth="1"/>
    <col min="260" max="260" width="28.28125" style="0" customWidth="1"/>
    <col min="263" max="263" width="16.28125" style="0" customWidth="1"/>
    <col min="264" max="264" width="18.140625" style="0" customWidth="1"/>
    <col min="266" max="266" width="45.8515625" style="0" customWidth="1"/>
    <col min="516" max="516" width="28.28125" style="0" customWidth="1"/>
    <col min="519" max="519" width="16.28125" style="0" customWidth="1"/>
    <col min="520" max="520" width="18.140625" style="0" customWidth="1"/>
    <col min="522" max="522" width="45.8515625" style="0" customWidth="1"/>
    <col min="772" max="772" width="28.28125" style="0" customWidth="1"/>
    <col min="775" max="775" width="16.28125" style="0" customWidth="1"/>
    <col min="776" max="776" width="18.140625" style="0" customWidth="1"/>
    <col min="778" max="778" width="45.8515625" style="0" customWidth="1"/>
    <col min="1028" max="1028" width="28.28125" style="0" customWidth="1"/>
    <col min="1031" max="1031" width="16.28125" style="0" customWidth="1"/>
    <col min="1032" max="1032" width="18.140625" style="0" customWidth="1"/>
    <col min="1034" max="1034" width="45.8515625" style="0" customWidth="1"/>
    <col min="1284" max="1284" width="28.28125" style="0" customWidth="1"/>
    <col min="1287" max="1287" width="16.28125" style="0" customWidth="1"/>
    <col min="1288" max="1288" width="18.140625" style="0" customWidth="1"/>
    <col min="1290" max="1290" width="45.8515625" style="0" customWidth="1"/>
    <col min="1540" max="1540" width="28.28125" style="0" customWidth="1"/>
    <col min="1543" max="1543" width="16.28125" style="0" customWidth="1"/>
    <col min="1544" max="1544" width="18.140625" style="0" customWidth="1"/>
    <col min="1546" max="1546" width="45.8515625" style="0" customWidth="1"/>
    <col min="1796" max="1796" width="28.28125" style="0" customWidth="1"/>
    <col min="1799" max="1799" width="16.28125" style="0" customWidth="1"/>
    <col min="1800" max="1800" width="18.140625" style="0" customWidth="1"/>
    <col min="1802" max="1802" width="45.8515625" style="0" customWidth="1"/>
    <col min="2052" max="2052" width="28.28125" style="0" customWidth="1"/>
    <col min="2055" max="2055" width="16.28125" style="0" customWidth="1"/>
    <col min="2056" max="2056" width="18.140625" style="0" customWidth="1"/>
    <col min="2058" max="2058" width="45.8515625" style="0" customWidth="1"/>
    <col min="2308" max="2308" width="28.28125" style="0" customWidth="1"/>
    <col min="2311" max="2311" width="16.28125" style="0" customWidth="1"/>
    <col min="2312" max="2312" width="18.140625" style="0" customWidth="1"/>
    <col min="2314" max="2314" width="45.8515625" style="0" customWidth="1"/>
    <col min="2564" max="2564" width="28.28125" style="0" customWidth="1"/>
    <col min="2567" max="2567" width="16.28125" style="0" customWidth="1"/>
    <col min="2568" max="2568" width="18.140625" style="0" customWidth="1"/>
    <col min="2570" max="2570" width="45.8515625" style="0" customWidth="1"/>
    <col min="2820" max="2820" width="28.28125" style="0" customWidth="1"/>
    <col min="2823" max="2823" width="16.28125" style="0" customWidth="1"/>
    <col min="2824" max="2824" width="18.140625" style="0" customWidth="1"/>
    <col min="2826" max="2826" width="45.8515625" style="0" customWidth="1"/>
    <col min="3076" max="3076" width="28.28125" style="0" customWidth="1"/>
    <col min="3079" max="3079" width="16.28125" style="0" customWidth="1"/>
    <col min="3080" max="3080" width="18.140625" style="0" customWidth="1"/>
    <col min="3082" max="3082" width="45.8515625" style="0" customWidth="1"/>
    <col min="3332" max="3332" width="28.28125" style="0" customWidth="1"/>
    <col min="3335" max="3335" width="16.28125" style="0" customWidth="1"/>
    <col min="3336" max="3336" width="18.140625" style="0" customWidth="1"/>
    <col min="3338" max="3338" width="45.8515625" style="0" customWidth="1"/>
    <col min="3588" max="3588" width="28.28125" style="0" customWidth="1"/>
    <col min="3591" max="3591" width="16.28125" style="0" customWidth="1"/>
    <col min="3592" max="3592" width="18.140625" style="0" customWidth="1"/>
    <col min="3594" max="3594" width="45.8515625" style="0" customWidth="1"/>
    <col min="3844" max="3844" width="28.28125" style="0" customWidth="1"/>
    <col min="3847" max="3847" width="16.28125" style="0" customWidth="1"/>
    <col min="3848" max="3848" width="18.140625" style="0" customWidth="1"/>
    <col min="3850" max="3850" width="45.8515625" style="0" customWidth="1"/>
    <col min="4100" max="4100" width="28.28125" style="0" customWidth="1"/>
    <col min="4103" max="4103" width="16.28125" style="0" customWidth="1"/>
    <col min="4104" max="4104" width="18.140625" style="0" customWidth="1"/>
    <col min="4106" max="4106" width="45.8515625" style="0" customWidth="1"/>
    <col min="4356" max="4356" width="28.28125" style="0" customWidth="1"/>
    <col min="4359" max="4359" width="16.28125" style="0" customWidth="1"/>
    <col min="4360" max="4360" width="18.140625" style="0" customWidth="1"/>
    <col min="4362" max="4362" width="45.8515625" style="0" customWidth="1"/>
    <col min="4612" max="4612" width="28.28125" style="0" customWidth="1"/>
    <col min="4615" max="4615" width="16.28125" style="0" customWidth="1"/>
    <col min="4616" max="4616" width="18.140625" style="0" customWidth="1"/>
    <col min="4618" max="4618" width="45.8515625" style="0" customWidth="1"/>
    <col min="4868" max="4868" width="28.28125" style="0" customWidth="1"/>
    <col min="4871" max="4871" width="16.28125" style="0" customWidth="1"/>
    <col min="4872" max="4872" width="18.140625" style="0" customWidth="1"/>
    <col min="4874" max="4874" width="45.8515625" style="0" customWidth="1"/>
    <col min="5124" max="5124" width="28.28125" style="0" customWidth="1"/>
    <col min="5127" max="5127" width="16.28125" style="0" customWidth="1"/>
    <col min="5128" max="5128" width="18.140625" style="0" customWidth="1"/>
    <col min="5130" max="5130" width="45.8515625" style="0" customWidth="1"/>
    <col min="5380" max="5380" width="28.28125" style="0" customWidth="1"/>
    <col min="5383" max="5383" width="16.28125" style="0" customWidth="1"/>
    <col min="5384" max="5384" width="18.140625" style="0" customWidth="1"/>
    <col min="5386" max="5386" width="45.8515625" style="0" customWidth="1"/>
    <col min="5636" max="5636" width="28.28125" style="0" customWidth="1"/>
    <col min="5639" max="5639" width="16.28125" style="0" customWidth="1"/>
    <col min="5640" max="5640" width="18.140625" style="0" customWidth="1"/>
    <col min="5642" max="5642" width="45.8515625" style="0" customWidth="1"/>
    <col min="5892" max="5892" width="28.28125" style="0" customWidth="1"/>
    <col min="5895" max="5895" width="16.28125" style="0" customWidth="1"/>
    <col min="5896" max="5896" width="18.140625" style="0" customWidth="1"/>
    <col min="5898" max="5898" width="45.8515625" style="0" customWidth="1"/>
    <col min="6148" max="6148" width="28.28125" style="0" customWidth="1"/>
    <col min="6151" max="6151" width="16.28125" style="0" customWidth="1"/>
    <col min="6152" max="6152" width="18.140625" style="0" customWidth="1"/>
    <col min="6154" max="6154" width="45.8515625" style="0" customWidth="1"/>
    <col min="6404" max="6404" width="28.28125" style="0" customWidth="1"/>
    <col min="6407" max="6407" width="16.28125" style="0" customWidth="1"/>
    <col min="6408" max="6408" width="18.140625" style="0" customWidth="1"/>
    <col min="6410" max="6410" width="45.8515625" style="0" customWidth="1"/>
    <col min="6660" max="6660" width="28.28125" style="0" customWidth="1"/>
    <col min="6663" max="6663" width="16.28125" style="0" customWidth="1"/>
    <col min="6664" max="6664" width="18.140625" style="0" customWidth="1"/>
    <col min="6666" max="6666" width="45.8515625" style="0" customWidth="1"/>
    <col min="6916" max="6916" width="28.28125" style="0" customWidth="1"/>
    <col min="6919" max="6919" width="16.28125" style="0" customWidth="1"/>
    <col min="6920" max="6920" width="18.140625" style="0" customWidth="1"/>
    <col min="6922" max="6922" width="45.8515625" style="0" customWidth="1"/>
    <col min="7172" max="7172" width="28.28125" style="0" customWidth="1"/>
    <col min="7175" max="7175" width="16.28125" style="0" customWidth="1"/>
    <col min="7176" max="7176" width="18.140625" style="0" customWidth="1"/>
    <col min="7178" max="7178" width="45.8515625" style="0" customWidth="1"/>
    <col min="7428" max="7428" width="28.28125" style="0" customWidth="1"/>
    <col min="7431" max="7431" width="16.28125" style="0" customWidth="1"/>
    <col min="7432" max="7432" width="18.140625" style="0" customWidth="1"/>
    <col min="7434" max="7434" width="45.8515625" style="0" customWidth="1"/>
    <col min="7684" max="7684" width="28.28125" style="0" customWidth="1"/>
    <col min="7687" max="7687" width="16.28125" style="0" customWidth="1"/>
    <col min="7688" max="7688" width="18.140625" style="0" customWidth="1"/>
    <col min="7690" max="7690" width="45.8515625" style="0" customWidth="1"/>
    <col min="7940" max="7940" width="28.28125" style="0" customWidth="1"/>
    <col min="7943" max="7943" width="16.28125" style="0" customWidth="1"/>
    <col min="7944" max="7944" width="18.140625" style="0" customWidth="1"/>
    <col min="7946" max="7946" width="45.8515625" style="0" customWidth="1"/>
    <col min="8196" max="8196" width="28.28125" style="0" customWidth="1"/>
    <col min="8199" max="8199" width="16.28125" style="0" customWidth="1"/>
    <col min="8200" max="8200" width="18.140625" style="0" customWidth="1"/>
    <col min="8202" max="8202" width="45.8515625" style="0" customWidth="1"/>
    <col min="8452" max="8452" width="28.28125" style="0" customWidth="1"/>
    <col min="8455" max="8455" width="16.28125" style="0" customWidth="1"/>
    <col min="8456" max="8456" width="18.140625" style="0" customWidth="1"/>
    <col min="8458" max="8458" width="45.8515625" style="0" customWidth="1"/>
    <col min="8708" max="8708" width="28.28125" style="0" customWidth="1"/>
    <col min="8711" max="8711" width="16.28125" style="0" customWidth="1"/>
    <col min="8712" max="8712" width="18.140625" style="0" customWidth="1"/>
    <col min="8714" max="8714" width="45.8515625" style="0" customWidth="1"/>
    <col min="8964" max="8964" width="28.28125" style="0" customWidth="1"/>
    <col min="8967" max="8967" width="16.28125" style="0" customWidth="1"/>
    <col min="8968" max="8968" width="18.140625" style="0" customWidth="1"/>
    <col min="8970" max="8970" width="45.8515625" style="0" customWidth="1"/>
    <col min="9220" max="9220" width="28.28125" style="0" customWidth="1"/>
    <col min="9223" max="9223" width="16.28125" style="0" customWidth="1"/>
    <col min="9224" max="9224" width="18.140625" style="0" customWidth="1"/>
    <col min="9226" max="9226" width="45.8515625" style="0" customWidth="1"/>
    <col min="9476" max="9476" width="28.28125" style="0" customWidth="1"/>
    <col min="9479" max="9479" width="16.28125" style="0" customWidth="1"/>
    <col min="9480" max="9480" width="18.140625" style="0" customWidth="1"/>
    <col min="9482" max="9482" width="45.8515625" style="0" customWidth="1"/>
    <col min="9732" max="9732" width="28.28125" style="0" customWidth="1"/>
    <col min="9735" max="9735" width="16.28125" style="0" customWidth="1"/>
    <col min="9736" max="9736" width="18.140625" style="0" customWidth="1"/>
    <col min="9738" max="9738" width="45.8515625" style="0" customWidth="1"/>
    <col min="9988" max="9988" width="28.28125" style="0" customWidth="1"/>
    <col min="9991" max="9991" width="16.28125" style="0" customWidth="1"/>
    <col min="9992" max="9992" width="18.140625" style="0" customWidth="1"/>
    <col min="9994" max="9994" width="45.8515625" style="0" customWidth="1"/>
    <col min="10244" max="10244" width="28.28125" style="0" customWidth="1"/>
    <col min="10247" max="10247" width="16.28125" style="0" customWidth="1"/>
    <col min="10248" max="10248" width="18.140625" style="0" customWidth="1"/>
    <col min="10250" max="10250" width="45.8515625" style="0" customWidth="1"/>
    <col min="10500" max="10500" width="28.28125" style="0" customWidth="1"/>
    <col min="10503" max="10503" width="16.28125" style="0" customWidth="1"/>
    <col min="10504" max="10504" width="18.140625" style="0" customWidth="1"/>
    <col min="10506" max="10506" width="45.8515625" style="0" customWidth="1"/>
    <col min="10756" max="10756" width="28.28125" style="0" customWidth="1"/>
    <col min="10759" max="10759" width="16.28125" style="0" customWidth="1"/>
    <col min="10760" max="10760" width="18.140625" style="0" customWidth="1"/>
    <col min="10762" max="10762" width="45.8515625" style="0" customWidth="1"/>
    <col min="11012" max="11012" width="28.28125" style="0" customWidth="1"/>
    <col min="11015" max="11015" width="16.28125" style="0" customWidth="1"/>
    <col min="11016" max="11016" width="18.140625" style="0" customWidth="1"/>
    <col min="11018" max="11018" width="45.8515625" style="0" customWidth="1"/>
    <col min="11268" max="11268" width="28.28125" style="0" customWidth="1"/>
    <col min="11271" max="11271" width="16.28125" style="0" customWidth="1"/>
    <col min="11272" max="11272" width="18.140625" style="0" customWidth="1"/>
    <col min="11274" max="11274" width="45.8515625" style="0" customWidth="1"/>
    <col min="11524" max="11524" width="28.28125" style="0" customWidth="1"/>
    <col min="11527" max="11527" width="16.28125" style="0" customWidth="1"/>
    <col min="11528" max="11528" width="18.140625" style="0" customWidth="1"/>
    <col min="11530" max="11530" width="45.8515625" style="0" customWidth="1"/>
    <col min="11780" max="11780" width="28.28125" style="0" customWidth="1"/>
    <col min="11783" max="11783" width="16.28125" style="0" customWidth="1"/>
    <col min="11784" max="11784" width="18.140625" style="0" customWidth="1"/>
    <col min="11786" max="11786" width="45.8515625" style="0" customWidth="1"/>
    <col min="12036" max="12036" width="28.28125" style="0" customWidth="1"/>
    <col min="12039" max="12039" width="16.28125" style="0" customWidth="1"/>
    <col min="12040" max="12040" width="18.140625" style="0" customWidth="1"/>
    <col min="12042" max="12042" width="45.8515625" style="0" customWidth="1"/>
    <col min="12292" max="12292" width="28.28125" style="0" customWidth="1"/>
    <col min="12295" max="12295" width="16.28125" style="0" customWidth="1"/>
    <col min="12296" max="12296" width="18.140625" style="0" customWidth="1"/>
    <col min="12298" max="12298" width="45.8515625" style="0" customWidth="1"/>
    <col min="12548" max="12548" width="28.28125" style="0" customWidth="1"/>
    <col min="12551" max="12551" width="16.28125" style="0" customWidth="1"/>
    <col min="12552" max="12552" width="18.140625" style="0" customWidth="1"/>
    <col min="12554" max="12554" width="45.8515625" style="0" customWidth="1"/>
    <col min="12804" max="12804" width="28.28125" style="0" customWidth="1"/>
    <col min="12807" max="12807" width="16.28125" style="0" customWidth="1"/>
    <col min="12808" max="12808" width="18.140625" style="0" customWidth="1"/>
    <col min="12810" max="12810" width="45.8515625" style="0" customWidth="1"/>
    <col min="13060" max="13060" width="28.28125" style="0" customWidth="1"/>
    <col min="13063" max="13063" width="16.28125" style="0" customWidth="1"/>
    <col min="13064" max="13064" width="18.140625" style="0" customWidth="1"/>
    <col min="13066" max="13066" width="45.8515625" style="0" customWidth="1"/>
    <col min="13316" max="13316" width="28.28125" style="0" customWidth="1"/>
    <col min="13319" max="13319" width="16.28125" style="0" customWidth="1"/>
    <col min="13320" max="13320" width="18.140625" style="0" customWidth="1"/>
    <col min="13322" max="13322" width="45.8515625" style="0" customWidth="1"/>
    <col min="13572" max="13572" width="28.28125" style="0" customWidth="1"/>
    <col min="13575" max="13575" width="16.28125" style="0" customWidth="1"/>
    <col min="13576" max="13576" width="18.140625" style="0" customWidth="1"/>
    <col min="13578" max="13578" width="45.8515625" style="0" customWidth="1"/>
    <col min="13828" max="13828" width="28.28125" style="0" customWidth="1"/>
    <col min="13831" max="13831" width="16.28125" style="0" customWidth="1"/>
    <col min="13832" max="13832" width="18.140625" style="0" customWidth="1"/>
    <col min="13834" max="13834" width="45.8515625" style="0" customWidth="1"/>
    <col min="14084" max="14084" width="28.28125" style="0" customWidth="1"/>
    <col min="14087" max="14087" width="16.28125" style="0" customWidth="1"/>
    <col min="14088" max="14088" width="18.140625" style="0" customWidth="1"/>
    <col min="14090" max="14090" width="45.8515625" style="0" customWidth="1"/>
    <col min="14340" max="14340" width="28.28125" style="0" customWidth="1"/>
    <col min="14343" max="14343" width="16.28125" style="0" customWidth="1"/>
    <col min="14344" max="14344" width="18.140625" style="0" customWidth="1"/>
    <col min="14346" max="14346" width="45.8515625" style="0" customWidth="1"/>
    <col min="14596" max="14596" width="28.28125" style="0" customWidth="1"/>
    <col min="14599" max="14599" width="16.28125" style="0" customWidth="1"/>
    <col min="14600" max="14600" width="18.140625" style="0" customWidth="1"/>
    <col min="14602" max="14602" width="45.8515625" style="0" customWidth="1"/>
    <col min="14852" max="14852" width="28.28125" style="0" customWidth="1"/>
    <col min="14855" max="14855" width="16.28125" style="0" customWidth="1"/>
    <col min="14856" max="14856" width="18.140625" style="0" customWidth="1"/>
    <col min="14858" max="14858" width="45.8515625" style="0" customWidth="1"/>
    <col min="15108" max="15108" width="28.28125" style="0" customWidth="1"/>
    <col min="15111" max="15111" width="16.28125" style="0" customWidth="1"/>
    <col min="15112" max="15112" width="18.140625" style="0" customWidth="1"/>
    <col min="15114" max="15114" width="45.8515625" style="0" customWidth="1"/>
    <col min="15364" max="15364" width="28.28125" style="0" customWidth="1"/>
    <col min="15367" max="15367" width="16.28125" style="0" customWidth="1"/>
    <col min="15368" max="15368" width="18.140625" style="0" customWidth="1"/>
    <col min="15370" max="15370" width="45.8515625" style="0" customWidth="1"/>
    <col min="15620" max="15620" width="28.28125" style="0" customWidth="1"/>
    <col min="15623" max="15623" width="16.28125" style="0" customWidth="1"/>
    <col min="15624" max="15624" width="18.140625" style="0" customWidth="1"/>
    <col min="15626" max="15626" width="45.8515625" style="0" customWidth="1"/>
    <col min="15876" max="15876" width="28.28125" style="0" customWidth="1"/>
    <col min="15879" max="15879" width="16.28125" style="0" customWidth="1"/>
    <col min="15880" max="15880" width="18.140625" style="0" customWidth="1"/>
    <col min="15882" max="15882" width="45.8515625" style="0" customWidth="1"/>
    <col min="16132" max="16132" width="28.28125" style="0" customWidth="1"/>
    <col min="16135" max="16135" width="16.28125" style="0" customWidth="1"/>
    <col min="16136" max="16136" width="18.140625" style="0" customWidth="1"/>
    <col min="16138" max="16138" width="45.8515625" style="0" customWidth="1"/>
  </cols>
  <sheetData>
    <row r="1" ht="15">
      <c r="J1" s="1"/>
    </row>
    <row r="2" spans="2:10" ht="35.25" customHeight="1">
      <c r="B2" s="153" t="s">
        <v>69</v>
      </c>
      <c r="C2" s="153"/>
      <c r="D2" s="153"/>
      <c r="E2" s="153"/>
      <c r="F2" s="153"/>
      <c r="G2" s="153"/>
      <c r="H2" s="153"/>
      <c r="I2" s="153"/>
      <c r="J2" s="153"/>
    </row>
    <row r="3" spans="2:11" ht="15.75">
      <c r="B3" s="30"/>
      <c r="C3" s="5"/>
      <c r="D3" s="5"/>
      <c r="E3" s="5"/>
      <c r="F3" s="5"/>
      <c r="G3" s="5"/>
      <c r="H3" s="5"/>
      <c r="I3" s="5"/>
      <c r="J3" s="5"/>
      <c r="K3" s="5"/>
    </row>
    <row r="4" spans="2:11" ht="20.25" customHeight="1">
      <c r="B4" s="146" t="s">
        <v>122</v>
      </c>
      <c r="C4" s="147"/>
      <c r="D4" s="147"/>
      <c r="E4" s="147"/>
      <c r="F4" s="147"/>
      <c r="G4" s="147"/>
      <c r="H4" s="147"/>
      <c r="I4" s="147"/>
      <c r="J4" s="148"/>
      <c r="K4" s="5"/>
    </row>
    <row r="5" spans="2:11" ht="16.5" thickBot="1">
      <c r="B5" s="5"/>
      <c r="C5" s="5"/>
      <c r="D5" s="5"/>
      <c r="E5" s="5"/>
      <c r="F5" s="5"/>
      <c r="G5" s="5"/>
      <c r="H5" s="5"/>
      <c r="I5" s="5"/>
      <c r="J5" s="5"/>
      <c r="K5" s="5"/>
    </row>
    <row r="6" spans="2:11" ht="16.5" thickBot="1">
      <c r="B6" s="6" t="s">
        <v>166</v>
      </c>
      <c r="C6" s="31"/>
      <c r="D6" s="31"/>
      <c r="E6" s="31"/>
      <c r="F6" s="31"/>
      <c r="G6" s="31"/>
      <c r="H6" s="7"/>
      <c r="I6" s="7"/>
      <c r="J6" s="8"/>
      <c r="K6" s="5"/>
    </row>
    <row r="7" spans="2:11" ht="15.75">
      <c r="B7" s="5"/>
      <c r="C7" s="5"/>
      <c r="D7" s="5"/>
      <c r="E7" s="5"/>
      <c r="F7" s="5"/>
      <c r="G7" s="5"/>
      <c r="H7" s="5"/>
      <c r="I7" s="5"/>
      <c r="J7" s="5"/>
      <c r="K7" s="5"/>
    </row>
    <row r="8" spans="2:11" s="2" customFormat="1" ht="18" customHeight="1">
      <c r="B8" s="149" t="s">
        <v>167</v>
      </c>
      <c r="C8" s="150"/>
      <c r="D8" s="150"/>
      <c r="E8" s="151"/>
      <c r="F8" s="151"/>
      <c r="G8" s="151"/>
      <c r="H8" s="151"/>
      <c r="I8" s="151"/>
      <c r="J8" s="152"/>
      <c r="K8" s="32"/>
    </row>
    <row r="9" spans="2:11" s="2" customFormat="1" ht="18" customHeight="1">
      <c r="B9" s="149" t="s">
        <v>0</v>
      </c>
      <c r="C9" s="150"/>
      <c r="D9" s="150"/>
      <c r="E9" s="151"/>
      <c r="F9" s="151"/>
      <c r="G9" s="151"/>
      <c r="H9" s="151"/>
      <c r="I9" s="151"/>
      <c r="J9" s="152"/>
      <c r="K9" s="32"/>
    </row>
    <row r="10" spans="2:11" s="2" customFormat="1" ht="18" customHeight="1">
      <c r="B10" s="149" t="s">
        <v>1</v>
      </c>
      <c r="C10" s="150"/>
      <c r="D10" s="150"/>
      <c r="E10" s="151"/>
      <c r="F10" s="151"/>
      <c r="G10" s="151"/>
      <c r="H10" s="151"/>
      <c r="I10" s="151"/>
      <c r="J10" s="152"/>
      <c r="K10" s="32"/>
    </row>
    <row r="11" spans="2:11" ht="15.75">
      <c r="B11" s="10"/>
      <c r="C11" s="11"/>
      <c r="D11" s="11"/>
      <c r="E11" s="5"/>
      <c r="F11" s="5"/>
      <c r="G11" s="5"/>
      <c r="H11" s="5"/>
      <c r="I11" s="5"/>
      <c r="J11" s="5"/>
      <c r="K11" s="5"/>
    </row>
    <row r="12" spans="2:11" ht="16.5" thickBot="1"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2:11" ht="15.75">
      <c r="B13" s="33"/>
      <c r="C13" s="34"/>
      <c r="D13" s="35" t="s">
        <v>165</v>
      </c>
      <c r="E13" s="35"/>
      <c r="F13" s="35"/>
      <c r="G13" s="35"/>
      <c r="H13" s="36" t="s">
        <v>2</v>
      </c>
      <c r="I13" s="37"/>
      <c r="J13" s="38">
        <f>'Krycí list'!J18</f>
        <v>0</v>
      </c>
      <c r="K13" s="5"/>
    </row>
    <row r="14" spans="2:11" ht="16.5" thickBot="1">
      <c r="B14" s="39"/>
      <c r="C14" s="19"/>
      <c r="D14" s="20"/>
      <c r="E14" s="20"/>
      <c r="F14" s="20"/>
      <c r="G14" s="20"/>
      <c r="H14" s="21"/>
      <c r="I14" s="40"/>
      <c r="J14" s="41"/>
      <c r="K14" s="5"/>
    </row>
    <row r="15" spans="2:11" ht="16.5" thickBot="1">
      <c r="B15" s="42"/>
      <c r="C15" s="43"/>
      <c r="D15" s="44" t="s">
        <v>3</v>
      </c>
      <c r="E15" s="44"/>
      <c r="F15" s="44"/>
      <c r="G15" s="44"/>
      <c r="H15" s="45" t="s">
        <v>2</v>
      </c>
      <c r="I15" s="46"/>
      <c r="J15" s="47">
        <f>SUM(J13:J14)</f>
        <v>0</v>
      </c>
      <c r="K15" s="5"/>
    </row>
    <row r="16" spans="2:11" ht="16.5" thickBot="1">
      <c r="B16" s="42"/>
      <c r="C16" s="43"/>
      <c r="D16" s="44" t="s">
        <v>4</v>
      </c>
      <c r="E16" s="44"/>
      <c r="F16" s="44"/>
      <c r="G16" s="44"/>
      <c r="H16" s="48" t="s">
        <v>5</v>
      </c>
      <c r="I16" s="46"/>
      <c r="J16" s="47">
        <f>J15*0.21</f>
        <v>0</v>
      </c>
      <c r="K16" s="5"/>
    </row>
    <row r="17" spans="2:11" ht="16.5" thickBot="1">
      <c r="B17" s="49"/>
      <c r="C17" s="50"/>
      <c r="D17" s="51" t="s">
        <v>3</v>
      </c>
      <c r="E17" s="51"/>
      <c r="F17" s="51"/>
      <c r="G17" s="51"/>
      <c r="H17" s="52" t="s">
        <v>6</v>
      </c>
      <c r="I17" s="53"/>
      <c r="J17" s="54">
        <f>J16+J15</f>
        <v>0</v>
      </c>
      <c r="K17" s="5"/>
    </row>
    <row r="18" spans="2:11" ht="15.75">
      <c r="B18" s="5"/>
      <c r="C18" s="5"/>
      <c r="D18" s="5"/>
      <c r="E18" s="5"/>
      <c r="F18" s="5"/>
      <c r="G18" s="5"/>
      <c r="H18" s="5"/>
      <c r="I18" s="5"/>
      <c r="J18" s="5"/>
      <c r="K18" s="5"/>
    </row>
  </sheetData>
  <mergeCells count="5">
    <mergeCell ref="B4:J4"/>
    <mergeCell ref="B8:J8"/>
    <mergeCell ref="B9:J9"/>
    <mergeCell ref="B10:J10"/>
    <mergeCell ref="B2:J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18"/>
  <sheetViews>
    <sheetView workbookViewId="0" topLeftCell="A2">
      <selection activeCell="B4" sqref="B4"/>
    </sheetView>
  </sheetViews>
  <sheetFormatPr defaultColWidth="9.140625" defaultRowHeight="15"/>
  <cols>
    <col min="1" max="1" width="4.140625" style="0" customWidth="1"/>
    <col min="2" max="2" width="8.7109375" style="0" customWidth="1"/>
    <col min="3" max="3" width="11.57421875" style="0" customWidth="1"/>
    <col min="4" max="4" width="37.7109375" style="0" customWidth="1"/>
    <col min="5" max="5" width="14.00390625" style="0" customWidth="1"/>
    <col min="6" max="6" width="16.28125" style="0" customWidth="1"/>
    <col min="7" max="7" width="2.8515625" style="0" customWidth="1"/>
    <col min="8" max="8" width="13.7109375" style="0" customWidth="1"/>
    <col min="9" max="9" width="7.140625" style="0" customWidth="1"/>
    <col min="10" max="10" width="33.8515625" style="0" customWidth="1"/>
    <col min="257" max="257" width="4.140625" style="0" customWidth="1"/>
    <col min="258" max="258" width="8.7109375" style="0" customWidth="1"/>
    <col min="259" max="259" width="11.57421875" style="0" customWidth="1"/>
    <col min="260" max="260" width="37.7109375" style="0" customWidth="1"/>
    <col min="261" max="261" width="14.00390625" style="0" customWidth="1"/>
    <col min="262" max="262" width="16.28125" style="0" customWidth="1"/>
    <col min="263" max="263" width="2.8515625" style="0" customWidth="1"/>
    <col min="264" max="264" width="13.7109375" style="0" customWidth="1"/>
    <col min="265" max="265" width="7.140625" style="0" customWidth="1"/>
    <col min="266" max="266" width="33.8515625" style="0" customWidth="1"/>
    <col min="513" max="513" width="4.140625" style="0" customWidth="1"/>
    <col min="514" max="514" width="8.7109375" style="0" customWidth="1"/>
    <col min="515" max="515" width="11.57421875" style="0" customWidth="1"/>
    <col min="516" max="516" width="37.7109375" style="0" customWidth="1"/>
    <col min="517" max="517" width="14.00390625" style="0" customWidth="1"/>
    <col min="518" max="518" width="16.28125" style="0" customWidth="1"/>
    <col min="519" max="519" width="2.8515625" style="0" customWidth="1"/>
    <col min="520" max="520" width="13.7109375" style="0" customWidth="1"/>
    <col min="521" max="521" width="7.140625" style="0" customWidth="1"/>
    <col min="522" max="522" width="33.8515625" style="0" customWidth="1"/>
    <col min="769" max="769" width="4.140625" style="0" customWidth="1"/>
    <col min="770" max="770" width="8.7109375" style="0" customWidth="1"/>
    <col min="771" max="771" width="11.57421875" style="0" customWidth="1"/>
    <col min="772" max="772" width="37.7109375" style="0" customWidth="1"/>
    <col min="773" max="773" width="14.00390625" style="0" customWidth="1"/>
    <col min="774" max="774" width="16.28125" style="0" customWidth="1"/>
    <col min="775" max="775" width="2.8515625" style="0" customWidth="1"/>
    <col min="776" max="776" width="13.7109375" style="0" customWidth="1"/>
    <col min="777" max="777" width="7.140625" style="0" customWidth="1"/>
    <col min="778" max="778" width="33.8515625" style="0" customWidth="1"/>
    <col min="1025" max="1025" width="4.140625" style="0" customWidth="1"/>
    <col min="1026" max="1026" width="8.7109375" style="0" customWidth="1"/>
    <col min="1027" max="1027" width="11.57421875" style="0" customWidth="1"/>
    <col min="1028" max="1028" width="37.7109375" style="0" customWidth="1"/>
    <col min="1029" max="1029" width="14.00390625" style="0" customWidth="1"/>
    <col min="1030" max="1030" width="16.28125" style="0" customWidth="1"/>
    <col min="1031" max="1031" width="2.8515625" style="0" customWidth="1"/>
    <col min="1032" max="1032" width="13.7109375" style="0" customWidth="1"/>
    <col min="1033" max="1033" width="7.140625" style="0" customWidth="1"/>
    <col min="1034" max="1034" width="33.8515625" style="0" customWidth="1"/>
    <col min="1281" max="1281" width="4.140625" style="0" customWidth="1"/>
    <col min="1282" max="1282" width="8.7109375" style="0" customWidth="1"/>
    <col min="1283" max="1283" width="11.57421875" style="0" customWidth="1"/>
    <col min="1284" max="1284" width="37.7109375" style="0" customWidth="1"/>
    <col min="1285" max="1285" width="14.00390625" style="0" customWidth="1"/>
    <col min="1286" max="1286" width="16.28125" style="0" customWidth="1"/>
    <col min="1287" max="1287" width="2.8515625" style="0" customWidth="1"/>
    <col min="1288" max="1288" width="13.7109375" style="0" customWidth="1"/>
    <col min="1289" max="1289" width="7.140625" style="0" customWidth="1"/>
    <col min="1290" max="1290" width="33.8515625" style="0" customWidth="1"/>
    <col min="1537" max="1537" width="4.140625" style="0" customWidth="1"/>
    <col min="1538" max="1538" width="8.7109375" style="0" customWidth="1"/>
    <col min="1539" max="1539" width="11.57421875" style="0" customWidth="1"/>
    <col min="1540" max="1540" width="37.7109375" style="0" customWidth="1"/>
    <col min="1541" max="1541" width="14.00390625" style="0" customWidth="1"/>
    <col min="1542" max="1542" width="16.28125" style="0" customWidth="1"/>
    <col min="1543" max="1543" width="2.8515625" style="0" customWidth="1"/>
    <col min="1544" max="1544" width="13.7109375" style="0" customWidth="1"/>
    <col min="1545" max="1545" width="7.140625" style="0" customWidth="1"/>
    <col min="1546" max="1546" width="33.8515625" style="0" customWidth="1"/>
    <col min="1793" max="1793" width="4.140625" style="0" customWidth="1"/>
    <col min="1794" max="1794" width="8.7109375" style="0" customWidth="1"/>
    <col min="1795" max="1795" width="11.57421875" style="0" customWidth="1"/>
    <col min="1796" max="1796" width="37.7109375" style="0" customWidth="1"/>
    <col min="1797" max="1797" width="14.00390625" style="0" customWidth="1"/>
    <col min="1798" max="1798" width="16.28125" style="0" customWidth="1"/>
    <col min="1799" max="1799" width="2.8515625" style="0" customWidth="1"/>
    <col min="1800" max="1800" width="13.7109375" style="0" customWidth="1"/>
    <col min="1801" max="1801" width="7.140625" style="0" customWidth="1"/>
    <col min="1802" max="1802" width="33.8515625" style="0" customWidth="1"/>
    <col min="2049" max="2049" width="4.140625" style="0" customWidth="1"/>
    <col min="2050" max="2050" width="8.7109375" style="0" customWidth="1"/>
    <col min="2051" max="2051" width="11.57421875" style="0" customWidth="1"/>
    <col min="2052" max="2052" width="37.7109375" style="0" customWidth="1"/>
    <col min="2053" max="2053" width="14.00390625" style="0" customWidth="1"/>
    <col min="2054" max="2054" width="16.28125" style="0" customWidth="1"/>
    <col min="2055" max="2055" width="2.8515625" style="0" customWidth="1"/>
    <col min="2056" max="2056" width="13.7109375" style="0" customWidth="1"/>
    <col min="2057" max="2057" width="7.140625" style="0" customWidth="1"/>
    <col min="2058" max="2058" width="33.8515625" style="0" customWidth="1"/>
    <col min="2305" max="2305" width="4.140625" style="0" customWidth="1"/>
    <col min="2306" max="2306" width="8.7109375" style="0" customWidth="1"/>
    <col min="2307" max="2307" width="11.57421875" style="0" customWidth="1"/>
    <col min="2308" max="2308" width="37.7109375" style="0" customWidth="1"/>
    <col min="2309" max="2309" width="14.00390625" style="0" customWidth="1"/>
    <col min="2310" max="2310" width="16.28125" style="0" customWidth="1"/>
    <col min="2311" max="2311" width="2.8515625" style="0" customWidth="1"/>
    <col min="2312" max="2312" width="13.7109375" style="0" customWidth="1"/>
    <col min="2313" max="2313" width="7.140625" style="0" customWidth="1"/>
    <col min="2314" max="2314" width="33.8515625" style="0" customWidth="1"/>
    <col min="2561" max="2561" width="4.140625" style="0" customWidth="1"/>
    <col min="2562" max="2562" width="8.7109375" style="0" customWidth="1"/>
    <col min="2563" max="2563" width="11.57421875" style="0" customWidth="1"/>
    <col min="2564" max="2564" width="37.7109375" style="0" customWidth="1"/>
    <col min="2565" max="2565" width="14.00390625" style="0" customWidth="1"/>
    <col min="2566" max="2566" width="16.28125" style="0" customWidth="1"/>
    <col min="2567" max="2567" width="2.8515625" style="0" customWidth="1"/>
    <col min="2568" max="2568" width="13.7109375" style="0" customWidth="1"/>
    <col min="2569" max="2569" width="7.140625" style="0" customWidth="1"/>
    <col min="2570" max="2570" width="33.8515625" style="0" customWidth="1"/>
    <col min="2817" max="2817" width="4.140625" style="0" customWidth="1"/>
    <col min="2818" max="2818" width="8.7109375" style="0" customWidth="1"/>
    <col min="2819" max="2819" width="11.57421875" style="0" customWidth="1"/>
    <col min="2820" max="2820" width="37.7109375" style="0" customWidth="1"/>
    <col min="2821" max="2821" width="14.00390625" style="0" customWidth="1"/>
    <col min="2822" max="2822" width="16.28125" style="0" customWidth="1"/>
    <col min="2823" max="2823" width="2.8515625" style="0" customWidth="1"/>
    <col min="2824" max="2824" width="13.7109375" style="0" customWidth="1"/>
    <col min="2825" max="2825" width="7.140625" style="0" customWidth="1"/>
    <col min="2826" max="2826" width="33.8515625" style="0" customWidth="1"/>
    <col min="3073" max="3073" width="4.140625" style="0" customWidth="1"/>
    <col min="3074" max="3074" width="8.7109375" style="0" customWidth="1"/>
    <col min="3075" max="3075" width="11.57421875" style="0" customWidth="1"/>
    <col min="3076" max="3076" width="37.7109375" style="0" customWidth="1"/>
    <col min="3077" max="3077" width="14.00390625" style="0" customWidth="1"/>
    <col min="3078" max="3078" width="16.28125" style="0" customWidth="1"/>
    <col min="3079" max="3079" width="2.8515625" style="0" customWidth="1"/>
    <col min="3080" max="3080" width="13.7109375" style="0" customWidth="1"/>
    <col min="3081" max="3081" width="7.140625" style="0" customWidth="1"/>
    <col min="3082" max="3082" width="33.8515625" style="0" customWidth="1"/>
    <col min="3329" max="3329" width="4.140625" style="0" customWidth="1"/>
    <col min="3330" max="3330" width="8.7109375" style="0" customWidth="1"/>
    <col min="3331" max="3331" width="11.57421875" style="0" customWidth="1"/>
    <col min="3332" max="3332" width="37.7109375" style="0" customWidth="1"/>
    <col min="3333" max="3333" width="14.00390625" style="0" customWidth="1"/>
    <col min="3334" max="3334" width="16.28125" style="0" customWidth="1"/>
    <col min="3335" max="3335" width="2.8515625" style="0" customWidth="1"/>
    <col min="3336" max="3336" width="13.7109375" style="0" customWidth="1"/>
    <col min="3337" max="3337" width="7.140625" style="0" customWidth="1"/>
    <col min="3338" max="3338" width="33.8515625" style="0" customWidth="1"/>
    <col min="3585" max="3585" width="4.140625" style="0" customWidth="1"/>
    <col min="3586" max="3586" width="8.7109375" style="0" customWidth="1"/>
    <col min="3587" max="3587" width="11.57421875" style="0" customWidth="1"/>
    <col min="3588" max="3588" width="37.7109375" style="0" customWidth="1"/>
    <col min="3589" max="3589" width="14.00390625" style="0" customWidth="1"/>
    <col min="3590" max="3590" width="16.28125" style="0" customWidth="1"/>
    <col min="3591" max="3591" width="2.8515625" style="0" customWidth="1"/>
    <col min="3592" max="3592" width="13.7109375" style="0" customWidth="1"/>
    <col min="3593" max="3593" width="7.140625" style="0" customWidth="1"/>
    <col min="3594" max="3594" width="33.8515625" style="0" customWidth="1"/>
    <col min="3841" max="3841" width="4.140625" style="0" customWidth="1"/>
    <col min="3842" max="3842" width="8.7109375" style="0" customWidth="1"/>
    <col min="3843" max="3843" width="11.57421875" style="0" customWidth="1"/>
    <col min="3844" max="3844" width="37.7109375" style="0" customWidth="1"/>
    <col min="3845" max="3845" width="14.00390625" style="0" customWidth="1"/>
    <col min="3846" max="3846" width="16.28125" style="0" customWidth="1"/>
    <col min="3847" max="3847" width="2.8515625" style="0" customWidth="1"/>
    <col min="3848" max="3848" width="13.7109375" style="0" customWidth="1"/>
    <col min="3849" max="3849" width="7.140625" style="0" customWidth="1"/>
    <col min="3850" max="3850" width="33.8515625" style="0" customWidth="1"/>
    <col min="4097" max="4097" width="4.140625" style="0" customWidth="1"/>
    <col min="4098" max="4098" width="8.7109375" style="0" customWidth="1"/>
    <col min="4099" max="4099" width="11.57421875" style="0" customWidth="1"/>
    <col min="4100" max="4100" width="37.7109375" style="0" customWidth="1"/>
    <col min="4101" max="4101" width="14.00390625" style="0" customWidth="1"/>
    <col min="4102" max="4102" width="16.28125" style="0" customWidth="1"/>
    <col min="4103" max="4103" width="2.8515625" style="0" customWidth="1"/>
    <col min="4104" max="4104" width="13.7109375" style="0" customWidth="1"/>
    <col min="4105" max="4105" width="7.140625" style="0" customWidth="1"/>
    <col min="4106" max="4106" width="33.8515625" style="0" customWidth="1"/>
    <col min="4353" max="4353" width="4.140625" style="0" customWidth="1"/>
    <col min="4354" max="4354" width="8.7109375" style="0" customWidth="1"/>
    <col min="4355" max="4355" width="11.57421875" style="0" customWidth="1"/>
    <col min="4356" max="4356" width="37.7109375" style="0" customWidth="1"/>
    <col min="4357" max="4357" width="14.00390625" style="0" customWidth="1"/>
    <col min="4358" max="4358" width="16.28125" style="0" customWidth="1"/>
    <col min="4359" max="4359" width="2.8515625" style="0" customWidth="1"/>
    <col min="4360" max="4360" width="13.7109375" style="0" customWidth="1"/>
    <col min="4361" max="4361" width="7.140625" style="0" customWidth="1"/>
    <col min="4362" max="4362" width="33.8515625" style="0" customWidth="1"/>
    <col min="4609" max="4609" width="4.140625" style="0" customWidth="1"/>
    <col min="4610" max="4610" width="8.7109375" style="0" customWidth="1"/>
    <col min="4611" max="4611" width="11.57421875" style="0" customWidth="1"/>
    <col min="4612" max="4612" width="37.7109375" style="0" customWidth="1"/>
    <col min="4613" max="4613" width="14.00390625" style="0" customWidth="1"/>
    <col min="4614" max="4614" width="16.28125" style="0" customWidth="1"/>
    <col min="4615" max="4615" width="2.8515625" style="0" customWidth="1"/>
    <col min="4616" max="4616" width="13.7109375" style="0" customWidth="1"/>
    <col min="4617" max="4617" width="7.140625" style="0" customWidth="1"/>
    <col min="4618" max="4618" width="33.8515625" style="0" customWidth="1"/>
    <col min="4865" max="4865" width="4.140625" style="0" customWidth="1"/>
    <col min="4866" max="4866" width="8.7109375" style="0" customWidth="1"/>
    <col min="4867" max="4867" width="11.57421875" style="0" customWidth="1"/>
    <col min="4868" max="4868" width="37.7109375" style="0" customWidth="1"/>
    <col min="4869" max="4869" width="14.00390625" style="0" customWidth="1"/>
    <col min="4870" max="4870" width="16.28125" style="0" customWidth="1"/>
    <col min="4871" max="4871" width="2.8515625" style="0" customWidth="1"/>
    <col min="4872" max="4872" width="13.7109375" style="0" customWidth="1"/>
    <col min="4873" max="4873" width="7.140625" style="0" customWidth="1"/>
    <col min="4874" max="4874" width="33.8515625" style="0" customWidth="1"/>
    <col min="5121" max="5121" width="4.140625" style="0" customWidth="1"/>
    <col min="5122" max="5122" width="8.7109375" style="0" customWidth="1"/>
    <col min="5123" max="5123" width="11.57421875" style="0" customWidth="1"/>
    <col min="5124" max="5124" width="37.7109375" style="0" customWidth="1"/>
    <col min="5125" max="5125" width="14.00390625" style="0" customWidth="1"/>
    <col min="5126" max="5126" width="16.28125" style="0" customWidth="1"/>
    <col min="5127" max="5127" width="2.8515625" style="0" customWidth="1"/>
    <col min="5128" max="5128" width="13.7109375" style="0" customWidth="1"/>
    <col min="5129" max="5129" width="7.140625" style="0" customWidth="1"/>
    <col min="5130" max="5130" width="33.8515625" style="0" customWidth="1"/>
    <col min="5377" max="5377" width="4.140625" style="0" customWidth="1"/>
    <col min="5378" max="5378" width="8.7109375" style="0" customWidth="1"/>
    <col min="5379" max="5379" width="11.57421875" style="0" customWidth="1"/>
    <col min="5380" max="5380" width="37.7109375" style="0" customWidth="1"/>
    <col min="5381" max="5381" width="14.00390625" style="0" customWidth="1"/>
    <col min="5382" max="5382" width="16.28125" style="0" customWidth="1"/>
    <col min="5383" max="5383" width="2.8515625" style="0" customWidth="1"/>
    <col min="5384" max="5384" width="13.7109375" style="0" customWidth="1"/>
    <col min="5385" max="5385" width="7.140625" style="0" customWidth="1"/>
    <col min="5386" max="5386" width="33.8515625" style="0" customWidth="1"/>
    <col min="5633" max="5633" width="4.140625" style="0" customWidth="1"/>
    <col min="5634" max="5634" width="8.7109375" style="0" customWidth="1"/>
    <col min="5635" max="5635" width="11.57421875" style="0" customWidth="1"/>
    <col min="5636" max="5636" width="37.7109375" style="0" customWidth="1"/>
    <col min="5637" max="5637" width="14.00390625" style="0" customWidth="1"/>
    <col min="5638" max="5638" width="16.28125" style="0" customWidth="1"/>
    <col min="5639" max="5639" width="2.8515625" style="0" customWidth="1"/>
    <col min="5640" max="5640" width="13.7109375" style="0" customWidth="1"/>
    <col min="5641" max="5641" width="7.140625" style="0" customWidth="1"/>
    <col min="5642" max="5642" width="33.8515625" style="0" customWidth="1"/>
    <col min="5889" max="5889" width="4.140625" style="0" customWidth="1"/>
    <col min="5890" max="5890" width="8.7109375" style="0" customWidth="1"/>
    <col min="5891" max="5891" width="11.57421875" style="0" customWidth="1"/>
    <col min="5892" max="5892" width="37.7109375" style="0" customWidth="1"/>
    <col min="5893" max="5893" width="14.00390625" style="0" customWidth="1"/>
    <col min="5894" max="5894" width="16.28125" style="0" customWidth="1"/>
    <col min="5895" max="5895" width="2.8515625" style="0" customWidth="1"/>
    <col min="5896" max="5896" width="13.7109375" style="0" customWidth="1"/>
    <col min="5897" max="5897" width="7.140625" style="0" customWidth="1"/>
    <col min="5898" max="5898" width="33.8515625" style="0" customWidth="1"/>
    <col min="6145" max="6145" width="4.140625" style="0" customWidth="1"/>
    <col min="6146" max="6146" width="8.7109375" style="0" customWidth="1"/>
    <col min="6147" max="6147" width="11.57421875" style="0" customWidth="1"/>
    <col min="6148" max="6148" width="37.7109375" style="0" customWidth="1"/>
    <col min="6149" max="6149" width="14.00390625" style="0" customWidth="1"/>
    <col min="6150" max="6150" width="16.28125" style="0" customWidth="1"/>
    <col min="6151" max="6151" width="2.8515625" style="0" customWidth="1"/>
    <col min="6152" max="6152" width="13.7109375" style="0" customWidth="1"/>
    <col min="6153" max="6153" width="7.140625" style="0" customWidth="1"/>
    <col min="6154" max="6154" width="33.8515625" style="0" customWidth="1"/>
    <col min="6401" max="6401" width="4.140625" style="0" customWidth="1"/>
    <col min="6402" max="6402" width="8.7109375" style="0" customWidth="1"/>
    <col min="6403" max="6403" width="11.57421875" style="0" customWidth="1"/>
    <col min="6404" max="6404" width="37.7109375" style="0" customWidth="1"/>
    <col min="6405" max="6405" width="14.00390625" style="0" customWidth="1"/>
    <col min="6406" max="6406" width="16.28125" style="0" customWidth="1"/>
    <col min="6407" max="6407" width="2.8515625" style="0" customWidth="1"/>
    <col min="6408" max="6408" width="13.7109375" style="0" customWidth="1"/>
    <col min="6409" max="6409" width="7.140625" style="0" customWidth="1"/>
    <col min="6410" max="6410" width="33.8515625" style="0" customWidth="1"/>
    <col min="6657" max="6657" width="4.140625" style="0" customWidth="1"/>
    <col min="6658" max="6658" width="8.7109375" style="0" customWidth="1"/>
    <col min="6659" max="6659" width="11.57421875" style="0" customWidth="1"/>
    <col min="6660" max="6660" width="37.7109375" style="0" customWidth="1"/>
    <col min="6661" max="6661" width="14.00390625" style="0" customWidth="1"/>
    <col min="6662" max="6662" width="16.28125" style="0" customWidth="1"/>
    <col min="6663" max="6663" width="2.8515625" style="0" customWidth="1"/>
    <col min="6664" max="6664" width="13.7109375" style="0" customWidth="1"/>
    <col min="6665" max="6665" width="7.140625" style="0" customWidth="1"/>
    <col min="6666" max="6666" width="33.8515625" style="0" customWidth="1"/>
    <col min="6913" max="6913" width="4.140625" style="0" customWidth="1"/>
    <col min="6914" max="6914" width="8.7109375" style="0" customWidth="1"/>
    <col min="6915" max="6915" width="11.57421875" style="0" customWidth="1"/>
    <col min="6916" max="6916" width="37.7109375" style="0" customWidth="1"/>
    <col min="6917" max="6917" width="14.00390625" style="0" customWidth="1"/>
    <col min="6918" max="6918" width="16.28125" style="0" customWidth="1"/>
    <col min="6919" max="6919" width="2.8515625" style="0" customWidth="1"/>
    <col min="6920" max="6920" width="13.7109375" style="0" customWidth="1"/>
    <col min="6921" max="6921" width="7.140625" style="0" customWidth="1"/>
    <col min="6922" max="6922" width="33.8515625" style="0" customWidth="1"/>
    <col min="7169" max="7169" width="4.140625" style="0" customWidth="1"/>
    <col min="7170" max="7170" width="8.7109375" style="0" customWidth="1"/>
    <col min="7171" max="7171" width="11.57421875" style="0" customWidth="1"/>
    <col min="7172" max="7172" width="37.7109375" style="0" customWidth="1"/>
    <col min="7173" max="7173" width="14.00390625" style="0" customWidth="1"/>
    <col min="7174" max="7174" width="16.28125" style="0" customWidth="1"/>
    <col min="7175" max="7175" width="2.8515625" style="0" customWidth="1"/>
    <col min="7176" max="7176" width="13.7109375" style="0" customWidth="1"/>
    <col min="7177" max="7177" width="7.140625" style="0" customWidth="1"/>
    <col min="7178" max="7178" width="33.8515625" style="0" customWidth="1"/>
    <col min="7425" max="7425" width="4.140625" style="0" customWidth="1"/>
    <col min="7426" max="7426" width="8.7109375" style="0" customWidth="1"/>
    <col min="7427" max="7427" width="11.57421875" style="0" customWidth="1"/>
    <col min="7428" max="7428" width="37.7109375" style="0" customWidth="1"/>
    <col min="7429" max="7429" width="14.00390625" style="0" customWidth="1"/>
    <col min="7430" max="7430" width="16.28125" style="0" customWidth="1"/>
    <col min="7431" max="7431" width="2.8515625" style="0" customWidth="1"/>
    <col min="7432" max="7432" width="13.7109375" style="0" customWidth="1"/>
    <col min="7433" max="7433" width="7.140625" style="0" customWidth="1"/>
    <col min="7434" max="7434" width="33.8515625" style="0" customWidth="1"/>
    <col min="7681" max="7681" width="4.140625" style="0" customWidth="1"/>
    <col min="7682" max="7682" width="8.7109375" style="0" customWidth="1"/>
    <col min="7683" max="7683" width="11.57421875" style="0" customWidth="1"/>
    <col min="7684" max="7684" width="37.7109375" style="0" customWidth="1"/>
    <col min="7685" max="7685" width="14.00390625" style="0" customWidth="1"/>
    <col min="7686" max="7686" width="16.28125" style="0" customWidth="1"/>
    <col min="7687" max="7687" width="2.8515625" style="0" customWidth="1"/>
    <col min="7688" max="7688" width="13.7109375" style="0" customWidth="1"/>
    <col min="7689" max="7689" width="7.140625" style="0" customWidth="1"/>
    <col min="7690" max="7690" width="33.8515625" style="0" customWidth="1"/>
    <col min="7937" max="7937" width="4.140625" style="0" customWidth="1"/>
    <col min="7938" max="7938" width="8.7109375" style="0" customWidth="1"/>
    <col min="7939" max="7939" width="11.57421875" style="0" customWidth="1"/>
    <col min="7940" max="7940" width="37.7109375" style="0" customWidth="1"/>
    <col min="7941" max="7941" width="14.00390625" style="0" customWidth="1"/>
    <col min="7942" max="7942" width="16.28125" style="0" customWidth="1"/>
    <col min="7943" max="7943" width="2.8515625" style="0" customWidth="1"/>
    <col min="7944" max="7944" width="13.7109375" style="0" customWidth="1"/>
    <col min="7945" max="7945" width="7.140625" style="0" customWidth="1"/>
    <col min="7946" max="7946" width="33.8515625" style="0" customWidth="1"/>
    <col min="8193" max="8193" width="4.140625" style="0" customWidth="1"/>
    <col min="8194" max="8194" width="8.7109375" style="0" customWidth="1"/>
    <col min="8195" max="8195" width="11.57421875" style="0" customWidth="1"/>
    <col min="8196" max="8196" width="37.7109375" style="0" customWidth="1"/>
    <col min="8197" max="8197" width="14.00390625" style="0" customWidth="1"/>
    <col min="8198" max="8198" width="16.28125" style="0" customWidth="1"/>
    <col min="8199" max="8199" width="2.8515625" style="0" customWidth="1"/>
    <col min="8200" max="8200" width="13.7109375" style="0" customWidth="1"/>
    <col min="8201" max="8201" width="7.140625" style="0" customWidth="1"/>
    <col min="8202" max="8202" width="33.8515625" style="0" customWidth="1"/>
    <col min="8449" max="8449" width="4.140625" style="0" customWidth="1"/>
    <col min="8450" max="8450" width="8.7109375" style="0" customWidth="1"/>
    <col min="8451" max="8451" width="11.57421875" style="0" customWidth="1"/>
    <col min="8452" max="8452" width="37.7109375" style="0" customWidth="1"/>
    <col min="8453" max="8453" width="14.00390625" style="0" customWidth="1"/>
    <col min="8454" max="8454" width="16.28125" style="0" customWidth="1"/>
    <col min="8455" max="8455" width="2.8515625" style="0" customWidth="1"/>
    <col min="8456" max="8456" width="13.7109375" style="0" customWidth="1"/>
    <col min="8457" max="8457" width="7.140625" style="0" customWidth="1"/>
    <col min="8458" max="8458" width="33.8515625" style="0" customWidth="1"/>
    <col min="8705" max="8705" width="4.140625" style="0" customWidth="1"/>
    <col min="8706" max="8706" width="8.7109375" style="0" customWidth="1"/>
    <col min="8707" max="8707" width="11.57421875" style="0" customWidth="1"/>
    <col min="8708" max="8708" width="37.7109375" style="0" customWidth="1"/>
    <col min="8709" max="8709" width="14.00390625" style="0" customWidth="1"/>
    <col min="8710" max="8710" width="16.28125" style="0" customWidth="1"/>
    <col min="8711" max="8711" width="2.8515625" style="0" customWidth="1"/>
    <col min="8712" max="8712" width="13.7109375" style="0" customWidth="1"/>
    <col min="8713" max="8713" width="7.140625" style="0" customWidth="1"/>
    <col min="8714" max="8714" width="33.8515625" style="0" customWidth="1"/>
    <col min="8961" max="8961" width="4.140625" style="0" customWidth="1"/>
    <col min="8962" max="8962" width="8.7109375" style="0" customWidth="1"/>
    <col min="8963" max="8963" width="11.57421875" style="0" customWidth="1"/>
    <col min="8964" max="8964" width="37.7109375" style="0" customWidth="1"/>
    <col min="8965" max="8965" width="14.00390625" style="0" customWidth="1"/>
    <col min="8966" max="8966" width="16.28125" style="0" customWidth="1"/>
    <col min="8967" max="8967" width="2.8515625" style="0" customWidth="1"/>
    <col min="8968" max="8968" width="13.7109375" style="0" customWidth="1"/>
    <col min="8969" max="8969" width="7.140625" style="0" customWidth="1"/>
    <col min="8970" max="8970" width="33.8515625" style="0" customWidth="1"/>
    <col min="9217" max="9217" width="4.140625" style="0" customWidth="1"/>
    <col min="9218" max="9218" width="8.7109375" style="0" customWidth="1"/>
    <col min="9219" max="9219" width="11.57421875" style="0" customWidth="1"/>
    <col min="9220" max="9220" width="37.7109375" style="0" customWidth="1"/>
    <col min="9221" max="9221" width="14.00390625" style="0" customWidth="1"/>
    <col min="9222" max="9222" width="16.28125" style="0" customWidth="1"/>
    <col min="9223" max="9223" width="2.8515625" style="0" customWidth="1"/>
    <col min="9224" max="9224" width="13.7109375" style="0" customWidth="1"/>
    <col min="9225" max="9225" width="7.140625" style="0" customWidth="1"/>
    <col min="9226" max="9226" width="33.8515625" style="0" customWidth="1"/>
    <col min="9473" max="9473" width="4.140625" style="0" customWidth="1"/>
    <col min="9474" max="9474" width="8.7109375" style="0" customWidth="1"/>
    <col min="9475" max="9475" width="11.57421875" style="0" customWidth="1"/>
    <col min="9476" max="9476" width="37.7109375" style="0" customWidth="1"/>
    <col min="9477" max="9477" width="14.00390625" style="0" customWidth="1"/>
    <col min="9478" max="9478" width="16.28125" style="0" customWidth="1"/>
    <col min="9479" max="9479" width="2.8515625" style="0" customWidth="1"/>
    <col min="9480" max="9480" width="13.7109375" style="0" customWidth="1"/>
    <col min="9481" max="9481" width="7.140625" style="0" customWidth="1"/>
    <col min="9482" max="9482" width="33.8515625" style="0" customWidth="1"/>
    <col min="9729" max="9729" width="4.140625" style="0" customWidth="1"/>
    <col min="9730" max="9730" width="8.7109375" style="0" customWidth="1"/>
    <col min="9731" max="9731" width="11.57421875" style="0" customWidth="1"/>
    <col min="9732" max="9732" width="37.7109375" style="0" customWidth="1"/>
    <col min="9733" max="9733" width="14.00390625" style="0" customWidth="1"/>
    <col min="9734" max="9734" width="16.28125" style="0" customWidth="1"/>
    <col min="9735" max="9735" width="2.8515625" style="0" customWidth="1"/>
    <col min="9736" max="9736" width="13.7109375" style="0" customWidth="1"/>
    <col min="9737" max="9737" width="7.140625" style="0" customWidth="1"/>
    <col min="9738" max="9738" width="33.8515625" style="0" customWidth="1"/>
    <col min="9985" max="9985" width="4.140625" style="0" customWidth="1"/>
    <col min="9986" max="9986" width="8.7109375" style="0" customWidth="1"/>
    <col min="9987" max="9987" width="11.57421875" style="0" customWidth="1"/>
    <col min="9988" max="9988" width="37.7109375" style="0" customWidth="1"/>
    <col min="9989" max="9989" width="14.00390625" style="0" customWidth="1"/>
    <col min="9990" max="9990" width="16.28125" style="0" customWidth="1"/>
    <col min="9991" max="9991" width="2.8515625" style="0" customWidth="1"/>
    <col min="9992" max="9992" width="13.7109375" style="0" customWidth="1"/>
    <col min="9993" max="9993" width="7.140625" style="0" customWidth="1"/>
    <col min="9994" max="9994" width="33.8515625" style="0" customWidth="1"/>
    <col min="10241" max="10241" width="4.140625" style="0" customWidth="1"/>
    <col min="10242" max="10242" width="8.7109375" style="0" customWidth="1"/>
    <col min="10243" max="10243" width="11.57421875" style="0" customWidth="1"/>
    <col min="10244" max="10244" width="37.7109375" style="0" customWidth="1"/>
    <col min="10245" max="10245" width="14.00390625" style="0" customWidth="1"/>
    <col min="10246" max="10246" width="16.28125" style="0" customWidth="1"/>
    <col min="10247" max="10247" width="2.8515625" style="0" customWidth="1"/>
    <col min="10248" max="10248" width="13.7109375" style="0" customWidth="1"/>
    <col min="10249" max="10249" width="7.140625" style="0" customWidth="1"/>
    <col min="10250" max="10250" width="33.8515625" style="0" customWidth="1"/>
    <col min="10497" max="10497" width="4.140625" style="0" customWidth="1"/>
    <col min="10498" max="10498" width="8.7109375" style="0" customWidth="1"/>
    <col min="10499" max="10499" width="11.57421875" style="0" customWidth="1"/>
    <col min="10500" max="10500" width="37.7109375" style="0" customWidth="1"/>
    <col min="10501" max="10501" width="14.00390625" style="0" customWidth="1"/>
    <col min="10502" max="10502" width="16.28125" style="0" customWidth="1"/>
    <col min="10503" max="10503" width="2.8515625" style="0" customWidth="1"/>
    <col min="10504" max="10504" width="13.7109375" style="0" customWidth="1"/>
    <col min="10505" max="10505" width="7.140625" style="0" customWidth="1"/>
    <col min="10506" max="10506" width="33.8515625" style="0" customWidth="1"/>
    <col min="10753" max="10753" width="4.140625" style="0" customWidth="1"/>
    <col min="10754" max="10754" width="8.7109375" style="0" customWidth="1"/>
    <col min="10755" max="10755" width="11.57421875" style="0" customWidth="1"/>
    <col min="10756" max="10756" width="37.7109375" style="0" customWidth="1"/>
    <col min="10757" max="10757" width="14.00390625" style="0" customWidth="1"/>
    <col min="10758" max="10758" width="16.28125" style="0" customWidth="1"/>
    <col min="10759" max="10759" width="2.8515625" style="0" customWidth="1"/>
    <col min="10760" max="10760" width="13.7109375" style="0" customWidth="1"/>
    <col min="10761" max="10761" width="7.140625" style="0" customWidth="1"/>
    <col min="10762" max="10762" width="33.8515625" style="0" customWidth="1"/>
    <col min="11009" max="11009" width="4.140625" style="0" customWidth="1"/>
    <col min="11010" max="11010" width="8.7109375" style="0" customWidth="1"/>
    <col min="11011" max="11011" width="11.57421875" style="0" customWidth="1"/>
    <col min="11012" max="11012" width="37.7109375" style="0" customWidth="1"/>
    <col min="11013" max="11013" width="14.00390625" style="0" customWidth="1"/>
    <col min="11014" max="11014" width="16.28125" style="0" customWidth="1"/>
    <col min="11015" max="11015" width="2.8515625" style="0" customWidth="1"/>
    <col min="11016" max="11016" width="13.7109375" style="0" customWidth="1"/>
    <col min="11017" max="11017" width="7.140625" style="0" customWidth="1"/>
    <col min="11018" max="11018" width="33.8515625" style="0" customWidth="1"/>
    <col min="11265" max="11265" width="4.140625" style="0" customWidth="1"/>
    <col min="11266" max="11266" width="8.7109375" style="0" customWidth="1"/>
    <col min="11267" max="11267" width="11.57421875" style="0" customWidth="1"/>
    <col min="11268" max="11268" width="37.7109375" style="0" customWidth="1"/>
    <col min="11269" max="11269" width="14.00390625" style="0" customWidth="1"/>
    <col min="11270" max="11270" width="16.28125" style="0" customWidth="1"/>
    <col min="11271" max="11271" width="2.8515625" style="0" customWidth="1"/>
    <col min="11272" max="11272" width="13.7109375" style="0" customWidth="1"/>
    <col min="11273" max="11273" width="7.140625" style="0" customWidth="1"/>
    <col min="11274" max="11274" width="33.8515625" style="0" customWidth="1"/>
    <col min="11521" max="11521" width="4.140625" style="0" customWidth="1"/>
    <col min="11522" max="11522" width="8.7109375" style="0" customWidth="1"/>
    <col min="11523" max="11523" width="11.57421875" style="0" customWidth="1"/>
    <col min="11524" max="11524" width="37.7109375" style="0" customWidth="1"/>
    <col min="11525" max="11525" width="14.00390625" style="0" customWidth="1"/>
    <col min="11526" max="11526" width="16.28125" style="0" customWidth="1"/>
    <col min="11527" max="11527" width="2.8515625" style="0" customWidth="1"/>
    <col min="11528" max="11528" width="13.7109375" style="0" customWidth="1"/>
    <col min="11529" max="11529" width="7.140625" style="0" customWidth="1"/>
    <col min="11530" max="11530" width="33.8515625" style="0" customWidth="1"/>
    <col min="11777" max="11777" width="4.140625" style="0" customWidth="1"/>
    <col min="11778" max="11778" width="8.7109375" style="0" customWidth="1"/>
    <col min="11779" max="11779" width="11.57421875" style="0" customWidth="1"/>
    <col min="11780" max="11780" width="37.7109375" style="0" customWidth="1"/>
    <col min="11781" max="11781" width="14.00390625" style="0" customWidth="1"/>
    <col min="11782" max="11782" width="16.28125" style="0" customWidth="1"/>
    <col min="11783" max="11783" width="2.8515625" style="0" customWidth="1"/>
    <col min="11784" max="11784" width="13.7109375" style="0" customWidth="1"/>
    <col min="11785" max="11785" width="7.140625" style="0" customWidth="1"/>
    <col min="11786" max="11786" width="33.8515625" style="0" customWidth="1"/>
    <col min="12033" max="12033" width="4.140625" style="0" customWidth="1"/>
    <col min="12034" max="12034" width="8.7109375" style="0" customWidth="1"/>
    <col min="12035" max="12035" width="11.57421875" style="0" customWidth="1"/>
    <col min="12036" max="12036" width="37.7109375" style="0" customWidth="1"/>
    <col min="12037" max="12037" width="14.00390625" style="0" customWidth="1"/>
    <col min="12038" max="12038" width="16.28125" style="0" customWidth="1"/>
    <col min="12039" max="12039" width="2.8515625" style="0" customWidth="1"/>
    <col min="12040" max="12040" width="13.7109375" style="0" customWidth="1"/>
    <col min="12041" max="12041" width="7.140625" style="0" customWidth="1"/>
    <col min="12042" max="12042" width="33.8515625" style="0" customWidth="1"/>
    <col min="12289" max="12289" width="4.140625" style="0" customWidth="1"/>
    <col min="12290" max="12290" width="8.7109375" style="0" customWidth="1"/>
    <col min="12291" max="12291" width="11.57421875" style="0" customWidth="1"/>
    <col min="12292" max="12292" width="37.7109375" style="0" customWidth="1"/>
    <col min="12293" max="12293" width="14.00390625" style="0" customWidth="1"/>
    <col min="12294" max="12294" width="16.28125" style="0" customWidth="1"/>
    <col min="12295" max="12295" width="2.8515625" style="0" customWidth="1"/>
    <col min="12296" max="12296" width="13.7109375" style="0" customWidth="1"/>
    <col min="12297" max="12297" width="7.140625" style="0" customWidth="1"/>
    <col min="12298" max="12298" width="33.8515625" style="0" customWidth="1"/>
    <col min="12545" max="12545" width="4.140625" style="0" customWidth="1"/>
    <col min="12546" max="12546" width="8.7109375" style="0" customWidth="1"/>
    <col min="12547" max="12547" width="11.57421875" style="0" customWidth="1"/>
    <col min="12548" max="12548" width="37.7109375" style="0" customWidth="1"/>
    <col min="12549" max="12549" width="14.00390625" style="0" customWidth="1"/>
    <col min="12550" max="12550" width="16.28125" style="0" customWidth="1"/>
    <col min="12551" max="12551" width="2.8515625" style="0" customWidth="1"/>
    <col min="12552" max="12552" width="13.7109375" style="0" customWidth="1"/>
    <col min="12553" max="12553" width="7.140625" style="0" customWidth="1"/>
    <col min="12554" max="12554" width="33.8515625" style="0" customWidth="1"/>
    <col min="12801" max="12801" width="4.140625" style="0" customWidth="1"/>
    <col min="12802" max="12802" width="8.7109375" style="0" customWidth="1"/>
    <col min="12803" max="12803" width="11.57421875" style="0" customWidth="1"/>
    <col min="12804" max="12804" width="37.7109375" style="0" customWidth="1"/>
    <col min="12805" max="12805" width="14.00390625" style="0" customWidth="1"/>
    <col min="12806" max="12806" width="16.28125" style="0" customWidth="1"/>
    <col min="12807" max="12807" width="2.8515625" style="0" customWidth="1"/>
    <col min="12808" max="12808" width="13.7109375" style="0" customWidth="1"/>
    <col min="12809" max="12809" width="7.140625" style="0" customWidth="1"/>
    <col min="12810" max="12810" width="33.8515625" style="0" customWidth="1"/>
    <col min="13057" max="13057" width="4.140625" style="0" customWidth="1"/>
    <col min="13058" max="13058" width="8.7109375" style="0" customWidth="1"/>
    <col min="13059" max="13059" width="11.57421875" style="0" customWidth="1"/>
    <col min="13060" max="13060" width="37.7109375" style="0" customWidth="1"/>
    <col min="13061" max="13061" width="14.00390625" style="0" customWidth="1"/>
    <col min="13062" max="13062" width="16.28125" style="0" customWidth="1"/>
    <col min="13063" max="13063" width="2.8515625" style="0" customWidth="1"/>
    <col min="13064" max="13064" width="13.7109375" style="0" customWidth="1"/>
    <col min="13065" max="13065" width="7.140625" style="0" customWidth="1"/>
    <col min="13066" max="13066" width="33.8515625" style="0" customWidth="1"/>
    <col min="13313" max="13313" width="4.140625" style="0" customWidth="1"/>
    <col min="13314" max="13314" width="8.7109375" style="0" customWidth="1"/>
    <col min="13315" max="13315" width="11.57421875" style="0" customWidth="1"/>
    <col min="13316" max="13316" width="37.7109375" style="0" customWidth="1"/>
    <col min="13317" max="13317" width="14.00390625" style="0" customWidth="1"/>
    <col min="13318" max="13318" width="16.28125" style="0" customWidth="1"/>
    <col min="13319" max="13319" width="2.8515625" style="0" customWidth="1"/>
    <col min="13320" max="13320" width="13.7109375" style="0" customWidth="1"/>
    <col min="13321" max="13321" width="7.140625" style="0" customWidth="1"/>
    <col min="13322" max="13322" width="33.8515625" style="0" customWidth="1"/>
    <col min="13569" max="13569" width="4.140625" style="0" customWidth="1"/>
    <col min="13570" max="13570" width="8.7109375" style="0" customWidth="1"/>
    <col min="13571" max="13571" width="11.57421875" style="0" customWidth="1"/>
    <col min="13572" max="13572" width="37.7109375" style="0" customWidth="1"/>
    <col min="13573" max="13573" width="14.00390625" style="0" customWidth="1"/>
    <col min="13574" max="13574" width="16.28125" style="0" customWidth="1"/>
    <col min="13575" max="13575" width="2.8515625" style="0" customWidth="1"/>
    <col min="13576" max="13576" width="13.7109375" style="0" customWidth="1"/>
    <col min="13577" max="13577" width="7.140625" style="0" customWidth="1"/>
    <col min="13578" max="13578" width="33.8515625" style="0" customWidth="1"/>
    <col min="13825" max="13825" width="4.140625" style="0" customWidth="1"/>
    <col min="13826" max="13826" width="8.7109375" style="0" customWidth="1"/>
    <col min="13827" max="13827" width="11.57421875" style="0" customWidth="1"/>
    <col min="13828" max="13828" width="37.7109375" style="0" customWidth="1"/>
    <col min="13829" max="13829" width="14.00390625" style="0" customWidth="1"/>
    <col min="13830" max="13830" width="16.28125" style="0" customWidth="1"/>
    <col min="13831" max="13831" width="2.8515625" style="0" customWidth="1"/>
    <col min="13832" max="13832" width="13.7109375" style="0" customWidth="1"/>
    <col min="13833" max="13833" width="7.140625" style="0" customWidth="1"/>
    <col min="13834" max="13834" width="33.8515625" style="0" customWidth="1"/>
    <col min="14081" max="14081" width="4.140625" style="0" customWidth="1"/>
    <col min="14082" max="14082" width="8.7109375" style="0" customWidth="1"/>
    <col min="14083" max="14083" width="11.57421875" style="0" customWidth="1"/>
    <col min="14084" max="14084" width="37.7109375" style="0" customWidth="1"/>
    <col min="14085" max="14085" width="14.00390625" style="0" customWidth="1"/>
    <col min="14086" max="14086" width="16.28125" style="0" customWidth="1"/>
    <col min="14087" max="14087" width="2.8515625" style="0" customWidth="1"/>
    <col min="14088" max="14088" width="13.7109375" style="0" customWidth="1"/>
    <col min="14089" max="14089" width="7.140625" style="0" customWidth="1"/>
    <col min="14090" max="14090" width="33.8515625" style="0" customWidth="1"/>
    <col min="14337" max="14337" width="4.140625" style="0" customWidth="1"/>
    <col min="14338" max="14338" width="8.7109375" style="0" customWidth="1"/>
    <col min="14339" max="14339" width="11.57421875" style="0" customWidth="1"/>
    <col min="14340" max="14340" width="37.7109375" style="0" customWidth="1"/>
    <col min="14341" max="14341" width="14.00390625" style="0" customWidth="1"/>
    <col min="14342" max="14342" width="16.28125" style="0" customWidth="1"/>
    <col min="14343" max="14343" width="2.8515625" style="0" customWidth="1"/>
    <col min="14344" max="14344" width="13.7109375" style="0" customWidth="1"/>
    <col min="14345" max="14345" width="7.140625" style="0" customWidth="1"/>
    <col min="14346" max="14346" width="33.8515625" style="0" customWidth="1"/>
    <col min="14593" max="14593" width="4.140625" style="0" customWidth="1"/>
    <col min="14594" max="14594" width="8.7109375" style="0" customWidth="1"/>
    <col min="14595" max="14595" width="11.57421875" style="0" customWidth="1"/>
    <col min="14596" max="14596" width="37.7109375" style="0" customWidth="1"/>
    <col min="14597" max="14597" width="14.00390625" style="0" customWidth="1"/>
    <col min="14598" max="14598" width="16.28125" style="0" customWidth="1"/>
    <col min="14599" max="14599" width="2.8515625" style="0" customWidth="1"/>
    <col min="14600" max="14600" width="13.7109375" style="0" customWidth="1"/>
    <col min="14601" max="14601" width="7.140625" style="0" customWidth="1"/>
    <col min="14602" max="14602" width="33.8515625" style="0" customWidth="1"/>
    <col min="14849" max="14849" width="4.140625" style="0" customWidth="1"/>
    <col min="14850" max="14850" width="8.7109375" style="0" customWidth="1"/>
    <col min="14851" max="14851" width="11.57421875" style="0" customWidth="1"/>
    <col min="14852" max="14852" width="37.7109375" style="0" customWidth="1"/>
    <col min="14853" max="14853" width="14.00390625" style="0" customWidth="1"/>
    <col min="14854" max="14854" width="16.28125" style="0" customWidth="1"/>
    <col min="14855" max="14855" width="2.8515625" style="0" customWidth="1"/>
    <col min="14856" max="14856" width="13.7109375" style="0" customWidth="1"/>
    <col min="14857" max="14857" width="7.140625" style="0" customWidth="1"/>
    <col min="14858" max="14858" width="33.8515625" style="0" customWidth="1"/>
    <col min="15105" max="15105" width="4.140625" style="0" customWidth="1"/>
    <col min="15106" max="15106" width="8.7109375" style="0" customWidth="1"/>
    <col min="15107" max="15107" width="11.57421875" style="0" customWidth="1"/>
    <col min="15108" max="15108" width="37.7109375" style="0" customWidth="1"/>
    <col min="15109" max="15109" width="14.00390625" style="0" customWidth="1"/>
    <col min="15110" max="15110" width="16.28125" style="0" customWidth="1"/>
    <col min="15111" max="15111" width="2.8515625" style="0" customWidth="1"/>
    <col min="15112" max="15112" width="13.7109375" style="0" customWidth="1"/>
    <col min="15113" max="15113" width="7.140625" style="0" customWidth="1"/>
    <col min="15114" max="15114" width="33.8515625" style="0" customWidth="1"/>
    <col min="15361" max="15361" width="4.140625" style="0" customWidth="1"/>
    <col min="15362" max="15362" width="8.7109375" style="0" customWidth="1"/>
    <col min="15363" max="15363" width="11.57421875" style="0" customWidth="1"/>
    <col min="15364" max="15364" width="37.7109375" style="0" customWidth="1"/>
    <col min="15365" max="15365" width="14.00390625" style="0" customWidth="1"/>
    <col min="15366" max="15366" width="16.28125" style="0" customWidth="1"/>
    <col min="15367" max="15367" width="2.8515625" style="0" customWidth="1"/>
    <col min="15368" max="15368" width="13.7109375" style="0" customWidth="1"/>
    <col min="15369" max="15369" width="7.140625" style="0" customWidth="1"/>
    <col min="15370" max="15370" width="33.8515625" style="0" customWidth="1"/>
    <col min="15617" max="15617" width="4.140625" style="0" customWidth="1"/>
    <col min="15618" max="15618" width="8.7109375" style="0" customWidth="1"/>
    <col min="15619" max="15619" width="11.57421875" style="0" customWidth="1"/>
    <col min="15620" max="15620" width="37.7109375" style="0" customWidth="1"/>
    <col min="15621" max="15621" width="14.00390625" style="0" customWidth="1"/>
    <col min="15622" max="15622" width="16.28125" style="0" customWidth="1"/>
    <col min="15623" max="15623" width="2.8515625" style="0" customWidth="1"/>
    <col min="15624" max="15624" width="13.7109375" style="0" customWidth="1"/>
    <col min="15625" max="15625" width="7.140625" style="0" customWidth="1"/>
    <col min="15626" max="15626" width="33.8515625" style="0" customWidth="1"/>
    <col min="15873" max="15873" width="4.140625" style="0" customWidth="1"/>
    <col min="15874" max="15874" width="8.7109375" style="0" customWidth="1"/>
    <col min="15875" max="15875" width="11.57421875" style="0" customWidth="1"/>
    <col min="15876" max="15876" width="37.7109375" style="0" customWidth="1"/>
    <col min="15877" max="15877" width="14.00390625" style="0" customWidth="1"/>
    <col min="15878" max="15878" width="16.28125" style="0" customWidth="1"/>
    <col min="15879" max="15879" width="2.8515625" style="0" customWidth="1"/>
    <col min="15880" max="15880" width="13.7109375" style="0" customWidth="1"/>
    <col min="15881" max="15881" width="7.140625" style="0" customWidth="1"/>
    <col min="15882" max="15882" width="33.8515625" style="0" customWidth="1"/>
    <col min="16129" max="16129" width="4.140625" style="0" customWidth="1"/>
    <col min="16130" max="16130" width="8.7109375" style="0" customWidth="1"/>
    <col min="16131" max="16131" width="11.57421875" style="0" customWidth="1"/>
    <col min="16132" max="16132" width="37.7109375" style="0" customWidth="1"/>
    <col min="16133" max="16133" width="14.00390625" style="0" customWidth="1"/>
    <col min="16134" max="16134" width="16.28125" style="0" customWidth="1"/>
    <col min="16135" max="16135" width="2.8515625" style="0" customWidth="1"/>
    <col min="16136" max="16136" width="13.7109375" style="0" customWidth="1"/>
    <col min="16137" max="16137" width="7.140625" style="0" customWidth="1"/>
    <col min="16138" max="16138" width="33.8515625" style="0" customWidth="1"/>
  </cols>
  <sheetData>
    <row r="1" ht="79.15" customHeight="1"/>
    <row r="2" ht="45">
      <c r="B2" s="3" t="s">
        <v>7</v>
      </c>
    </row>
    <row r="3" ht="15.75" thickBot="1"/>
    <row r="4" spans="1:10" ht="33.95" customHeight="1" thickBot="1">
      <c r="A4" s="5"/>
      <c r="B4" s="6" t="s">
        <v>120</v>
      </c>
      <c r="C4" s="7"/>
      <c r="D4" s="7"/>
      <c r="E4" s="7"/>
      <c r="F4" s="7"/>
      <c r="G4" s="7"/>
      <c r="H4" s="7"/>
      <c r="I4" s="7"/>
      <c r="J4" s="8"/>
    </row>
    <row r="5" spans="1:10" ht="32.45" customHeight="1">
      <c r="A5" s="5"/>
      <c r="B5" s="9" t="s">
        <v>121</v>
      </c>
      <c r="C5" s="5"/>
      <c r="D5" s="5"/>
      <c r="E5" s="5"/>
      <c r="F5" s="5"/>
      <c r="G5" s="5"/>
      <c r="H5" s="5"/>
      <c r="I5" s="5"/>
      <c r="J5" s="5"/>
    </row>
    <row r="6" spans="1:10" ht="15.7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8" customHeight="1">
      <c r="A7" s="5"/>
      <c r="B7" s="10"/>
      <c r="C7" s="11"/>
      <c r="D7" s="11"/>
      <c r="E7" s="5"/>
      <c r="F7" s="5"/>
      <c r="G7" s="5"/>
      <c r="H7" s="5"/>
      <c r="I7" s="5"/>
      <c r="J7" s="5"/>
    </row>
    <row r="8" spans="1:10" ht="18" customHeight="1" thickBot="1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5.75">
      <c r="A9" s="5"/>
      <c r="B9" s="12"/>
      <c r="C9" s="13"/>
      <c r="D9" s="14" t="s">
        <v>8</v>
      </c>
      <c r="E9" s="15"/>
      <c r="F9" s="15"/>
      <c r="G9" s="15"/>
      <c r="H9" s="16"/>
      <c r="I9" s="16"/>
      <c r="J9" s="17"/>
    </row>
    <row r="10" spans="1:10" ht="15.75">
      <c r="A10" s="5"/>
      <c r="B10" s="18">
        <v>732</v>
      </c>
      <c r="C10" s="19"/>
      <c r="D10" s="20" t="s">
        <v>9</v>
      </c>
      <c r="E10" s="20"/>
      <c r="F10" s="20"/>
      <c r="G10" s="20"/>
      <c r="H10" s="21"/>
      <c r="I10" s="21"/>
      <c r="J10" s="22">
        <f>Depozitář!I114</f>
        <v>0</v>
      </c>
    </row>
    <row r="11" spans="1:10" ht="15.75">
      <c r="A11" s="5"/>
      <c r="B11" s="18">
        <v>733</v>
      </c>
      <c r="C11" s="19"/>
      <c r="D11" s="20" t="s">
        <v>10</v>
      </c>
      <c r="E11" s="20"/>
      <c r="F11" s="20"/>
      <c r="G11" s="20"/>
      <c r="H11" s="21"/>
      <c r="I11" s="21"/>
      <c r="J11" s="22">
        <f>Depozitář!I115</f>
        <v>0</v>
      </c>
    </row>
    <row r="12" spans="1:10" ht="15.75">
      <c r="A12" s="5"/>
      <c r="B12" s="18">
        <v>734</v>
      </c>
      <c r="C12" s="19"/>
      <c r="D12" s="20" t="s">
        <v>11</v>
      </c>
      <c r="E12" s="20"/>
      <c r="F12" s="20"/>
      <c r="G12" s="20"/>
      <c r="H12" s="21"/>
      <c r="I12" s="21"/>
      <c r="J12" s="22">
        <f>Depozitář!I116</f>
        <v>0</v>
      </c>
    </row>
    <row r="13" spans="1:10" ht="15.75">
      <c r="A13" s="5"/>
      <c r="B13" s="23">
        <v>735</v>
      </c>
      <c r="C13" s="19"/>
      <c r="D13" s="20" t="s">
        <v>12</v>
      </c>
      <c r="E13" s="20"/>
      <c r="F13" s="20"/>
      <c r="G13" s="20"/>
      <c r="H13" s="21"/>
      <c r="I13" s="21"/>
      <c r="J13" s="22">
        <f>Depozitář!I117</f>
        <v>0</v>
      </c>
    </row>
    <row r="14" spans="1:10" ht="15.75">
      <c r="A14" s="5"/>
      <c r="B14" s="18" t="s">
        <v>13</v>
      </c>
      <c r="C14" s="19"/>
      <c r="D14" s="20" t="s">
        <v>14</v>
      </c>
      <c r="E14" s="20"/>
      <c r="F14" s="20"/>
      <c r="G14" s="20"/>
      <c r="H14" s="21"/>
      <c r="I14" s="21"/>
      <c r="J14" s="22">
        <f>Depozitář!I118</f>
        <v>0</v>
      </c>
    </row>
    <row r="15" spans="1:10" ht="15.75">
      <c r="A15" s="5"/>
      <c r="B15" s="18">
        <v>767</v>
      </c>
      <c r="C15" s="19"/>
      <c r="D15" s="20" t="s">
        <v>15</v>
      </c>
      <c r="E15" s="20"/>
      <c r="F15" s="20"/>
      <c r="G15" s="20"/>
      <c r="H15" s="21"/>
      <c r="I15" s="21"/>
      <c r="J15" s="22">
        <f>Depozitář!I119</f>
        <v>0</v>
      </c>
    </row>
    <row r="16" spans="1:10" ht="15.75">
      <c r="A16" s="5"/>
      <c r="B16" s="18">
        <v>713</v>
      </c>
      <c r="C16" s="19"/>
      <c r="D16" s="20" t="s">
        <v>16</v>
      </c>
      <c r="E16" s="20"/>
      <c r="F16" s="20"/>
      <c r="G16" s="20"/>
      <c r="H16" s="21"/>
      <c r="I16" s="21"/>
      <c r="J16" s="22">
        <f>Depozitář!I120</f>
        <v>0</v>
      </c>
    </row>
    <row r="17" spans="1:10" ht="16.5" thickBot="1">
      <c r="A17" s="5"/>
      <c r="B17" s="18">
        <v>900</v>
      </c>
      <c r="C17" s="19"/>
      <c r="D17" s="20" t="s">
        <v>17</v>
      </c>
      <c r="E17" s="20"/>
      <c r="F17" s="20"/>
      <c r="G17" s="20"/>
      <c r="H17" s="21"/>
      <c r="I17" s="21"/>
      <c r="J17" s="22">
        <f>Depozitář!I121</f>
        <v>0</v>
      </c>
    </row>
    <row r="18" spans="1:10" ht="41.45" customHeight="1" thickBot="1">
      <c r="A18" s="5"/>
      <c r="B18" s="24"/>
      <c r="C18" s="25"/>
      <c r="D18" s="26" t="s">
        <v>18</v>
      </c>
      <c r="E18" s="26"/>
      <c r="F18" s="26"/>
      <c r="G18" s="26"/>
      <c r="H18" s="27" t="s">
        <v>2</v>
      </c>
      <c r="I18" s="28"/>
      <c r="J18" s="29">
        <f>SUM(J10:J17)</f>
        <v>0</v>
      </c>
    </row>
    <row r="19" ht="18" customHeight="1"/>
    <row r="20" ht="18" customHeight="1"/>
    <row r="21" ht="18" customHeight="1"/>
    <row r="22" ht="18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2.5" customHeight="1"/>
  </sheetData>
  <sheetProtection password="FE00" sheet="1" objects="1" scenarios="1"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U122"/>
  <sheetViews>
    <sheetView tabSelected="1" zoomScale="80" zoomScaleNormal="80" workbookViewId="0" topLeftCell="A1">
      <selection activeCell="L106" sqref="L106"/>
    </sheetView>
  </sheetViews>
  <sheetFormatPr defaultColWidth="11.57421875" defaultRowHeight="15"/>
  <cols>
    <col min="1" max="1" width="2.28125" style="128" customWidth="1"/>
    <col min="2" max="2" width="8.57421875" style="128" customWidth="1"/>
    <col min="3" max="3" width="5.8515625" style="128" customWidth="1"/>
    <col min="4" max="4" width="102.7109375" style="64" customWidth="1"/>
    <col min="5" max="5" width="5.7109375" style="64" customWidth="1"/>
    <col min="6" max="6" width="41.140625" style="129" customWidth="1"/>
    <col min="7" max="7" width="12.7109375" style="64" customWidth="1"/>
    <col min="8" max="8" width="16.421875" style="145" customWidth="1"/>
    <col min="9" max="9" width="19.8515625" style="139" bestFit="1" customWidth="1"/>
    <col min="10" max="11" width="9.140625" style="64" customWidth="1"/>
    <col min="12" max="12" width="13.140625" style="64" bestFit="1" customWidth="1"/>
    <col min="13" max="13" width="9.140625" style="64" customWidth="1"/>
    <col min="14" max="14" width="14.57421875" style="64" bestFit="1" customWidth="1"/>
    <col min="15" max="255" width="9.140625" style="64" customWidth="1"/>
    <col min="256" max="256" width="11.57421875" style="4" customWidth="1"/>
    <col min="257" max="257" width="2.28125" style="4" customWidth="1"/>
    <col min="258" max="258" width="8.57421875" style="4" customWidth="1"/>
    <col min="259" max="259" width="5.8515625" style="4" customWidth="1"/>
    <col min="260" max="260" width="102.7109375" style="4" customWidth="1"/>
    <col min="261" max="261" width="5.7109375" style="4" customWidth="1"/>
    <col min="262" max="262" width="41.140625" style="4" customWidth="1"/>
    <col min="263" max="263" width="12.7109375" style="4" customWidth="1"/>
    <col min="264" max="265" width="16.421875" style="4" customWidth="1"/>
    <col min="266" max="511" width="9.140625" style="4" customWidth="1"/>
    <col min="512" max="512" width="11.57421875" style="4" customWidth="1"/>
    <col min="513" max="513" width="2.28125" style="4" customWidth="1"/>
    <col min="514" max="514" width="8.57421875" style="4" customWidth="1"/>
    <col min="515" max="515" width="5.8515625" style="4" customWidth="1"/>
    <col min="516" max="516" width="102.7109375" style="4" customWidth="1"/>
    <col min="517" max="517" width="5.7109375" style="4" customWidth="1"/>
    <col min="518" max="518" width="41.140625" style="4" customWidth="1"/>
    <col min="519" max="519" width="12.7109375" style="4" customWidth="1"/>
    <col min="520" max="521" width="16.421875" style="4" customWidth="1"/>
    <col min="522" max="767" width="9.140625" style="4" customWidth="1"/>
    <col min="768" max="768" width="11.57421875" style="4" customWidth="1"/>
    <col min="769" max="769" width="2.28125" style="4" customWidth="1"/>
    <col min="770" max="770" width="8.57421875" style="4" customWidth="1"/>
    <col min="771" max="771" width="5.8515625" style="4" customWidth="1"/>
    <col min="772" max="772" width="102.7109375" style="4" customWidth="1"/>
    <col min="773" max="773" width="5.7109375" style="4" customWidth="1"/>
    <col min="774" max="774" width="41.140625" style="4" customWidth="1"/>
    <col min="775" max="775" width="12.7109375" style="4" customWidth="1"/>
    <col min="776" max="777" width="16.421875" style="4" customWidth="1"/>
    <col min="778" max="1023" width="9.140625" style="4" customWidth="1"/>
    <col min="1024" max="1024" width="11.57421875" style="4" customWidth="1"/>
    <col min="1025" max="1025" width="2.28125" style="4" customWidth="1"/>
    <col min="1026" max="1026" width="8.57421875" style="4" customWidth="1"/>
    <col min="1027" max="1027" width="5.8515625" style="4" customWidth="1"/>
    <col min="1028" max="1028" width="102.7109375" style="4" customWidth="1"/>
    <col min="1029" max="1029" width="5.7109375" style="4" customWidth="1"/>
    <col min="1030" max="1030" width="41.140625" style="4" customWidth="1"/>
    <col min="1031" max="1031" width="12.7109375" style="4" customWidth="1"/>
    <col min="1032" max="1033" width="16.421875" style="4" customWidth="1"/>
    <col min="1034" max="1279" width="9.140625" style="4" customWidth="1"/>
    <col min="1280" max="1280" width="11.57421875" style="4" customWidth="1"/>
    <col min="1281" max="1281" width="2.28125" style="4" customWidth="1"/>
    <col min="1282" max="1282" width="8.57421875" style="4" customWidth="1"/>
    <col min="1283" max="1283" width="5.8515625" style="4" customWidth="1"/>
    <col min="1284" max="1284" width="102.7109375" style="4" customWidth="1"/>
    <col min="1285" max="1285" width="5.7109375" style="4" customWidth="1"/>
    <col min="1286" max="1286" width="41.140625" style="4" customWidth="1"/>
    <col min="1287" max="1287" width="12.7109375" style="4" customWidth="1"/>
    <col min="1288" max="1289" width="16.421875" style="4" customWidth="1"/>
    <col min="1290" max="1535" width="9.140625" style="4" customWidth="1"/>
    <col min="1536" max="1536" width="11.57421875" style="4" customWidth="1"/>
    <col min="1537" max="1537" width="2.28125" style="4" customWidth="1"/>
    <col min="1538" max="1538" width="8.57421875" style="4" customWidth="1"/>
    <col min="1539" max="1539" width="5.8515625" style="4" customWidth="1"/>
    <col min="1540" max="1540" width="102.7109375" style="4" customWidth="1"/>
    <col min="1541" max="1541" width="5.7109375" style="4" customWidth="1"/>
    <col min="1542" max="1542" width="41.140625" style="4" customWidth="1"/>
    <col min="1543" max="1543" width="12.7109375" style="4" customWidth="1"/>
    <col min="1544" max="1545" width="16.421875" style="4" customWidth="1"/>
    <col min="1546" max="1791" width="9.140625" style="4" customWidth="1"/>
    <col min="1792" max="1792" width="11.57421875" style="4" customWidth="1"/>
    <col min="1793" max="1793" width="2.28125" style="4" customWidth="1"/>
    <col min="1794" max="1794" width="8.57421875" style="4" customWidth="1"/>
    <col min="1795" max="1795" width="5.8515625" style="4" customWidth="1"/>
    <col min="1796" max="1796" width="102.7109375" style="4" customWidth="1"/>
    <col min="1797" max="1797" width="5.7109375" style="4" customWidth="1"/>
    <col min="1798" max="1798" width="41.140625" style="4" customWidth="1"/>
    <col min="1799" max="1799" width="12.7109375" style="4" customWidth="1"/>
    <col min="1800" max="1801" width="16.421875" style="4" customWidth="1"/>
    <col min="1802" max="2047" width="9.140625" style="4" customWidth="1"/>
    <col min="2048" max="2048" width="11.57421875" style="4" customWidth="1"/>
    <col min="2049" max="2049" width="2.28125" style="4" customWidth="1"/>
    <col min="2050" max="2050" width="8.57421875" style="4" customWidth="1"/>
    <col min="2051" max="2051" width="5.8515625" style="4" customWidth="1"/>
    <col min="2052" max="2052" width="102.7109375" style="4" customWidth="1"/>
    <col min="2053" max="2053" width="5.7109375" style="4" customWidth="1"/>
    <col min="2054" max="2054" width="41.140625" style="4" customWidth="1"/>
    <col min="2055" max="2055" width="12.7109375" style="4" customWidth="1"/>
    <col min="2056" max="2057" width="16.421875" style="4" customWidth="1"/>
    <col min="2058" max="2303" width="9.140625" style="4" customWidth="1"/>
    <col min="2304" max="2304" width="11.57421875" style="4" customWidth="1"/>
    <col min="2305" max="2305" width="2.28125" style="4" customWidth="1"/>
    <col min="2306" max="2306" width="8.57421875" style="4" customWidth="1"/>
    <col min="2307" max="2307" width="5.8515625" style="4" customWidth="1"/>
    <col min="2308" max="2308" width="102.7109375" style="4" customWidth="1"/>
    <col min="2309" max="2309" width="5.7109375" style="4" customWidth="1"/>
    <col min="2310" max="2310" width="41.140625" style="4" customWidth="1"/>
    <col min="2311" max="2311" width="12.7109375" style="4" customWidth="1"/>
    <col min="2312" max="2313" width="16.421875" style="4" customWidth="1"/>
    <col min="2314" max="2559" width="9.140625" style="4" customWidth="1"/>
    <col min="2560" max="2560" width="11.57421875" style="4" customWidth="1"/>
    <col min="2561" max="2561" width="2.28125" style="4" customWidth="1"/>
    <col min="2562" max="2562" width="8.57421875" style="4" customWidth="1"/>
    <col min="2563" max="2563" width="5.8515625" style="4" customWidth="1"/>
    <col min="2564" max="2564" width="102.7109375" style="4" customWidth="1"/>
    <col min="2565" max="2565" width="5.7109375" style="4" customWidth="1"/>
    <col min="2566" max="2566" width="41.140625" style="4" customWidth="1"/>
    <col min="2567" max="2567" width="12.7109375" style="4" customWidth="1"/>
    <col min="2568" max="2569" width="16.421875" style="4" customWidth="1"/>
    <col min="2570" max="2815" width="9.140625" style="4" customWidth="1"/>
    <col min="2816" max="2816" width="11.57421875" style="4" customWidth="1"/>
    <col min="2817" max="2817" width="2.28125" style="4" customWidth="1"/>
    <col min="2818" max="2818" width="8.57421875" style="4" customWidth="1"/>
    <col min="2819" max="2819" width="5.8515625" style="4" customWidth="1"/>
    <col min="2820" max="2820" width="102.7109375" style="4" customWidth="1"/>
    <col min="2821" max="2821" width="5.7109375" style="4" customWidth="1"/>
    <col min="2822" max="2822" width="41.140625" style="4" customWidth="1"/>
    <col min="2823" max="2823" width="12.7109375" style="4" customWidth="1"/>
    <col min="2824" max="2825" width="16.421875" style="4" customWidth="1"/>
    <col min="2826" max="3071" width="9.140625" style="4" customWidth="1"/>
    <col min="3072" max="3072" width="11.57421875" style="4" customWidth="1"/>
    <col min="3073" max="3073" width="2.28125" style="4" customWidth="1"/>
    <col min="3074" max="3074" width="8.57421875" style="4" customWidth="1"/>
    <col min="3075" max="3075" width="5.8515625" style="4" customWidth="1"/>
    <col min="3076" max="3076" width="102.7109375" style="4" customWidth="1"/>
    <col min="3077" max="3077" width="5.7109375" style="4" customWidth="1"/>
    <col min="3078" max="3078" width="41.140625" style="4" customWidth="1"/>
    <col min="3079" max="3079" width="12.7109375" style="4" customWidth="1"/>
    <col min="3080" max="3081" width="16.421875" style="4" customWidth="1"/>
    <col min="3082" max="3327" width="9.140625" style="4" customWidth="1"/>
    <col min="3328" max="3328" width="11.57421875" style="4" customWidth="1"/>
    <col min="3329" max="3329" width="2.28125" style="4" customWidth="1"/>
    <col min="3330" max="3330" width="8.57421875" style="4" customWidth="1"/>
    <col min="3331" max="3331" width="5.8515625" style="4" customWidth="1"/>
    <col min="3332" max="3332" width="102.7109375" style="4" customWidth="1"/>
    <col min="3333" max="3333" width="5.7109375" style="4" customWidth="1"/>
    <col min="3334" max="3334" width="41.140625" style="4" customWidth="1"/>
    <col min="3335" max="3335" width="12.7109375" style="4" customWidth="1"/>
    <col min="3336" max="3337" width="16.421875" style="4" customWidth="1"/>
    <col min="3338" max="3583" width="9.140625" style="4" customWidth="1"/>
    <col min="3584" max="3584" width="11.57421875" style="4" customWidth="1"/>
    <col min="3585" max="3585" width="2.28125" style="4" customWidth="1"/>
    <col min="3586" max="3586" width="8.57421875" style="4" customWidth="1"/>
    <col min="3587" max="3587" width="5.8515625" style="4" customWidth="1"/>
    <col min="3588" max="3588" width="102.7109375" style="4" customWidth="1"/>
    <col min="3589" max="3589" width="5.7109375" style="4" customWidth="1"/>
    <col min="3590" max="3590" width="41.140625" style="4" customWidth="1"/>
    <col min="3591" max="3591" width="12.7109375" style="4" customWidth="1"/>
    <col min="3592" max="3593" width="16.421875" style="4" customWidth="1"/>
    <col min="3594" max="3839" width="9.140625" style="4" customWidth="1"/>
    <col min="3840" max="3840" width="11.57421875" style="4" customWidth="1"/>
    <col min="3841" max="3841" width="2.28125" style="4" customWidth="1"/>
    <col min="3842" max="3842" width="8.57421875" style="4" customWidth="1"/>
    <col min="3843" max="3843" width="5.8515625" style="4" customWidth="1"/>
    <col min="3844" max="3844" width="102.7109375" style="4" customWidth="1"/>
    <col min="3845" max="3845" width="5.7109375" style="4" customWidth="1"/>
    <col min="3846" max="3846" width="41.140625" style="4" customWidth="1"/>
    <col min="3847" max="3847" width="12.7109375" style="4" customWidth="1"/>
    <col min="3848" max="3849" width="16.421875" style="4" customWidth="1"/>
    <col min="3850" max="4095" width="9.140625" style="4" customWidth="1"/>
    <col min="4096" max="4096" width="11.57421875" style="4" customWidth="1"/>
    <col min="4097" max="4097" width="2.28125" style="4" customWidth="1"/>
    <col min="4098" max="4098" width="8.57421875" style="4" customWidth="1"/>
    <col min="4099" max="4099" width="5.8515625" style="4" customWidth="1"/>
    <col min="4100" max="4100" width="102.7109375" style="4" customWidth="1"/>
    <col min="4101" max="4101" width="5.7109375" style="4" customWidth="1"/>
    <col min="4102" max="4102" width="41.140625" style="4" customWidth="1"/>
    <col min="4103" max="4103" width="12.7109375" style="4" customWidth="1"/>
    <col min="4104" max="4105" width="16.421875" style="4" customWidth="1"/>
    <col min="4106" max="4351" width="9.140625" style="4" customWidth="1"/>
    <col min="4352" max="4352" width="11.57421875" style="4" customWidth="1"/>
    <col min="4353" max="4353" width="2.28125" style="4" customWidth="1"/>
    <col min="4354" max="4354" width="8.57421875" style="4" customWidth="1"/>
    <col min="4355" max="4355" width="5.8515625" style="4" customWidth="1"/>
    <col min="4356" max="4356" width="102.7109375" style="4" customWidth="1"/>
    <col min="4357" max="4357" width="5.7109375" style="4" customWidth="1"/>
    <col min="4358" max="4358" width="41.140625" style="4" customWidth="1"/>
    <col min="4359" max="4359" width="12.7109375" style="4" customWidth="1"/>
    <col min="4360" max="4361" width="16.421875" style="4" customWidth="1"/>
    <col min="4362" max="4607" width="9.140625" style="4" customWidth="1"/>
    <col min="4608" max="4608" width="11.57421875" style="4" customWidth="1"/>
    <col min="4609" max="4609" width="2.28125" style="4" customWidth="1"/>
    <col min="4610" max="4610" width="8.57421875" style="4" customWidth="1"/>
    <col min="4611" max="4611" width="5.8515625" style="4" customWidth="1"/>
    <col min="4612" max="4612" width="102.7109375" style="4" customWidth="1"/>
    <col min="4613" max="4613" width="5.7109375" style="4" customWidth="1"/>
    <col min="4614" max="4614" width="41.140625" style="4" customWidth="1"/>
    <col min="4615" max="4615" width="12.7109375" style="4" customWidth="1"/>
    <col min="4616" max="4617" width="16.421875" style="4" customWidth="1"/>
    <col min="4618" max="4863" width="9.140625" style="4" customWidth="1"/>
    <col min="4864" max="4864" width="11.57421875" style="4" customWidth="1"/>
    <col min="4865" max="4865" width="2.28125" style="4" customWidth="1"/>
    <col min="4866" max="4866" width="8.57421875" style="4" customWidth="1"/>
    <col min="4867" max="4867" width="5.8515625" style="4" customWidth="1"/>
    <col min="4868" max="4868" width="102.7109375" style="4" customWidth="1"/>
    <col min="4869" max="4869" width="5.7109375" style="4" customWidth="1"/>
    <col min="4870" max="4870" width="41.140625" style="4" customWidth="1"/>
    <col min="4871" max="4871" width="12.7109375" style="4" customWidth="1"/>
    <col min="4872" max="4873" width="16.421875" style="4" customWidth="1"/>
    <col min="4874" max="5119" width="9.140625" style="4" customWidth="1"/>
    <col min="5120" max="5120" width="11.57421875" style="4" customWidth="1"/>
    <col min="5121" max="5121" width="2.28125" style="4" customWidth="1"/>
    <col min="5122" max="5122" width="8.57421875" style="4" customWidth="1"/>
    <col min="5123" max="5123" width="5.8515625" style="4" customWidth="1"/>
    <col min="5124" max="5124" width="102.7109375" style="4" customWidth="1"/>
    <col min="5125" max="5125" width="5.7109375" style="4" customWidth="1"/>
    <col min="5126" max="5126" width="41.140625" style="4" customWidth="1"/>
    <col min="5127" max="5127" width="12.7109375" style="4" customWidth="1"/>
    <col min="5128" max="5129" width="16.421875" style="4" customWidth="1"/>
    <col min="5130" max="5375" width="9.140625" style="4" customWidth="1"/>
    <col min="5376" max="5376" width="11.57421875" style="4" customWidth="1"/>
    <col min="5377" max="5377" width="2.28125" style="4" customWidth="1"/>
    <col min="5378" max="5378" width="8.57421875" style="4" customWidth="1"/>
    <col min="5379" max="5379" width="5.8515625" style="4" customWidth="1"/>
    <col min="5380" max="5380" width="102.7109375" style="4" customWidth="1"/>
    <col min="5381" max="5381" width="5.7109375" style="4" customWidth="1"/>
    <col min="5382" max="5382" width="41.140625" style="4" customWidth="1"/>
    <col min="5383" max="5383" width="12.7109375" style="4" customWidth="1"/>
    <col min="5384" max="5385" width="16.421875" style="4" customWidth="1"/>
    <col min="5386" max="5631" width="9.140625" style="4" customWidth="1"/>
    <col min="5632" max="5632" width="11.57421875" style="4" customWidth="1"/>
    <col min="5633" max="5633" width="2.28125" style="4" customWidth="1"/>
    <col min="5634" max="5634" width="8.57421875" style="4" customWidth="1"/>
    <col min="5635" max="5635" width="5.8515625" style="4" customWidth="1"/>
    <col min="5636" max="5636" width="102.7109375" style="4" customWidth="1"/>
    <col min="5637" max="5637" width="5.7109375" style="4" customWidth="1"/>
    <col min="5638" max="5638" width="41.140625" style="4" customWidth="1"/>
    <col min="5639" max="5639" width="12.7109375" style="4" customWidth="1"/>
    <col min="5640" max="5641" width="16.421875" style="4" customWidth="1"/>
    <col min="5642" max="5887" width="9.140625" style="4" customWidth="1"/>
    <col min="5888" max="5888" width="11.57421875" style="4" customWidth="1"/>
    <col min="5889" max="5889" width="2.28125" style="4" customWidth="1"/>
    <col min="5890" max="5890" width="8.57421875" style="4" customWidth="1"/>
    <col min="5891" max="5891" width="5.8515625" style="4" customWidth="1"/>
    <col min="5892" max="5892" width="102.7109375" style="4" customWidth="1"/>
    <col min="5893" max="5893" width="5.7109375" style="4" customWidth="1"/>
    <col min="5894" max="5894" width="41.140625" style="4" customWidth="1"/>
    <col min="5895" max="5895" width="12.7109375" style="4" customWidth="1"/>
    <col min="5896" max="5897" width="16.421875" style="4" customWidth="1"/>
    <col min="5898" max="6143" width="9.140625" style="4" customWidth="1"/>
    <col min="6144" max="6144" width="11.57421875" style="4" customWidth="1"/>
    <col min="6145" max="6145" width="2.28125" style="4" customWidth="1"/>
    <col min="6146" max="6146" width="8.57421875" style="4" customWidth="1"/>
    <col min="6147" max="6147" width="5.8515625" style="4" customWidth="1"/>
    <col min="6148" max="6148" width="102.7109375" style="4" customWidth="1"/>
    <col min="6149" max="6149" width="5.7109375" style="4" customWidth="1"/>
    <col min="6150" max="6150" width="41.140625" style="4" customWidth="1"/>
    <col min="6151" max="6151" width="12.7109375" style="4" customWidth="1"/>
    <col min="6152" max="6153" width="16.421875" style="4" customWidth="1"/>
    <col min="6154" max="6399" width="9.140625" style="4" customWidth="1"/>
    <col min="6400" max="6400" width="11.57421875" style="4" customWidth="1"/>
    <col min="6401" max="6401" width="2.28125" style="4" customWidth="1"/>
    <col min="6402" max="6402" width="8.57421875" style="4" customWidth="1"/>
    <col min="6403" max="6403" width="5.8515625" style="4" customWidth="1"/>
    <col min="6404" max="6404" width="102.7109375" style="4" customWidth="1"/>
    <col min="6405" max="6405" width="5.7109375" style="4" customWidth="1"/>
    <col min="6406" max="6406" width="41.140625" style="4" customWidth="1"/>
    <col min="6407" max="6407" width="12.7109375" style="4" customWidth="1"/>
    <col min="6408" max="6409" width="16.421875" style="4" customWidth="1"/>
    <col min="6410" max="6655" width="9.140625" style="4" customWidth="1"/>
    <col min="6656" max="6656" width="11.57421875" style="4" customWidth="1"/>
    <col min="6657" max="6657" width="2.28125" style="4" customWidth="1"/>
    <col min="6658" max="6658" width="8.57421875" style="4" customWidth="1"/>
    <col min="6659" max="6659" width="5.8515625" style="4" customWidth="1"/>
    <col min="6660" max="6660" width="102.7109375" style="4" customWidth="1"/>
    <col min="6661" max="6661" width="5.7109375" style="4" customWidth="1"/>
    <col min="6662" max="6662" width="41.140625" style="4" customWidth="1"/>
    <col min="6663" max="6663" width="12.7109375" style="4" customWidth="1"/>
    <col min="6664" max="6665" width="16.421875" style="4" customWidth="1"/>
    <col min="6666" max="6911" width="9.140625" style="4" customWidth="1"/>
    <col min="6912" max="6912" width="11.57421875" style="4" customWidth="1"/>
    <col min="6913" max="6913" width="2.28125" style="4" customWidth="1"/>
    <col min="6914" max="6914" width="8.57421875" style="4" customWidth="1"/>
    <col min="6915" max="6915" width="5.8515625" style="4" customWidth="1"/>
    <col min="6916" max="6916" width="102.7109375" style="4" customWidth="1"/>
    <col min="6917" max="6917" width="5.7109375" style="4" customWidth="1"/>
    <col min="6918" max="6918" width="41.140625" style="4" customWidth="1"/>
    <col min="6919" max="6919" width="12.7109375" style="4" customWidth="1"/>
    <col min="6920" max="6921" width="16.421875" style="4" customWidth="1"/>
    <col min="6922" max="7167" width="9.140625" style="4" customWidth="1"/>
    <col min="7168" max="7168" width="11.57421875" style="4" customWidth="1"/>
    <col min="7169" max="7169" width="2.28125" style="4" customWidth="1"/>
    <col min="7170" max="7170" width="8.57421875" style="4" customWidth="1"/>
    <col min="7171" max="7171" width="5.8515625" style="4" customWidth="1"/>
    <col min="7172" max="7172" width="102.7109375" style="4" customWidth="1"/>
    <col min="7173" max="7173" width="5.7109375" style="4" customWidth="1"/>
    <col min="7174" max="7174" width="41.140625" style="4" customWidth="1"/>
    <col min="7175" max="7175" width="12.7109375" style="4" customWidth="1"/>
    <col min="7176" max="7177" width="16.421875" style="4" customWidth="1"/>
    <col min="7178" max="7423" width="9.140625" style="4" customWidth="1"/>
    <col min="7424" max="7424" width="11.57421875" style="4" customWidth="1"/>
    <col min="7425" max="7425" width="2.28125" style="4" customWidth="1"/>
    <col min="7426" max="7426" width="8.57421875" style="4" customWidth="1"/>
    <col min="7427" max="7427" width="5.8515625" style="4" customWidth="1"/>
    <col min="7428" max="7428" width="102.7109375" style="4" customWidth="1"/>
    <col min="7429" max="7429" width="5.7109375" style="4" customWidth="1"/>
    <col min="7430" max="7430" width="41.140625" style="4" customWidth="1"/>
    <col min="7431" max="7431" width="12.7109375" style="4" customWidth="1"/>
    <col min="7432" max="7433" width="16.421875" style="4" customWidth="1"/>
    <col min="7434" max="7679" width="9.140625" style="4" customWidth="1"/>
    <col min="7680" max="7680" width="11.57421875" style="4" customWidth="1"/>
    <col min="7681" max="7681" width="2.28125" style="4" customWidth="1"/>
    <col min="7682" max="7682" width="8.57421875" style="4" customWidth="1"/>
    <col min="7683" max="7683" width="5.8515625" style="4" customWidth="1"/>
    <col min="7684" max="7684" width="102.7109375" style="4" customWidth="1"/>
    <col min="7685" max="7685" width="5.7109375" style="4" customWidth="1"/>
    <col min="7686" max="7686" width="41.140625" style="4" customWidth="1"/>
    <col min="7687" max="7687" width="12.7109375" style="4" customWidth="1"/>
    <col min="7688" max="7689" width="16.421875" style="4" customWidth="1"/>
    <col min="7690" max="7935" width="9.140625" style="4" customWidth="1"/>
    <col min="7936" max="7936" width="11.57421875" style="4" customWidth="1"/>
    <col min="7937" max="7937" width="2.28125" style="4" customWidth="1"/>
    <col min="7938" max="7938" width="8.57421875" style="4" customWidth="1"/>
    <col min="7939" max="7939" width="5.8515625" style="4" customWidth="1"/>
    <col min="7940" max="7940" width="102.7109375" style="4" customWidth="1"/>
    <col min="7941" max="7941" width="5.7109375" style="4" customWidth="1"/>
    <col min="7942" max="7942" width="41.140625" style="4" customWidth="1"/>
    <col min="7943" max="7943" width="12.7109375" style="4" customWidth="1"/>
    <col min="7944" max="7945" width="16.421875" style="4" customWidth="1"/>
    <col min="7946" max="8191" width="9.140625" style="4" customWidth="1"/>
    <col min="8192" max="8192" width="11.57421875" style="4" customWidth="1"/>
    <col min="8193" max="8193" width="2.28125" style="4" customWidth="1"/>
    <col min="8194" max="8194" width="8.57421875" style="4" customWidth="1"/>
    <col min="8195" max="8195" width="5.8515625" style="4" customWidth="1"/>
    <col min="8196" max="8196" width="102.7109375" style="4" customWidth="1"/>
    <col min="8197" max="8197" width="5.7109375" style="4" customWidth="1"/>
    <col min="8198" max="8198" width="41.140625" style="4" customWidth="1"/>
    <col min="8199" max="8199" width="12.7109375" style="4" customWidth="1"/>
    <col min="8200" max="8201" width="16.421875" style="4" customWidth="1"/>
    <col min="8202" max="8447" width="9.140625" style="4" customWidth="1"/>
    <col min="8448" max="8448" width="11.57421875" style="4" customWidth="1"/>
    <col min="8449" max="8449" width="2.28125" style="4" customWidth="1"/>
    <col min="8450" max="8450" width="8.57421875" style="4" customWidth="1"/>
    <col min="8451" max="8451" width="5.8515625" style="4" customWidth="1"/>
    <col min="8452" max="8452" width="102.7109375" style="4" customWidth="1"/>
    <col min="8453" max="8453" width="5.7109375" style="4" customWidth="1"/>
    <col min="8454" max="8454" width="41.140625" style="4" customWidth="1"/>
    <col min="8455" max="8455" width="12.7109375" style="4" customWidth="1"/>
    <col min="8456" max="8457" width="16.421875" style="4" customWidth="1"/>
    <col min="8458" max="8703" width="9.140625" style="4" customWidth="1"/>
    <col min="8704" max="8704" width="11.57421875" style="4" customWidth="1"/>
    <col min="8705" max="8705" width="2.28125" style="4" customWidth="1"/>
    <col min="8706" max="8706" width="8.57421875" style="4" customWidth="1"/>
    <col min="8707" max="8707" width="5.8515625" style="4" customWidth="1"/>
    <col min="8708" max="8708" width="102.7109375" style="4" customWidth="1"/>
    <col min="8709" max="8709" width="5.7109375" style="4" customWidth="1"/>
    <col min="8710" max="8710" width="41.140625" style="4" customWidth="1"/>
    <col min="8711" max="8711" width="12.7109375" style="4" customWidth="1"/>
    <col min="8712" max="8713" width="16.421875" style="4" customWidth="1"/>
    <col min="8714" max="8959" width="9.140625" style="4" customWidth="1"/>
    <col min="8960" max="8960" width="11.57421875" style="4" customWidth="1"/>
    <col min="8961" max="8961" width="2.28125" style="4" customWidth="1"/>
    <col min="8962" max="8962" width="8.57421875" style="4" customWidth="1"/>
    <col min="8963" max="8963" width="5.8515625" style="4" customWidth="1"/>
    <col min="8964" max="8964" width="102.7109375" style="4" customWidth="1"/>
    <col min="8965" max="8965" width="5.7109375" style="4" customWidth="1"/>
    <col min="8966" max="8966" width="41.140625" style="4" customWidth="1"/>
    <col min="8967" max="8967" width="12.7109375" style="4" customWidth="1"/>
    <col min="8968" max="8969" width="16.421875" style="4" customWidth="1"/>
    <col min="8970" max="9215" width="9.140625" style="4" customWidth="1"/>
    <col min="9216" max="9216" width="11.57421875" style="4" customWidth="1"/>
    <col min="9217" max="9217" width="2.28125" style="4" customWidth="1"/>
    <col min="9218" max="9218" width="8.57421875" style="4" customWidth="1"/>
    <col min="9219" max="9219" width="5.8515625" style="4" customWidth="1"/>
    <col min="9220" max="9220" width="102.7109375" style="4" customWidth="1"/>
    <col min="9221" max="9221" width="5.7109375" style="4" customWidth="1"/>
    <col min="9222" max="9222" width="41.140625" style="4" customWidth="1"/>
    <col min="9223" max="9223" width="12.7109375" style="4" customWidth="1"/>
    <col min="9224" max="9225" width="16.421875" style="4" customWidth="1"/>
    <col min="9226" max="9471" width="9.140625" style="4" customWidth="1"/>
    <col min="9472" max="9472" width="11.57421875" style="4" customWidth="1"/>
    <col min="9473" max="9473" width="2.28125" style="4" customWidth="1"/>
    <col min="9474" max="9474" width="8.57421875" style="4" customWidth="1"/>
    <col min="9475" max="9475" width="5.8515625" style="4" customWidth="1"/>
    <col min="9476" max="9476" width="102.7109375" style="4" customWidth="1"/>
    <col min="9477" max="9477" width="5.7109375" style="4" customWidth="1"/>
    <col min="9478" max="9478" width="41.140625" style="4" customWidth="1"/>
    <col min="9479" max="9479" width="12.7109375" style="4" customWidth="1"/>
    <col min="9480" max="9481" width="16.421875" style="4" customWidth="1"/>
    <col min="9482" max="9727" width="9.140625" style="4" customWidth="1"/>
    <col min="9728" max="9728" width="11.57421875" style="4" customWidth="1"/>
    <col min="9729" max="9729" width="2.28125" style="4" customWidth="1"/>
    <col min="9730" max="9730" width="8.57421875" style="4" customWidth="1"/>
    <col min="9731" max="9731" width="5.8515625" style="4" customWidth="1"/>
    <col min="9732" max="9732" width="102.7109375" style="4" customWidth="1"/>
    <col min="9733" max="9733" width="5.7109375" style="4" customWidth="1"/>
    <col min="9734" max="9734" width="41.140625" style="4" customWidth="1"/>
    <col min="9735" max="9735" width="12.7109375" style="4" customWidth="1"/>
    <col min="9736" max="9737" width="16.421875" style="4" customWidth="1"/>
    <col min="9738" max="9983" width="9.140625" style="4" customWidth="1"/>
    <col min="9984" max="9984" width="11.57421875" style="4" customWidth="1"/>
    <col min="9985" max="9985" width="2.28125" style="4" customWidth="1"/>
    <col min="9986" max="9986" width="8.57421875" style="4" customWidth="1"/>
    <col min="9987" max="9987" width="5.8515625" style="4" customWidth="1"/>
    <col min="9988" max="9988" width="102.7109375" style="4" customWidth="1"/>
    <col min="9989" max="9989" width="5.7109375" style="4" customWidth="1"/>
    <col min="9990" max="9990" width="41.140625" style="4" customWidth="1"/>
    <col min="9991" max="9991" width="12.7109375" style="4" customWidth="1"/>
    <col min="9992" max="9993" width="16.421875" style="4" customWidth="1"/>
    <col min="9994" max="10239" width="9.140625" style="4" customWidth="1"/>
    <col min="10240" max="10240" width="11.57421875" style="4" customWidth="1"/>
    <col min="10241" max="10241" width="2.28125" style="4" customWidth="1"/>
    <col min="10242" max="10242" width="8.57421875" style="4" customWidth="1"/>
    <col min="10243" max="10243" width="5.8515625" style="4" customWidth="1"/>
    <col min="10244" max="10244" width="102.7109375" style="4" customWidth="1"/>
    <col min="10245" max="10245" width="5.7109375" style="4" customWidth="1"/>
    <col min="10246" max="10246" width="41.140625" style="4" customWidth="1"/>
    <col min="10247" max="10247" width="12.7109375" style="4" customWidth="1"/>
    <col min="10248" max="10249" width="16.421875" style="4" customWidth="1"/>
    <col min="10250" max="10495" width="9.140625" style="4" customWidth="1"/>
    <col min="10496" max="10496" width="11.57421875" style="4" customWidth="1"/>
    <col min="10497" max="10497" width="2.28125" style="4" customWidth="1"/>
    <col min="10498" max="10498" width="8.57421875" style="4" customWidth="1"/>
    <col min="10499" max="10499" width="5.8515625" style="4" customWidth="1"/>
    <col min="10500" max="10500" width="102.7109375" style="4" customWidth="1"/>
    <col min="10501" max="10501" width="5.7109375" style="4" customWidth="1"/>
    <col min="10502" max="10502" width="41.140625" style="4" customWidth="1"/>
    <col min="10503" max="10503" width="12.7109375" style="4" customWidth="1"/>
    <col min="10504" max="10505" width="16.421875" style="4" customWidth="1"/>
    <col min="10506" max="10751" width="9.140625" style="4" customWidth="1"/>
    <col min="10752" max="10752" width="11.57421875" style="4" customWidth="1"/>
    <col min="10753" max="10753" width="2.28125" style="4" customWidth="1"/>
    <col min="10754" max="10754" width="8.57421875" style="4" customWidth="1"/>
    <col min="10755" max="10755" width="5.8515625" style="4" customWidth="1"/>
    <col min="10756" max="10756" width="102.7109375" style="4" customWidth="1"/>
    <col min="10757" max="10757" width="5.7109375" style="4" customWidth="1"/>
    <col min="10758" max="10758" width="41.140625" style="4" customWidth="1"/>
    <col min="10759" max="10759" width="12.7109375" style="4" customWidth="1"/>
    <col min="10760" max="10761" width="16.421875" style="4" customWidth="1"/>
    <col min="10762" max="11007" width="9.140625" style="4" customWidth="1"/>
    <col min="11008" max="11008" width="11.57421875" style="4" customWidth="1"/>
    <col min="11009" max="11009" width="2.28125" style="4" customWidth="1"/>
    <col min="11010" max="11010" width="8.57421875" style="4" customWidth="1"/>
    <col min="11011" max="11011" width="5.8515625" style="4" customWidth="1"/>
    <col min="11012" max="11012" width="102.7109375" style="4" customWidth="1"/>
    <col min="11013" max="11013" width="5.7109375" style="4" customWidth="1"/>
    <col min="11014" max="11014" width="41.140625" style="4" customWidth="1"/>
    <col min="11015" max="11015" width="12.7109375" style="4" customWidth="1"/>
    <col min="11016" max="11017" width="16.421875" style="4" customWidth="1"/>
    <col min="11018" max="11263" width="9.140625" style="4" customWidth="1"/>
    <col min="11264" max="11264" width="11.57421875" style="4" customWidth="1"/>
    <col min="11265" max="11265" width="2.28125" style="4" customWidth="1"/>
    <col min="11266" max="11266" width="8.57421875" style="4" customWidth="1"/>
    <col min="11267" max="11267" width="5.8515625" style="4" customWidth="1"/>
    <col min="11268" max="11268" width="102.7109375" style="4" customWidth="1"/>
    <col min="11269" max="11269" width="5.7109375" style="4" customWidth="1"/>
    <col min="11270" max="11270" width="41.140625" style="4" customWidth="1"/>
    <col min="11271" max="11271" width="12.7109375" style="4" customWidth="1"/>
    <col min="11272" max="11273" width="16.421875" style="4" customWidth="1"/>
    <col min="11274" max="11519" width="9.140625" style="4" customWidth="1"/>
    <col min="11520" max="11520" width="11.57421875" style="4" customWidth="1"/>
    <col min="11521" max="11521" width="2.28125" style="4" customWidth="1"/>
    <col min="11522" max="11522" width="8.57421875" style="4" customWidth="1"/>
    <col min="11523" max="11523" width="5.8515625" style="4" customWidth="1"/>
    <col min="11524" max="11524" width="102.7109375" style="4" customWidth="1"/>
    <col min="11525" max="11525" width="5.7109375" style="4" customWidth="1"/>
    <col min="11526" max="11526" width="41.140625" style="4" customWidth="1"/>
    <col min="11527" max="11527" width="12.7109375" style="4" customWidth="1"/>
    <col min="11528" max="11529" width="16.421875" style="4" customWidth="1"/>
    <col min="11530" max="11775" width="9.140625" style="4" customWidth="1"/>
    <col min="11776" max="11776" width="11.57421875" style="4" customWidth="1"/>
    <col min="11777" max="11777" width="2.28125" style="4" customWidth="1"/>
    <col min="11778" max="11778" width="8.57421875" style="4" customWidth="1"/>
    <col min="11779" max="11779" width="5.8515625" style="4" customWidth="1"/>
    <col min="11780" max="11780" width="102.7109375" style="4" customWidth="1"/>
    <col min="11781" max="11781" width="5.7109375" style="4" customWidth="1"/>
    <col min="11782" max="11782" width="41.140625" style="4" customWidth="1"/>
    <col min="11783" max="11783" width="12.7109375" style="4" customWidth="1"/>
    <col min="11784" max="11785" width="16.421875" style="4" customWidth="1"/>
    <col min="11786" max="12031" width="9.140625" style="4" customWidth="1"/>
    <col min="12032" max="12032" width="11.57421875" style="4" customWidth="1"/>
    <col min="12033" max="12033" width="2.28125" style="4" customWidth="1"/>
    <col min="12034" max="12034" width="8.57421875" style="4" customWidth="1"/>
    <col min="12035" max="12035" width="5.8515625" style="4" customWidth="1"/>
    <col min="12036" max="12036" width="102.7109375" style="4" customWidth="1"/>
    <col min="12037" max="12037" width="5.7109375" style="4" customWidth="1"/>
    <col min="12038" max="12038" width="41.140625" style="4" customWidth="1"/>
    <col min="12039" max="12039" width="12.7109375" style="4" customWidth="1"/>
    <col min="12040" max="12041" width="16.421875" style="4" customWidth="1"/>
    <col min="12042" max="12287" width="9.140625" style="4" customWidth="1"/>
    <col min="12288" max="12288" width="11.57421875" style="4" customWidth="1"/>
    <col min="12289" max="12289" width="2.28125" style="4" customWidth="1"/>
    <col min="12290" max="12290" width="8.57421875" style="4" customWidth="1"/>
    <col min="12291" max="12291" width="5.8515625" style="4" customWidth="1"/>
    <col min="12292" max="12292" width="102.7109375" style="4" customWidth="1"/>
    <col min="12293" max="12293" width="5.7109375" style="4" customWidth="1"/>
    <col min="12294" max="12294" width="41.140625" style="4" customWidth="1"/>
    <col min="12295" max="12295" width="12.7109375" style="4" customWidth="1"/>
    <col min="12296" max="12297" width="16.421875" style="4" customWidth="1"/>
    <col min="12298" max="12543" width="9.140625" style="4" customWidth="1"/>
    <col min="12544" max="12544" width="11.57421875" style="4" customWidth="1"/>
    <col min="12545" max="12545" width="2.28125" style="4" customWidth="1"/>
    <col min="12546" max="12546" width="8.57421875" style="4" customWidth="1"/>
    <col min="12547" max="12547" width="5.8515625" style="4" customWidth="1"/>
    <col min="12548" max="12548" width="102.7109375" style="4" customWidth="1"/>
    <col min="12549" max="12549" width="5.7109375" style="4" customWidth="1"/>
    <col min="12550" max="12550" width="41.140625" style="4" customWidth="1"/>
    <col min="12551" max="12551" width="12.7109375" style="4" customWidth="1"/>
    <col min="12552" max="12553" width="16.421875" style="4" customWidth="1"/>
    <col min="12554" max="12799" width="9.140625" style="4" customWidth="1"/>
    <col min="12800" max="12800" width="11.57421875" style="4" customWidth="1"/>
    <col min="12801" max="12801" width="2.28125" style="4" customWidth="1"/>
    <col min="12802" max="12802" width="8.57421875" style="4" customWidth="1"/>
    <col min="12803" max="12803" width="5.8515625" style="4" customWidth="1"/>
    <col min="12804" max="12804" width="102.7109375" style="4" customWidth="1"/>
    <col min="12805" max="12805" width="5.7109375" style="4" customWidth="1"/>
    <col min="12806" max="12806" width="41.140625" style="4" customWidth="1"/>
    <col min="12807" max="12807" width="12.7109375" style="4" customWidth="1"/>
    <col min="12808" max="12809" width="16.421875" style="4" customWidth="1"/>
    <col min="12810" max="13055" width="9.140625" style="4" customWidth="1"/>
    <col min="13056" max="13056" width="11.57421875" style="4" customWidth="1"/>
    <col min="13057" max="13057" width="2.28125" style="4" customWidth="1"/>
    <col min="13058" max="13058" width="8.57421875" style="4" customWidth="1"/>
    <col min="13059" max="13059" width="5.8515625" style="4" customWidth="1"/>
    <col min="13060" max="13060" width="102.7109375" style="4" customWidth="1"/>
    <col min="13061" max="13061" width="5.7109375" style="4" customWidth="1"/>
    <col min="13062" max="13062" width="41.140625" style="4" customWidth="1"/>
    <col min="13063" max="13063" width="12.7109375" style="4" customWidth="1"/>
    <col min="13064" max="13065" width="16.421875" style="4" customWidth="1"/>
    <col min="13066" max="13311" width="9.140625" style="4" customWidth="1"/>
    <col min="13312" max="13312" width="11.57421875" style="4" customWidth="1"/>
    <col min="13313" max="13313" width="2.28125" style="4" customWidth="1"/>
    <col min="13314" max="13314" width="8.57421875" style="4" customWidth="1"/>
    <col min="13315" max="13315" width="5.8515625" style="4" customWidth="1"/>
    <col min="13316" max="13316" width="102.7109375" style="4" customWidth="1"/>
    <col min="13317" max="13317" width="5.7109375" style="4" customWidth="1"/>
    <col min="13318" max="13318" width="41.140625" style="4" customWidth="1"/>
    <col min="13319" max="13319" width="12.7109375" style="4" customWidth="1"/>
    <col min="13320" max="13321" width="16.421875" style="4" customWidth="1"/>
    <col min="13322" max="13567" width="9.140625" style="4" customWidth="1"/>
    <col min="13568" max="13568" width="11.57421875" style="4" customWidth="1"/>
    <col min="13569" max="13569" width="2.28125" style="4" customWidth="1"/>
    <col min="13570" max="13570" width="8.57421875" style="4" customWidth="1"/>
    <col min="13571" max="13571" width="5.8515625" style="4" customWidth="1"/>
    <col min="13572" max="13572" width="102.7109375" style="4" customWidth="1"/>
    <col min="13573" max="13573" width="5.7109375" style="4" customWidth="1"/>
    <col min="13574" max="13574" width="41.140625" style="4" customWidth="1"/>
    <col min="13575" max="13575" width="12.7109375" style="4" customWidth="1"/>
    <col min="13576" max="13577" width="16.421875" style="4" customWidth="1"/>
    <col min="13578" max="13823" width="9.140625" style="4" customWidth="1"/>
    <col min="13824" max="13824" width="11.57421875" style="4" customWidth="1"/>
    <col min="13825" max="13825" width="2.28125" style="4" customWidth="1"/>
    <col min="13826" max="13826" width="8.57421875" style="4" customWidth="1"/>
    <col min="13827" max="13827" width="5.8515625" style="4" customWidth="1"/>
    <col min="13828" max="13828" width="102.7109375" style="4" customWidth="1"/>
    <col min="13829" max="13829" width="5.7109375" style="4" customWidth="1"/>
    <col min="13830" max="13830" width="41.140625" style="4" customWidth="1"/>
    <col min="13831" max="13831" width="12.7109375" style="4" customWidth="1"/>
    <col min="13832" max="13833" width="16.421875" style="4" customWidth="1"/>
    <col min="13834" max="14079" width="9.140625" style="4" customWidth="1"/>
    <col min="14080" max="14080" width="11.57421875" style="4" customWidth="1"/>
    <col min="14081" max="14081" width="2.28125" style="4" customWidth="1"/>
    <col min="14082" max="14082" width="8.57421875" style="4" customWidth="1"/>
    <col min="14083" max="14083" width="5.8515625" style="4" customWidth="1"/>
    <col min="14084" max="14084" width="102.7109375" style="4" customWidth="1"/>
    <col min="14085" max="14085" width="5.7109375" style="4" customWidth="1"/>
    <col min="14086" max="14086" width="41.140625" style="4" customWidth="1"/>
    <col min="14087" max="14087" width="12.7109375" style="4" customWidth="1"/>
    <col min="14088" max="14089" width="16.421875" style="4" customWidth="1"/>
    <col min="14090" max="14335" width="9.140625" style="4" customWidth="1"/>
    <col min="14336" max="14336" width="11.57421875" style="4" customWidth="1"/>
    <col min="14337" max="14337" width="2.28125" style="4" customWidth="1"/>
    <col min="14338" max="14338" width="8.57421875" style="4" customWidth="1"/>
    <col min="14339" max="14339" width="5.8515625" style="4" customWidth="1"/>
    <col min="14340" max="14340" width="102.7109375" style="4" customWidth="1"/>
    <col min="14341" max="14341" width="5.7109375" style="4" customWidth="1"/>
    <col min="14342" max="14342" width="41.140625" style="4" customWidth="1"/>
    <col min="14343" max="14343" width="12.7109375" style="4" customWidth="1"/>
    <col min="14344" max="14345" width="16.421875" style="4" customWidth="1"/>
    <col min="14346" max="14591" width="9.140625" style="4" customWidth="1"/>
    <col min="14592" max="14592" width="11.57421875" style="4" customWidth="1"/>
    <col min="14593" max="14593" width="2.28125" style="4" customWidth="1"/>
    <col min="14594" max="14594" width="8.57421875" style="4" customWidth="1"/>
    <col min="14595" max="14595" width="5.8515625" style="4" customWidth="1"/>
    <col min="14596" max="14596" width="102.7109375" style="4" customWidth="1"/>
    <col min="14597" max="14597" width="5.7109375" style="4" customWidth="1"/>
    <col min="14598" max="14598" width="41.140625" style="4" customWidth="1"/>
    <col min="14599" max="14599" width="12.7109375" style="4" customWidth="1"/>
    <col min="14600" max="14601" width="16.421875" style="4" customWidth="1"/>
    <col min="14602" max="14847" width="9.140625" style="4" customWidth="1"/>
    <col min="14848" max="14848" width="11.57421875" style="4" customWidth="1"/>
    <col min="14849" max="14849" width="2.28125" style="4" customWidth="1"/>
    <col min="14850" max="14850" width="8.57421875" style="4" customWidth="1"/>
    <col min="14851" max="14851" width="5.8515625" style="4" customWidth="1"/>
    <col min="14852" max="14852" width="102.7109375" style="4" customWidth="1"/>
    <col min="14853" max="14853" width="5.7109375" style="4" customWidth="1"/>
    <col min="14854" max="14854" width="41.140625" style="4" customWidth="1"/>
    <col min="14855" max="14855" width="12.7109375" style="4" customWidth="1"/>
    <col min="14856" max="14857" width="16.421875" style="4" customWidth="1"/>
    <col min="14858" max="15103" width="9.140625" style="4" customWidth="1"/>
    <col min="15104" max="15104" width="11.57421875" style="4" customWidth="1"/>
    <col min="15105" max="15105" width="2.28125" style="4" customWidth="1"/>
    <col min="15106" max="15106" width="8.57421875" style="4" customWidth="1"/>
    <col min="15107" max="15107" width="5.8515625" style="4" customWidth="1"/>
    <col min="15108" max="15108" width="102.7109375" style="4" customWidth="1"/>
    <col min="15109" max="15109" width="5.7109375" style="4" customWidth="1"/>
    <col min="15110" max="15110" width="41.140625" style="4" customWidth="1"/>
    <col min="15111" max="15111" width="12.7109375" style="4" customWidth="1"/>
    <col min="15112" max="15113" width="16.421875" style="4" customWidth="1"/>
    <col min="15114" max="15359" width="9.140625" style="4" customWidth="1"/>
    <col min="15360" max="15360" width="11.57421875" style="4" customWidth="1"/>
    <col min="15361" max="15361" width="2.28125" style="4" customWidth="1"/>
    <col min="15362" max="15362" width="8.57421875" style="4" customWidth="1"/>
    <col min="15363" max="15363" width="5.8515625" style="4" customWidth="1"/>
    <col min="15364" max="15364" width="102.7109375" style="4" customWidth="1"/>
    <col min="15365" max="15365" width="5.7109375" style="4" customWidth="1"/>
    <col min="15366" max="15366" width="41.140625" style="4" customWidth="1"/>
    <col min="15367" max="15367" width="12.7109375" style="4" customWidth="1"/>
    <col min="15368" max="15369" width="16.421875" style="4" customWidth="1"/>
    <col min="15370" max="15615" width="9.140625" style="4" customWidth="1"/>
    <col min="15616" max="15616" width="11.57421875" style="4" customWidth="1"/>
    <col min="15617" max="15617" width="2.28125" style="4" customWidth="1"/>
    <col min="15618" max="15618" width="8.57421875" style="4" customWidth="1"/>
    <col min="15619" max="15619" width="5.8515625" style="4" customWidth="1"/>
    <col min="15620" max="15620" width="102.7109375" style="4" customWidth="1"/>
    <col min="15621" max="15621" width="5.7109375" style="4" customWidth="1"/>
    <col min="15622" max="15622" width="41.140625" style="4" customWidth="1"/>
    <col min="15623" max="15623" width="12.7109375" style="4" customWidth="1"/>
    <col min="15624" max="15625" width="16.421875" style="4" customWidth="1"/>
    <col min="15626" max="15871" width="9.140625" style="4" customWidth="1"/>
    <col min="15872" max="15872" width="11.57421875" style="4" customWidth="1"/>
    <col min="15873" max="15873" width="2.28125" style="4" customWidth="1"/>
    <col min="15874" max="15874" width="8.57421875" style="4" customWidth="1"/>
    <col min="15875" max="15875" width="5.8515625" style="4" customWidth="1"/>
    <col min="15876" max="15876" width="102.7109375" style="4" customWidth="1"/>
    <col min="15877" max="15877" width="5.7109375" style="4" customWidth="1"/>
    <col min="15878" max="15878" width="41.140625" style="4" customWidth="1"/>
    <col min="15879" max="15879" width="12.7109375" style="4" customWidth="1"/>
    <col min="15880" max="15881" width="16.421875" style="4" customWidth="1"/>
    <col min="15882" max="16127" width="9.140625" style="4" customWidth="1"/>
    <col min="16128" max="16128" width="11.57421875" style="4" customWidth="1"/>
    <col min="16129" max="16129" width="2.28125" style="4" customWidth="1"/>
    <col min="16130" max="16130" width="8.57421875" style="4" customWidth="1"/>
    <col min="16131" max="16131" width="5.8515625" style="4" customWidth="1"/>
    <col min="16132" max="16132" width="102.7109375" style="4" customWidth="1"/>
    <col min="16133" max="16133" width="5.7109375" style="4" customWidth="1"/>
    <col min="16134" max="16134" width="41.140625" style="4" customWidth="1"/>
    <col min="16135" max="16135" width="12.7109375" style="4" customWidth="1"/>
    <col min="16136" max="16137" width="16.421875" style="4" customWidth="1"/>
    <col min="16138" max="16383" width="9.140625" style="4" customWidth="1"/>
    <col min="16384" max="16384" width="11.57421875" style="4" customWidth="1"/>
  </cols>
  <sheetData>
    <row r="1" spans="1:9" ht="26.25" customHeight="1">
      <c r="A1" s="57" t="s">
        <v>19</v>
      </c>
      <c r="B1" s="58"/>
      <c r="C1" s="59"/>
      <c r="D1" s="60" t="s">
        <v>20</v>
      </c>
      <c r="E1" s="61" t="s">
        <v>21</v>
      </c>
      <c r="F1" s="62" t="s">
        <v>22</v>
      </c>
      <c r="G1" s="61" t="s">
        <v>23</v>
      </c>
      <c r="H1" s="140" t="s">
        <v>24</v>
      </c>
      <c r="I1" s="63" t="s">
        <v>25</v>
      </c>
    </row>
    <row r="2" spans="1:9" ht="15">
      <c r="A2" s="65"/>
      <c r="B2" s="66"/>
      <c r="C2" s="67"/>
      <c r="D2" s="68" t="s">
        <v>123</v>
      </c>
      <c r="E2" s="69"/>
      <c r="F2" s="70"/>
      <c r="G2" s="71"/>
      <c r="H2" s="141"/>
      <c r="I2" s="132"/>
    </row>
    <row r="3" spans="1:9" ht="15">
      <c r="A3" s="65"/>
      <c r="B3" s="66"/>
      <c r="C3" s="67"/>
      <c r="D3" s="72" t="s">
        <v>56</v>
      </c>
      <c r="E3" s="69"/>
      <c r="F3" s="70"/>
      <c r="G3" s="71"/>
      <c r="H3" s="142"/>
      <c r="I3" s="132"/>
    </row>
    <row r="4" spans="1:14" ht="57">
      <c r="A4" s="65"/>
      <c r="B4" s="74" t="s">
        <v>57</v>
      </c>
      <c r="C4" s="74">
        <f>1+C3</f>
        <v>1</v>
      </c>
      <c r="D4" s="75" t="s">
        <v>124</v>
      </c>
      <c r="E4" s="74" t="s">
        <v>30</v>
      </c>
      <c r="F4" s="76">
        <v>1</v>
      </c>
      <c r="G4" s="77">
        <v>1</v>
      </c>
      <c r="H4" s="78">
        <v>0</v>
      </c>
      <c r="I4" s="133">
        <f>G4*H4</f>
        <v>0</v>
      </c>
      <c r="L4" s="131"/>
      <c r="N4" s="131"/>
    </row>
    <row r="5" spans="1:9" ht="15">
      <c r="A5" s="65"/>
      <c r="B5" s="74" t="s">
        <v>57</v>
      </c>
      <c r="C5" s="74">
        <f>1+C4</f>
        <v>2</v>
      </c>
      <c r="D5" s="75" t="s">
        <v>86</v>
      </c>
      <c r="E5" s="74" t="s">
        <v>30</v>
      </c>
      <c r="F5" s="76">
        <v>1</v>
      </c>
      <c r="G5" s="77">
        <v>1</v>
      </c>
      <c r="H5" s="78">
        <v>0</v>
      </c>
      <c r="I5" s="133">
        <f>G5*H5</f>
        <v>0</v>
      </c>
    </row>
    <row r="6" spans="1:9" ht="57">
      <c r="A6" s="65"/>
      <c r="B6" s="74" t="s">
        <v>57</v>
      </c>
      <c r="C6" s="74">
        <f>1+C5</f>
        <v>3</v>
      </c>
      <c r="D6" s="75" t="s">
        <v>113</v>
      </c>
      <c r="E6" s="74" t="s">
        <v>30</v>
      </c>
      <c r="F6" s="76">
        <v>1</v>
      </c>
      <c r="G6" s="77">
        <v>1</v>
      </c>
      <c r="H6" s="78">
        <v>0</v>
      </c>
      <c r="I6" s="133">
        <f aca="true" t="shared" si="0" ref="I6:I17">G6*H6</f>
        <v>0</v>
      </c>
    </row>
    <row r="7" spans="1:9" ht="15">
      <c r="A7" s="65"/>
      <c r="B7" s="74" t="s">
        <v>57</v>
      </c>
      <c r="C7" s="74">
        <f aca="true" t="shared" si="1" ref="C7:C17">C6+1</f>
        <v>4</v>
      </c>
      <c r="D7" s="75" t="s">
        <v>58</v>
      </c>
      <c r="E7" s="74" t="s">
        <v>30</v>
      </c>
      <c r="F7" s="76">
        <v>1</v>
      </c>
      <c r="G7" s="77">
        <v>1</v>
      </c>
      <c r="H7" s="78">
        <v>0</v>
      </c>
      <c r="I7" s="133">
        <f t="shared" si="0"/>
        <v>0</v>
      </c>
    </row>
    <row r="8" spans="1:9" ht="15">
      <c r="A8" s="65"/>
      <c r="B8" s="74" t="s">
        <v>57</v>
      </c>
      <c r="C8" s="74">
        <f t="shared" si="1"/>
        <v>5</v>
      </c>
      <c r="D8" s="75" t="s">
        <v>59</v>
      </c>
      <c r="E8" s="74" t="s">
        <v>30</v>
      </c>
      <c r="F8" s="76">
        <v>1</v>
      </c>
      <c r="G8" s="77">
        <v>1</v>
      </c>
      <c r="H8" s="78">
        <v>0</v>
      </c>
      <c r="I8" s="133">
        <f t="shared" si="0"/>
        <v>0</v>
      </c>
    </row>
    <row r="9" spans="1:9" ht="57">
      <c r="A9" s="65"/>
      <c r="B9" s="74" t="s">
        <v>57</v>
      </c>
      <c r="C9" s="74">
        <f t="shared" si="1"/>
        <v>6</v>
      </c>
      <c r="D9" s="75" t="s">
        <v>125</v>
      </c>
      <c r="E9" s="74" t="s">
        <v>30</v>
      </c>
      <c r="F9" s="76">
        <v>1</v>
      </c>
      <c r="G9" s="77">
        <v>1</v>
      </c>
      <c r="H9" s="78">
        <v>0</v>
      </c>
      <c r="I9" s="133">
        <f t="shared" si="0"/>
        <v>0</v>
      </c>
    </row>
    <row r="10" spans="1:9" ht="15">
      <c r="A10" s="65"/>
      <c r="B10" s="74" t="s">
        <v>57</v>
      </c>
      <c r="C10" s="74">
        <f t="shared" si="1"/>
        <v>7</v>
      </c>
      <c r="D10" s="75" t="s">
        <v>87</v>
      </c>
      <c r="E10" s="74" t="s">
        <v>30</v>
      </c>
      <c r="F10" s="76">
        <v>1</v>
      </c>
      <c r="G10" s="77">
        <v>1</v>
      </c>
      <c r="H10" s="78">
        <v>0</v>
      </c>
      <c r="I10" s="133">
        <f t="shared" si="0"/>
        <v>0</v>
      </c>
    </row>
    <row r="11" spans="1:9" ht="15">
      <c r="A11" s="65"/>
      <c r="B11" s="74" t="s">
        <v>57</v>
      </c>
      <c r="C11" s="74">
        <f t="shared" si="1"/>
        <v>8</v>
      </c>
      <c r="D11" s="80" t="s">
        <v>126</v>
      </c>
      <c r="E11" s="81" t="s">
        <v>30</v>
      </c>
      <c r="F11" s="76">
        <v>1</v>
      </c>
      <c r="G11" s="77">
        <v>1</v>
      </c>
      <c r="H11" s="78">
        <v>0</v>
      </c>
      <c r="I11" s="133">
        <f aca="true" t="shared" si="2" ref="I11">G11*H11</f>
        <v>0</v>
      </c>
    </row>
    <row r="12" spans="1:9" ht="15">
      <c r="A12" s="65"/>
      <c r="B12" s="74" t="s">
        <v>57</v>
      </c>
      <c r="C12" s="74">
        <f t="shared" si="1"/>
        <v>9</v>
      </c>
      <c r="D12" s="80" t="s">
        <v>73</v>
      </c>
      <c r="E12" s="81" t="s">
        <v>30</v>
      </c>
      <c r="F12" s="76">
        <v>1</v>
      </c>
      <c r="G12" s="77">
        <v>1</v>
      </c>
      <c r="H12" s="78">
        <v>0</v>
      </c>
      <c r="I12" s="133">
        <f t="shared" si="0"/>
        <v>0</v>
      </c>
    </row>
    <row r="13" spans="1:9" ht="15">
      <c r="A13" s="65"/>
      <c r="B13" s="74" t="s">
        <v>57</v>
      </c>
      <c r="C13" s="74">
        <f t="shared" si="1"/>
        <v>10</v>
      </c>
      <c r="D13" s="80" t="s">
        <v>127</v>
      </c>
      <c r="E13" s="81" t="s">
        <v>34</v>
      </c>
      <c r="F13" s="76">
        <v>1</v>
      </c>
      <c r="G13" s="77">
        <v>1</v>
      </c>
      <c r="H13" s="78">
        <v>0</v>
      </c>
      <c r="I13" s="133">
        <f aca="true" t="shared" si="3" ref="I13">G13*H13</f>
        <v>0</v>
      </c>
    </row>
    <row r="14" spans="1:9" ht="15">
      <c r="A14" s="65"/>
      <c r="B14" s="74" t="s">
        <v>57</v>
      </c>
      <c r="C14" s="74">
        <f t="shared" si="1"/>
        <v>11</v>
      </c>
      <c r="D14" s="82" t="s">
        <v>128</v>
      </c>
      <c r="E14" s="83" t="s">
        <v>30</v>
      </c>
      <c r="F14" s="76">
        <v>1</v>
      </c>
      <c r="G14" s="77">
        <v>1</v>
      </c>
      <c r="H14" s="78">
        <v>0</v>
      </c>
      <c r="I14" s="133">
        <f t="shared" si="0"/>
        <v>0</v>
      </c>
    </row>
    <row r="15" spans="1:9" ht="15">
      <c r="A15" s="65"/>
      <c r="B15" s="84" t="s">
        <v>57</v>
      </c>
      <c r="C15" s="74">
        <f t="shared" si="1"/>
        <v>12</v>
      </c>
      <c r="D15" s="82" t="s">
        <v>60</v>
      </c>
      <c r="E15" s="83" t="s">
        <v>114</v>
      </c>
      <c r="F15" s="85">
        <v>6</v>
      </c>
      <c r="G15" s="77">
        <v>3</v>
      </c>
      <c r="H15" s="78">
        <v>0</v>
      </c>
      <c r="I15" s="133">
        <f t="shared" si="0"/>
        <v>0</v>
      </c>
    </row>
    <row r="16" spans="1:9" ht="15">
      <c r="A16" s="65"/>
      <c r="B16" s="84" t="s">
        <v>57</v>
      </c>
      <c r="C16" s="74">
        <f t="shared" si="1"/>
        <v>13</v>
      </c>
      <c r="D16" s="82" t="s">
        <v>61</v>
      </c>
      <c r="E16" s="83" t="s">
        <v>34</v>
      </c>
      <c r="F16" s="85">
        <v>12</v>
      </c>
      <c r="G16" s="77">
        <v>6</v>
      </c>
      <c r="H16" s="78">
        <v>0</v>
      </c>
      <c r="I16" s="133">
        <f t="shared" si="0"/>
        <v>0</v>
      </c>
    </row>
    <row r="17" spans="1:9" ht="15">
      <c r="A17" s="65"/>
      <c r="B17" s="84" t="s">
        <v>57</v>
      </c>
      <c r="C17" s="74">
        <f t="shared" si="1"/>
        <v>14</v>
      </c>
      <c r="D17" s="82" t="s">
        <v>62</v>
      </c>
      <c r="E17" s="83" t="s">
        <v>63</v>
      </c>
      <c r="F17" s="85"/>
      <c r="G17" s="77">
        <v>48</v>
      </c>
      <c r="H17" s="78">
        <v>0</v>
      </c>
      <c r="I17" s="133">
        <f t="shared" si="0"/>
        <v>0</v>
      </c>
    </row>
    <row r="18" spans="1:9" ht="15">
      <c r="A18" s="65"/>
      <c r="B18" s="84"/>
      <c r="C18" s="74"/>
      <c r="D18" s="82"/>
      <c r="E18" s="83"/>
      <c r="F18" s="85"/>
      <c r="G18" s="77"/>
      <c r="H18" s="78"/>
      <c r="I18" s="134">
        <f>SUM(I3:I17)</f>
        <v>0</v>
      </c>
    </row>
    <row r="19" spans="1:9" ht="15">
      <c r="A19" s="65"/>
      <c r="B19" s="84" t="s">
        <v>57</v>
      </c>
      <c r="C19" s="74">
        <f>C17+1</f>
        <v>15</v>
      </c>
      <c r="D19" s="86" t="s">
        <v>129</v>
      </c>
      <c r="E19" s="83" t="s">
        <v>84</v>
      </c>
      <c r="F19" s="85"/>
      <c r="G19" s="87">
        <v>1.59</v>
      </c>
      <c r="H19" s="78">
        <f>I18</f>
        <v>0</v>
      </c>
      <c r="I19" s="133">
        <f>(H19/100)*G19</f>
        <v>0</v>
      </c>
    </row>
    <row r="20" spans="1:255" ht="15">
      <c r="A20" s="65"/>
      <c r="B20" s="66"/>
      <c r="C20" s="67"/>
      <c r="D20" s="88" t="s">
        <v>64</v>
      </c>
      <c r="E20" s="89"/>
      <c r="F20" s="90"/>
      <c r="G20" s="91"/>
      <c r="H20" s="92"/>
      <c r="I20" s="135">
        <f>I18+I19</f>
        <v>0</v>
      </c>
      <c r="IT20" s="4"/>
      <c r="IU20" s="4"/>
    </row>
    <row r="21" spans="1:9" ht="15">
      <c r="A21" s="93"/>
      <c r="B21" s="84"/>
      <c r="C21" s="94"/>
      <c r="D21" s="72" t="s">
        <v>26</v>
      </c>
      <c r="E21" s="95"/>
      <c r="F21" s="85"/>
      <c r="G21" s="73"/>
      <c r="H21" s="79"/>
      <c r="I21" s="133"/>
    </row>
    <row r="22" spans="1:9" ht="28.5">
      <c r="A22" s="93"/>
      <c r="B22" s="81" t="s">
        <v>27</v>
      </c>
      <c r="C22" s="96">
        <v>1</v>
      </c>
      <c r="D22" s="97" t="s">
        <v>88</v>
      </c>
      <c r="E22" s="98" t="s">
        <v>28</v>
      </c>
      <c r="F22" s="56" t="s">
        <v>67</v>
      </c>
      <c r="G22" s="77">
        <v>26</v>
      </c>
      <c r="H22" s="78">
        <v>0</v>
      </c>
      <c r="I22" s="133">
        <f>G22*H22</f>
        <v>0</v>
      </c>
    </row>
    <row r="23" spans="1:255" s="55" customFormat="1" ht="32.25" customHeight="1">
      <c r="A23" s="99"/>
      <c r="B23" s="100"/>
      <c r="C23" s="100"/>
      <c r="D23" s="154" t="s">
        <v>70</v>
      </c>
      <c r="E23" s="154"/>
      <c r="F23" s="85"/>
      <c r="G23" s="101"/>
      <c r="H23" s="102"/>
      <c r="I23" s="136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  <c r="IP23" s="103"/>
      <c r="IQ23" s="103"/>
      <c r="IR23" s="103"/>
      <c r="IS23" s="103"/>
      <c r="IT23" s="103"/>
      <c r="IU23" s="103"/>
    </row>
    <row r="24" spans="1:255" s="55" customFormat="1" ht="32.25" customHeight="1">
      <c r="A24" s="99"/>
      <c r="B24" s="81" t="s">
        <v>27</v>
      </c>
      <c r="C24" s="74">
        <f>C22+1</f>
        <v>2</v>
      </c>
      <c r="D24" s="97" t="s">
        <v>74</v>
      </c>
      <c r="E24" s="98" t="s">
        <v>28</v>
      </c>
      <c r="F24" s="56" t="s">
        <v>67</v>
      </c>
      <c r="G24" s="77">
        <v>28</v>
      </c>
      <c r="H24" s="78">
        <v>0</v>
      </c>
      <c r="I24" s="133">
        <f>G24*H24</f>
        <v>0</v>
      </c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  <c r="IR24" s="103"/>
      <c r="IS24" s="103"/>
      <c r="IT24" s="103"/>
      <c r="IU24" s="103"/>
    </row>
    <row r="25" spans="1:255" s="55" customFormat="1" ht="28.5">
      <c r="A25" s="99"/>
      <c r="B25" s="81" t="s">
        <v>27</v>
      </c>
      <c r="C25" s="74">
        <f>C24+1</f>
        <v>3</v>
      </c>
      <c r="D25" s="97" t="s">
        <v>75</v>
      </c>
      <c r="E25" s="98" t="s">
        <v>28</v>
      </c>
      <c r="F25" s="56" t="s">
        <v>67</v>
      </c>
      <c r="G25" s="77">
        <v>43</v>
      </c>
      <c r="H25" s="78">
        <v>0</v>
      </c>
      <c r="I25" s="133">
        <f>G25*H25</f>
        <v>0</v>
      </c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  <c r="IR25" s="103"/>
      <c r="IS25" s="103"/>
      <c r="IT25" s="103"/>
      <c r="IU25" s="103"/>
    </row>
    <row r="26" spans="1:9" ht="28.5">
      <c r="A26" s="93"/>
      <c r="B26" s="81" t="s">
        <v>27</v>
      </c>
      <c r="C26" s="74">
        <f aca="true" t="shared" si="4" ref="C26:C29">C25+1</f>
        <v>4</v>
      </c>
      <c r="D26" s="97" t="s">
        <v>76</v>
      </c>
      <c r="E26" s="98" t="s">
        <v>28</v>
      </c>
      <c r="F26" s="56" t="s">
        <v>67</v>
      </c>
      <c r="G26" s="77">
        <v>43</v>
      </c>
      <c r="H26" s="78">
        <v>0</v>
      </c>
      <c r="I26" s="133">
        <f>G26*H26</f>
        <v>0</v>
      </c>
    </row>
    <row r="27" spans="1:9" ht="28.5">
      <c r="A27" s="93"/>
      <c r="B27" s="81" t="s">
        <v>27</v>
      </c>
      <c r="C27" s="74">
        <f t="shared" si="4"/>
        <v>5</v>
      </c>
      <c r="D27" s="97" t="s">
        <v>77</v>
      </c>
      <c r="E27" s="98" t="s">
        <v>28</v>
      </c>
      <c r="F27" s="56" t="s">
        <v>67</v>
      </c>
      <c r="G27" s="77">
        <v>104</v>
      </c>
      <c r="H27" s="78">
        <v>0</v>
      </c>
      <c r="I27" s="133">
        <f>G27*H27</f>
        <v>0</v>
      </c>
    </row>
    <row r="28" spans="1:9" ht="28.5">
      <c r="A28" s="93"/>
      <c r="B28" s="81" t="s">
        <v>27</v>
      </c>
      <c r="C28" s="74">
        <f t="shared" si="4"/>
        <v>6</v>
      </c>
      <c r="D28" s="97" t="s">
        <v>78</v>
      </c>
      <c r="E28" s="98" t="s">
        <v>28</v>
      </c>
      <c r="F28" s="56" t="s">
        <v>67</v>
      </c>
      <c r="G28" s="77">
        <v>178</v>
      </c>
      <c r="H28" s="78">
        <v>0</v>
      </c>
      <c r="I28" s="133">
        <f aca="true" t="shared" si="5" ref="I28">G28*H28</f>
        <v>0</v>
      </c>
    </row>
    <row r="29" spans="1:9" ht="15">
      <c r="A29" s="93"/>
      <c r="B29" s="81" t="s">
        <v>27</v>
      </c>
      <c r="C29" s="74">
        <f t="shared" si="4"/>
        <v>7</v>
      </c>
      <c r="D29" s="86" t="s">
        <v>29</v>
      </c>
      <c r="E29" s="95" t="s">
        <v>28</v>
      </c>
      <c r="F29" s="85"/>
      <c r="G29" s="104">
        <f>SUM(G22:G28)</f>
        <v>422</v>
      </c>
      <c r="H29" s="78">
        <v>0</v>
      </c>
      <c r="I29" s="133">
        <f>G29*H29</f>
        <v>0</v>
      </c>
    </row>
    <row r="30" spans="1:9" ht="15">
      <c r="A30" s="93"/>
      <c r="B30" s="81"/>
      <c r="C30" s="96"/>
      <c r="D30" s="86"/>
      <c r="E30" s="95"/>
      <c r="F30" s="85"/>
      <c r="G30" s="104"/>
      <c r="H30" s="79"/>
      <c r="I30" s="134">
        <f>SUM(I22:I29)</f>
        <v>0</v>
      </c>
    </row>
    <row r="31" spans="1:9" ht="15">
      <c r="A31" s="93"/>
      <c r="B31" s="81" t="s">
        <v>27</v>
      </c>
      <c r="C31" s="96">
        <f>C29+1</f>
        <v>8</v>
      </c>
      <c r="D31" s="86" t="s">
        <v>130</v>
      </c>
      <c r="E31" s="83" t="s">
        <v>84</v>
      </c>
      <c r="F31" s="85"/>
      <c r="G31" s="87">
        <v>3.39</v>
      </c>
      <c r="H31" s="78">
        <f>I30</f>
        <v>0</v>
      </c>
      <c r="I31" s="133">
        <f>(H31/100)*G31</f>
        <v>0</v>
      </c>
    </row>
    <row r="32" spans="1:9" ht="15">
      <c r="A32" s="93"/>
      <c r="B32" s="94"/>
      <c r="C32" s="94"/>
      <c r="D32" s="88" t="s">
        <v>31</v>
      </c>
      <c r="E32" s="89"/>
      <c r="F32" s="105"/>
      <c r="G32" s="106"/>
      <c r="H32" s="107"/>
      <c r="I32" s="135">
        <f>I30+I31</f>
        <v>0</v>
      </c>
    </row>
    <row r="33" spans="1:9" ht="17.65" customHeight="1">
      <c r="A33" s="93"/>
      <c r="B33" s="84"/>
      <c r="C33" s="94"/>
      <c r="D33" s="108" t="s">
        <v>32</v>
      </c>
      <c r="E33" s="95"/>
      <c r="F33" s="85"/>
      <c r="G33" s="109"/>
      <c r="H33" s="110"/>
      <c r="I33" s="137"/>
    </row>
    <row r="34" spans="1:9" ht="17.65" customHeight="1">
      <c r="A34" s="93"/>
      <c r="B34" s="84" t="s">
        <v>33</v>
      </c>
      <c r="C34" s="94">
        <v>1</v>
      </c>
      <c r="D34" s="82" t="s">
        <v>89</v>
      </c>
      <c r="E34" s="95" t="s">
        <v>34</v>
      </c>
      <c r="F34" s="85"/>
      <c r="G34" s="109">
        <v>3</v>
      </c>
      <c r="H34" s="78">
        <v>0</v>
      </c>
      <c r="I34" s="133">
        <f aca="true" t="shared" si="6" ref="I34:I38">G34*H34</f>
        <v>0</v>
      </c>
    </row>
    <row r="35" spans="1:9" ht="17.65" customHeight="1">
      <c r="A35" s="93"/>
      <c r="B35" s="84" t="s">
        <v>33</v>
      </c>
      <c r="C35" s="94">
        <f aca="true" t="shared" si="7" ref="C35:C41">C34+1</f>
        <v>2</v>
      </c>
      <c r="D35" s="82" t="s">
        <v>115</v>
      </c>
      <c r="E35" s="95" t="s">
        <v>34</v>
      </c>
      <c r="F35" s="85"/>
      <c r="G35" s="109">
        <v>2</v>
      </c>
      <c r="H35" s="78">
        <v>0</v>
      </c>
      <c r="I35" s="133">
        <f aca="true" t="shared" si="8" ref="I35">G35*H35</f>
        <v>0</v>
      </c>
    </row>
    <row r="36" spans="1:9" ht="17.65" customHeight="1">
      <c r="A36" s="93"/>
      <c r="B36" s="84" t="s">
        <v>33</v>
      </c>
      <c r="C36" s="94">
        <f t="shared" si="7"/>
        <v>3</v>
      </c>
      <c r="D36" s="82" t="s">
        <v>131</v>
      </c>
      <c r="E36" s="95" t="s">
        <v>34</v>
      </c>
      <c r="F36" s="85"/>
      <c r="G36" s="109">
        <v>1</v>
      </c>
      <c r="H36" s="78">
        <v>0</v>
      </c>
      <c r="I36" s="133">
        <f aca="true" t="shared" si="9" ref="I36">G36*H36</f>
        <v>0</v>
      </c>
    </row>
    <row r="37" spans="1:9" ht="17.65" customHeight="1">
      <c r="A37" s="93"/>
      <c r="B37" s="84" t="s">
        <v>33</v>
      </c>
      <c r="C37" s="94">
        <f t="shared" si="7"/>
        <v>4</v>
      </c>
      <c r="D37" s="82" t="s">
        <v>79</v>
      </c>
      <c r="E37" s="95" t="s">
        <v>34</v>
      </c>
      <c r="F37" s="85"/>
      <c r="G37" s="109">
        <v>3</v>
      </c>
      <c r="H37" s="78">
        <v>0</v>
      </c>
      <c r="I37" s="133">
        <f t="shared" si="6"/>
        <v>0</v>
      </c>
    </row>
    <row r="38" spans="1:9" ht="17.65" customHeight="1">
      <c r="A38" s="93"/>
      <c r="B38" s="84" t="s">
        <v>33</v>
      </c>
      <c r="C38" s="94">
        <f t="shared" si="7"/>
        <v>5</v>
      </c>
      <c r="D38" s="82" t="s">
        <v>80</v>
      </c>
      <c r="E38" s="95" t="s">
        <v>34</v>
      </c>
      <c r="F38" s="85"/>
      <c r="G38" s="109">
        <v>2</v>
      </c>
      <c r="H38" s="78">
        <v>0</v>
      </c>
      <c r="I38" s="133">
        <f t="shared" si="6"/>
        <v>0</v>
      </c>
    </row>
    <row r="39" spans="1:9" ht="17.65" customHeight="1">
      <c r="A39" s="93"/>
      <c r="B39" s="84" t="s">
        <v>33</v>
      </c>
      <c r="C39" s="94">
        <f t="shared" si="7"/>
        <v>6</v>
      </c>
      <c r="D39" s="82" t="s">
        <v>116</v>
      </c>
      <c r="E39" s="95" t="s">
        <v>34</v>
      </c>
      <c r="F39" s="85"/>
      <c r="G39" s="109">
        <v>1</v>
      </c>
      <c r="H39" s="78">
        <v>0</v>
      </c>
      <c r="I39" s="133">
        <f aca="true" t="shared" si="10" ref="I39">G39*H39</f>
        <v>0</v>
      </c>
    </row>
    <row r="40" spans="1:9" ht="17.65" customHeight="1">
      <c r="A40" s="93"/>
      <c r="B40" s="84" t="s">
        <v>33</v>
      </c>
      <c r="C40" s="94">
        <f t="shared" si="7"/>
        <v>7</v>
      </c>
      <c r="D40" s="82" t="s">
        <v>117</v>
      </c>
      <c r="E40" s="95" t="s">
        <v>34</v>
      </c>
      <c r="F40" s="85" t="s">
        <v>72</v>
      </c>
      <c r="G40" s="109">
        <v>30</v>
      </c>
      <c r="H40" s="78">
        <v>0</v>
      </c>
      <c r="I40" s="133">
        <f aca="true" t="shared" si="11" ref="I40">G40*H40</f>
        <v>0</v>
      </c>
    </row>
    <row r="41" spans="1:9" ht="17.65" customHeight="1">
      <c r="A41" s="93"/>
      <c r="B41" s="84" t="s">
        <v>33</v>
      </c>
      <c r="C41" s="94">
        <f t="shared" si="7"/>
        <v>8</v>
      </c>
      <c r="D41" s="82" t="s">
        <v>118</v>
      </c>
      <c r="E41" s="95" t="s">
        <v>34</v>
      </c>
      <c r="F41" s="85" t="s">
        <v>72</v>
      </c>
      <c r="G41" s="109">
        <v>30</v>
      </c>
      <c r="H41" s="78">
        <v>0</v>
      </c>
      <c r="I41" s="133">
        <f aca="true" t="shared" si="12" ref="I41">G41*H41</f>
        <v>0</v>
      </c>
    </row>
    <row r="42" spans="1:9" ht="15">
      <c r="A42" s="93"/>
      <c r="B42" s="84"/>
      <c r="C42" s="94"/>
      <c r="D42" s="86"/>
      <c r="E42" s="95"/>
      <c r="F42" s="85"/>
      <c r="G42" s="104"/>
      <c r="H42" s="79"/>
      <c r="I42" s="134">
        <f>SUM(I34:I41)</f>
        <v>0</v>
      </c>
    </row>
    <row r="43" spans="1:9" ht="15">
      <c r="A43" s="93"/>
      <c r="B43" s="84" t="s">
        <v>33</v>
      </c>
      <c r="C43" s="96">
        <f>C41+1</f>
        <v>9</v>
      </c>
      <c r="D43" s="86" t="s">
        <v>132</v>
      </c>
      <c r="E43" s="83" t="s">
        <v>84</v>
      </c>
      <c r="F43" s="85"/>
      <c r="G43" s="87">
        <v>0.28</v>
      </c>
      <c r="H43" s="78">
        <v>0</v>
      </c>
      <c r="I43" s="133">
        <f>(H43/100)*G43</f>
        <v>0</v>
      </c>
    </row>
    <row r="44" spans="1:9" ht="15">
      <c r="A44" s="93"/>
      <c r="B44" s="94"/>
      <c r="C44" s="94"/>
      <c r="D44" s="88" t="s">
        <v>35</v>
      </c>
      <c r="E44" s="89"/>
      <c r="F44" s="105"/>
      <c r="G44" s="106"/>
      <c r="H44" s="111"/>
      <c r="I44" s="135">
        <f>I42+I43</f>
        <v>0</v>
      </c>
    </row>
    <row r="45" spans="1:9" ht="21" customHeight="1">
      <c r="A45" s="93"/>
      <c r="B45" s="81"/>
      <c r="C45" s="96"/>
      <c r="D45" s="108" t="s">
        <v>71</v>
      </c>
      <c r="E45" s="95"/>
      <c r="F45" s="85"/>
      <c r="G45" s="109"/>
      <c r="H45" s="79"/>
      <c r="I45" s="133"/>
    </row>
    <row r="46" spans="1:9" ht="15">
      <c r="A46" s="93"/>
      <c r="B46" s="84"/>
      <c r="C46" s="94"/>
      <c r="D46" s="72" t="s">
        <v>36</v>
      </c>
      <c r="E46" s="95"/>
      <c r="F46" s="85"/>
      <c r="G46" s="104"/>
      <c r="H46" s="79"/>
      <c r="I46" s="133"/>
    </row>
    <row r="47" spans="1:12" ht="15">
      <c r="A47" s="93"/>
      <c r="B47" s="81" t="s">
        <v>37</v>
      </c>
      <c r="C47" s="94">
        <v>1</v>
      </c>
      <c r="D47" s="86" t="s">
        <v>133</v>
      </c>
      <c r="E47" s="95" t="s">
        <v>34</v>
      </c>
      <c r="F47" s="85" t="s">
        <v>72</v>
      </c>
      <c r="G47" s="104">
        <v>1</v>
      </c>
      <c r="H47" s="79">
        <v>0</v>
      </c>
      <c r="I47" s="133">
        <f aca="true" t="shared" si="13" ref="I47:I74">G47*H47</f>
        <v>0</v>
      </c>
      <c r="K47" s="4"/>
      <c r="L47" s="130"/>
    </row>
    <row r="48" spans="1:12" ht="28.5">
      <c r="A48" s="93"/>
      <c r="B48" s="81"/>
      <c r="C48" s="94"/>
      <c r="D48" s="112" t="s">
        <v>38</v>
      </c>
      <c r="E48" s="95"/>
      <c r="F48" s="85"/>
      <c r="G48" s="104"/>
      <c r="H48" s="79"/>
      <c r="I48" s="133"/>
      <c r="L48" s="130"/>
    </row>
    <row r="49" spans="1:12" ht="15">
      <c r="A49" s="93"/>
      <c r="B49" s="81" t="s">
        <v>37</v>
      </c>
      <c r="C49" s="94">
        <f>C47+1</f>
        <v>2</v>
      </c>
      <c r="D49" s="86" t="s">
        <v>134</v>
      </c>
      <c r="E49" s="95" t="s">
        <v>34</v>
      </c>
      <c r="F49" s="85" t="s">
        <v>72</v>
      </c>
      <c r="G49" s="104">
        <v>1</v>
      </c>
      <c r="H49" s="79">
        <v>0</v>
      </c>
      <c r="I49" s="133">
        <f aca="true" t="shared" si="14" ref="I49">G49*H49</f>
        <v>0</v>
      </c>
      <c r="L49" s="130"/>
    </row>
    <row r="50" spans="1:12" ht="15">
      <c r="A50" s="93"/>
      <c r="B50" s="81" t="s">
        <v>37</v>
      </c>
      <c r="C50" s="94">
        <f aca="true" t="shared" si="15" ref="C50:C53">C49+1</f>
        <v>3</v>
      </c>
      <c r="D50" s="86" t="s">
        <v>135</v>
      </c>
      <c r="E50" s="95" t="s">
        <v>34</v>
      </c>
      <c r="F50" s="85" t="s">
        <v>72</v>
      </c>
      <c r="G50" s="104">
        <v>1</v>
      </c>
      <c r="H50" s="79">
        <v>0</v>
      </c>
      <c r="I50" s="133">
        <f aca="true" t="shared" si="16" ref="I50:I52">G50*H50</f>
        <v>0</v>
      </c>
      <c r="L50" s="130"/>
    </row>
    <row r="51" spans="1:12" ht="15">
      <c r="A51" s="93"/>
      <c r="B51" s="81" t="s">
        <v>37</v>
      </c>
      <c r="C51" s="94">
        <f t="shared" si="15"/>
        <v>4</v>
      </c>
      <c r="D51" s="86" t="s">
        <v>136</v>
      </c>
      <c r="E51" s="95" t="s">
        <v>34</v>
      </c>
      <c r="F51" s="85" t="s">
        <v>72</v>
      </c>
      <c r="G51" s="104">
        <v>1</v>
      </c>
      <c r="H51" s="79">
        <v>0</v>
      </c>
      <c r="I51" s="133">
        <f t="shared" si="16"/>
        <v>0</v>
      </c>
      <c r="L51" s="130"/>
    </row>
    <row r="52" spans="1:12" ht="15">
      <c r="A52" s="93"/>
      <c r="B52" s="81" t="s">
        <v>37</v>
      </c>
      <c r="C52" s="94">
        <f t="shared" si="15"/>
        <v>5</v>
      </c>
      <c r="D52" s="86" t="s">
        <v>137</v>
      </c>
      <c r="E52" s="95" t="s">
        <v>34</v>
      </c>
      <c r="F52" s="85" t="s">
        <v>72</v>
      </c>
      <c r="G52" s="104">
        <v>2</v>
      </c>
      <c r="H52" s="79">
        <v>0</v>
      </c>
      <c r="I52" s="133">
        <f t="shared" si="16"/>
        <v>0</v>
      </c>
      <c r="L52" s="130"/>
    </row>
    <row r="53" spans="1:12" ht="15">
      <c r="A53" s="93"/>
      <c r="B53" s="81" t="s">
        <v>37</v>
      </c>
      <c r="C53" s="94">
        <f t="shared" si="15"/>
        <v>6</v>
      </c>
      <c r="D53" s="86" t="s">
        <v>138</v>
      </c>
      <c r="E53" s="95" t="s">
        <v>34</v>
      </c>
      <c r="F53" s="85" t="s">
        <v>72</v>
      </c>
      <c r="G53" s="104">
        <v>1</v>
      </c>
      <c r="H53" s="79">
        <v>0</v>
      </c>
      <c r="I53" s="133">
        <f aca="true" t="shared" si="17" ref="I53">G53*H53</f>
        <v>0</v>
      </c>
      <c r="K53" s="4"/>
      <c r="L53" s="130"/>
    </row>
    <row r="54" spans="1:12" ht="28.5">
      <c r="A54" s="93"/>
      <c r="B54" s="81"/>
      <c r="C54" s="94"/>
      <c r="D54" s="112" t="s">
        <v>38</v>
      </c>
      <c r="E54" s="95"/>
      <c r="F54" s="85"/>
      <c r="G54" s="104"/>
      <c r="H54" s="79"/>
      <c r="I54" s="133"/>
      <c r="K54" s="4"/>
      <c r="L54" s="130"/>
    </row>
    <row r="55" spans="1:12" ht="15">
      <c r="A55" s="93"/>
      <c r="B55" s="81" t="s">
        <v>37</v>
      </c>
      <c r="C55" s="94">
        <f>C53+1</f>
        <v>7</v>
      </c>
      <c r="D55" s="86" t="s">
        <v>141</v>
      </c>
      <c r="E55" s="95" t="s">
        <v>34</v>
      </c>
      <c r="F55" s="85" t="s">
        <v>72</v>
      </c>
      <c r="G55" s="104">
        <v>2</v>
      </c>
      <c r="H55" s="79">
        <v>0</v>
      </c>
      <c r="I55" s="133">
        <f aca="true" t="shared" si="18" ref="I55">G55*H55</f>
        <v>0</v>
      </c>
      <c r="K55" s="4"/>
      <c r="L55" s="130"/>
    </row>
    <row r="56" spans="1:12" ht="15">
      <c r="A56" s="93"/>
      <c r="B56" s="81" t="s">
        <v>139</v>
      </c>
      <c r="C56" s="94">
        <f aca="true" t="shared" si="19" ref="C56:C58">C55+1</f>
        <v>8</v>
      </c>
      <c r="D56" s="86" t="s">
        <v>142</v>
      </c>
      <c r="E56" s="95" t="s">
        <v>34</v>
      </c>
      <c r="F56" s="85" t="s">
        <v>72</v>
      </c>
      <c r="G56" s="104">
        <v>1</v>
      </c>
      <c r="H56" s="79">
        <v>0</v>
      </c>
      <c r="I56" s="133">
        <f aca="true" t="shared" si="20" ref="I56:I57">G56*H56</f>
        <v>0</v>
      </c>
      <c r="K56" s="4"/>
      <c r="L56" s="130"/>
    </row>
    <row r="57" spans="1:12" ht="15">
      <c r="A57" s="93"/>
      <c r="B57" s="81" t="s">
        <v>140</v>
      </c>
      <c r="C57" s="94">
        <f t="shared" si="19"/>
        <v>9</v>
      </c>
      <c r="D57" s="86" t="s">
        <v>143</v>
      </c>
      <c r="E57" s="95" t="s">
        <v>34</v>
      </c>
      <c r="F57" s="85" t="s">
        <v>72</v>
      </c>
      <c r="G57" s="104">
        <v>1</v>
      </c>
      <c r="H57" s="79">
        <v>0</v>
      </c>
      <c r="I57" s="133">
        <f t="shared" si="20"/>
        <v>0</v>
      </c>
      <c r="K57" s="4"/>
      <c r="L57" s="130"/>
    </row>
    <row r="58" spans="1:11" ht="15">
      <c r="A58" s="93"/>
      <c r="B58" s="81" t="s">
        <v>37</v>
      </c>
      <c r="C58" s="94">
        <f t="shared" si="19"/>
        <v>10</v>
      </c>
      <c r="D58" s="86" t="s">
        <v>144</v>
      </c>
      <c r="E58" s="95" t="s">
        <v>34</v>
      </c>
      <c r="F58" s="85" t="s">
        <v>72</v>
      </c>
      <c r="G58" s="104">
        <v>2</v>
      </c>
      <c r="H58" s="79">
        <v>0</v>
      </c>
      <c r="I58" s="133">
        <f aca="true" t="shared" si="21" ref="I58:I63">G58*H58</f>
        <v>0</v>
      </c>
      <c r="K58" s="4"/>
    </row>
    <row r="59" spans="1:11" ht="28.5">
      <c r="A59" s="93"/>
      <c r="B59" s="81"/>
      <c r="C59" s="94"/>
      <c r="D59" s="112" t="s">
        <v>38</v>
      </c>
      <c r="E59" s="95"/>
      <c r="F59" s="85"/>
      <c r="G59" s="104"/>
      <c r="H59" s="79"/>
      <c r="I59" s="133"/>
      <c r="K59" s="4"/>
    </row>
    <row r="60" spans="1:11" ht="15">
      <c r="A60" s="93"/>
      <c r="B60" s="81" t="s">
        <v>37</v>
      </c>
      <c r="C60" s="94">
        <f>C58+1</f>
        <v>11</v>
      </c>
      <c r="D60" s="86" t="s">
        <v>145</v>
      </c>
      <c r="E60" s="95" t="s">
        <v>34</v>
      </c>
      <c r="F60" s="85" t="s">
        <v>72</v>
      </c>
      <c r="G60" s="104">
        <v>2</v>
      </c>
      <c r="H60" s="79">
        <v>0</v>
      </c>
      <c r="I60" s="133">
        <f aca="true" t="shared" si="22" ref="I60">G60*H60</f>
        <v>0</v>
      </c>
      <c r="K60" s="4"/>
    </row>
    <row r="61" spans="1:11" ht="15">
      <c r="A61" s="93"/>
      <c r="B61" s="81" t="s">
        <v>37</v>
      </c>
      <c r="C61" s="94">
        <f>C60+1</f>
        <v>12</v>
      </c>
      <c r="D61" s="86" t="s">
        <v>119</v>
      </c>
      <c r="E61" s="95" t="s">
        <v>34</v>
      </c>
      <c r="F61" s="85" t="s">
        <v>72</v>
      </c>
      <c r="G61" s="104">
        <v>1</v>
      </c>
      <c r="H61" s="79">
        <v>0</v>
      </c>
      <c r="I61" s="133">
        <f t="shared" si="21"/>
        <v>0</v>
      </c>
      <c r="K61" s="4"/>
    </row>
    <row r="62" spans="1:11" ht="28.5">
      <c r="A62" s="93"/>
      <c r="B62" s="81"/>
      <c r="C62" s="94"/>
      <c r="D62" s="112" t="s">
        <v>38</v>
      </c>
      <c r="E62" s="95"/>
      <c r="F62" s="85"/>
      <c r="G62" s="104"/>
      <c r="H62" s="79"/>
      <c r="I62" s="133"/>
      <c r="K62" s="4"/>
    </row>
    <row r="63" spans="1:11" ht="15">
      <c r="A63" s="93"/>
      <c r="B63" s="81" t="s">
        <v>37</v>
      </c>
      <c r="C63" s="94">
        <f>C61+1</f>
        <v>13</v>
      </c>
      <c r="D63" s="86" t="s">
        <v>153</v>
      </c>
      <c r="E63" s="95" t="s">
        <v>34</v>
      </c>
      <c r="F63" s="85" t="s">
        <v>72</v>
      </c>
      <c r="G63" s="104">
        <v>2</v>
      </c>
      <c r="H63" s="79">
        <v>0</v>
      </c>
      <c r="I63" s="133">
        <f t="shared" si="21"/>
        <v>0</v>
      </c>
      <c r="K63" s="4"/>
    </row>
    <row r="64" spans="1:11" ht="15">
      <c r="A64" s="93"/>
      <c r="B64" s="81" t="s">
        <v>139</v>
      </c>
      <c r="C64" s="94">
        <f aca="true" t="shared" si="23" ref="C64:C75">C63+1</f>
        <v>14</v>
      </c>
      <c r="D64" s="86" t="s">
        <v>154</v>
      </c>
      <c r="E64" s="95" t="s">
        <v>34</v>
      </c>
      <c r="F64" s="85" t="s">
        <v>72</v>
      </c>
      <c r="G64" s="104">
        <v>2</v>
      </c>
      <c r="H64" s="79">
        <v>0</v>
      </c>
      <c r="I64" s="133">
        <f aca="true" t="shared" si="24" ref="I64:I73">G64*H64</f>
        <v>0</v>
      </c>
      <c r="K64" s="4"/>
    </row>
    <row r="65" spans="1:11" ht="15">
      <c r="A65" s="93"/>
      <c r="B65" s="81" t="s">
        <v>140</v>
      </c>
      <c r="C65" s="94">
        <f t="shared" si="23"/>
        <v>15</v>
      </c>
      <c r="D65" s="86" t="s">
        <v>155</v>
      </c>
      <c r="E65" s="95" t="s">
        <v>34</v>
      </c>
      <c r="F65" s="85" t="s">
        <v>72</v>
      </c>
      <c r="G65" s="104">
        <v>1</v>
      </c>
      <c r="H65" s="79">
        <v>0</v>
      </c>
      <c r="I65" s="133">
        <f t="shared" si="24"/>
        <v>0</v>
      </c>
      <c r="K65" s="4"/>
    </row>
    <row r="66" spans="1:11" ht="15">
      <c r="A66" s="93"/>
      <c r="B66" s="81" t="s">
        <v>146</v>
      </c>
      <c r="C66" s="94">
        <f t="shared" si="23"/>
        <v>16</v>
      </c>
      <c r="D66" s="86" t="s">
        <v>156</v>
      </c>
      <c r="E66" s="95" t="s">
        <v>34</v>
      </c>
      <c r="F66" s="85" t="s">
        <v>72</v>
      </c>
      <c r="G66" s="104">
        <v>1</v>
      </c>
      <c r="H66" s="79">
        <v>0</v>
      </c>
      <c r="I66" s="133">
        <f t="shared" si="24"/>
        <v>0</v>
      </c>
      <c r="K66" s="4"/>
    </row>
    <row r="67" spans="1:11" ht="15">
      <c r="A67" s="93"/>
      <c r="B67" s="81" t="s">
        <v>147</v>
      </c>
      <c r="C67" s="94">
        <f t="shared" si="23"/>
        <v>17</v>
      </c>
      <c r="D67" s="86" t="s">
        <v>157</v>
      </c>
      <c r="E67" s="95" t="s">
        <v>34</v>
      </c>
      <c r="F67" s="85" t="s">
        <v>72</v>
      </c>
      <c r="G67" s="104">
        <v>2</v>
      </c>
      <c r="H67" s="79">
        <v>0</v>
      </c>
      <c r="I67" s="133">
        <f t="shared" si="24"/>
        <v>0</v>
      </c>
      <c r="K67" s="4"/>
    </row>
    <row r="68" spans="1:11" ht="28.5">
      <c r="A68" s="93"/>
      <c r="B68" s="81"/>
      <c r="C68" s="94"/>
      <c r="D68" s="112" t="s">
        <v>38</v>
      </c>
      <c r="E68" s="95"/>
      <c r="F68" s="85"/>
      <c r="G68" s="104"/>
      <c r="H68" s="79"/>
      <c r="I68" s="133"/>
      <c r="K68" s="4"/>
    </row>
    <row r="69" spans="1:11" ht="15">
      <c r="A69" s="93"/>
      <c r="B69" s="81" t="s">
        <v>148</v>
      </c>
      <c r="C69" s="94">
        <f>C67+1</f>
        <v>18</v>
      </c>
      <c r="D69" s="86" t="s">
        <v>158</v>
      </c>
      <c r="E69" s="95" t="s">
        <v>34</v>
      </c>
      <c r="F69" s="85" t="s">
        <v>72</v>
      </c>
      <c r="G69" s="104">
        <v>1</v>
      </c>
      <c r="H69" s="79">
        <v>0</v>
      </c>
      <c r="I69" s="133">
        <f t="shared" si="24"/>
        <v>0</v>
      </c>
      <c r="K69" s="4"/>
    </row>
    <row r="70" spans="1:11" ht="15">
      <c r="A70" s="93"/>
      <c r="B70" s="81" t="s">
        <v>149</v>
      </c>
      <c r="C70" s="94">
        <f t="shared" si="23"/>
        <v>19</v>
      </c>
      <c r="D70" s="86" t="s">
        <v>159</v>
      </c>
      <c r="E70" s="95" t="s">
        <v>34</v>
      </c>
      <c r="F70" s="85" t="s">
        <v>72</v>
      </c>
      <c r="G70" s="104">
        <v>1</v>
      </c>
      <c r="H70" s="79">
        <v>0</v>
      </c>
      <c r="I70" s="133">
        <f t="shared" si="24"/>
        <v>0</v>
      </c>
      <c r="K70" s="4"/>
    </row>
    <row r="71" spans="1:11" ht="15">
      <c r="A71" s="93"/>
      <c r="B71" s="81" t="s">
        <v>150</v>
      </c>
      <c r="C71" s="94">
        <f t="shared" si="23"/>
        <v>20</v>
      </c>
      <c r="D71" s="86" t="s">
        <v>160</v>
      </c>
      <c r="E71" s="95" t="s">
        <v>34</v>
      </c>
      <c r="F71" s="85" t="s">
        <v>72</v>
      </c>
      <c r="G71" s="104">
        <v>1</v>
      </c>
      <c r="H71" s="79">
        <v>0</v>
      </c>
      <c r="I71" s="133">
        <f t="shared" si="24"/>
        <v>0</v>
      </c>
      <c r="K71" s="4"/>
    </row>
    <row r="72" spans="1:11" ht="15">
      <c r="A72" s="93"/>
      <c r="B72" s="81" t="s">
        <v>151</v>
      </c>
      <c r="C72" s="94">
        <f t="shared" si="23"/>
        <v>21</v>
      </c>
      <c r="D72" s="86" t="s">
        <v>161</v>
      </c>
      <c r="E72" s="95" t="s">
        <v>34</v>
      </c>
      <c r="F72" s="85" t="s">
        <v>72</v>
      </c>
      <c r="G72" s="104">
        <v>1</v>
      </c>
      <c r="H72" s="79">
        <v>0</v>
      </c>
      <c r="I72" s="133">
        <f t="shared" si="24"/>
        <v>0</v>
      </c>
      <c r="K72" s="4"/>
    </row>
    <row r="73" spans="1:11" ht="15">
      <c r="A73" s="93"/>
      <c r="B73" s="81" t="s">
        <v>152</v>
      </c>
      <c r="C73" s="94">
        <f t="shared" si="23"/>
        <v>22</v>
      </c>
      <c r="D73" s="86" t="s">
        <v>162</v>
      </c>
      <c r="E73" s="95" t="s">
        <v>34</v>
      </c>
      <c r="F73" s="85" t="s">
        <v>72</v>
      </c>
      <c r="G73" s="104">
        <v>1</v>
      </c>
      <c r="H73" s="79">
        <v>0</v>
      </c>
      <c r="I73" s="133">
        <f t="shared" si="24"/>
        <v>0</v>
      </c>
      <c r="K73" s="4"/>
    </row>
    <row r="74" spans="1:9" ht="15">
      <c r="A74" s="93"/>
      <c r="B74" s="81" t="s">
        <v>37</v>
      </c>
      <c r="C74" s="94">
        <f t="shared" si="23"/>
        <v>23</v>
      </c>
      <c r="D74" s="86" t="s">
        <v>163</v>
      </c>
      <c r="E74" s="95" t="s">
        <v>34</v>
      </c>
      <c r="F74" s="85" t="s">
        <v>72</v>
      </c>
      <c r="G74" s="104">
        <v>1</v>
      </c>
      <c r="H74" s="79">
        <v>0</v>
      </c>
      <c r="I74" s="133">
        <f t="shared" si="13"/>
        <v>0</v>
      </c>
    </row>
    <row r="75" spans="1:9" ht="15">
      <c r="A75" s="93"/>
      <c r="B75" s="81" t="s">
        <v>37</v>
      </c>
      <c r="C75" s="94">
        <f t="shared" si="23"/>
        <v>24</v>
      </c>
      <c r="D75" s="86" t="s">
        <v>68</v>
      </c>
      <c r="E75" s="95" t="s">
        <v>30</v>
      </c>
      <c r="F75" s="85" t="s">
        <v>72</v>
      </c>
      <c r="G75" s="104">
        <f>SUM(G47:G74)</f>
        <v>30</v>
      </c>
      <c r="H75" s="79">
        <v>0</v>
      </c>
      <c r="I75" s="133">
        <f>G75*H75</f>
        <v>0</v>
      </c>
    </row>
    <row r="76" spans="1:9" ht="15">
      <c r="A76" s="93"/>
      <c r="B76" s="81" t="s">
        <v>37</v>
      </c>
      <c r="C76" s="94">
        <f aca="true" t="shared" si="25" ref="C76">C75+1</f>
        <v>25</v>
      </c>
      <c r="D76" s="86" t="s">
        <v>39</v>
      </c>
      <c r="E76" s="95" t="s">
        <v>34</v>
      </c>
      <c r="F76" s="85" t="s">
        <v>72</v>
      </c>
      <c r="G76" s="104">
        <f>G75</f>
        <v>30</v>
      </c>
      <c r="H76" s="79">
        <v>0</v>
      </c>
      <c r="I76" s="133">
        <f>G76*H76</f>
        <v>0</v>
      </c>
    </row>
    <row r="77" spans="1:9" ht="15">
      <c r="A77" s="93"/>
      <c r="B77" s="84"/>
      <c r="C77" s="94"/>
      <c r="D77" s="86"/>
      <c r="E77" s="95"/>
      <c r="F77" s="85"/>
      <c r="G77" s="104"/>
      <c r="H77" s="79"/>
      <c r="I77" s="134">
        <f>SUM(I47:I76)</f>
        <v>0</v>
      </c>
    </row>
    <row r="78" spans="1:9" ht="15">
      <c r="A78" s="93"/>
      <c r="B78" s="84" t="s">
        <v>37</v>
      </c>
      <c r="C78" s="94">
        <f>C76+1</f>
        <v>26</v>
      </c>
      <c r="D78" s="86" t="s">
        <v>164</v>
      </c>
      <c r="E78" s="83" t="s">
        <v>84</v>
      </c>
      <c r="F78" s="85"/>
      <c r="G78" s="87">
        <v>2.39</v>
      </c>
      <c r="H78" s="78">
        <v>0</v>
      </c>
      <c r="I78" s="133">
        <f>(H78/100)*G78</f>
        <v>0</v>
      </c>
    </row>
    <row r="79" spans="1:9" ht="15">
      <c r="A79" s="93"/>
      <c r="B79" s="94"/>
      <c r="C79" s="94"/>
      <c r="D79" s="88" t="s">
        <v>40</v>
      </c>
      <c r="E79" s="89"/>
      <c r="F79" s="105"/>
      <c r="G79" s="106"/>
      <c r="H79" s="111"/>
      <c r="I79" s="135">
        <f>I78+I77</f>
        <v>0</v>
      </c>
    </row>
    <row r="80" spans="1:255" ht="15">
      <c r="A80" s="93"/>
      <c r="B80" s="84"/>
      <c r="C80" s="94"/>
      <c r="D80" s="72" t="s">
        <v>65</v>
      </c>
      <c r="E80" s="95"/>
      <c r="F80" s="85"/>
      <c r="G80" s="113"/>
      <c r="H80" s="114"/>
      <c r="I80" s="133"/>
      <c r="IT80" s="4"/>
      <c r="IU80" s="4"/>
    </row>
    <row r="81" spans="1:255" ht="15">
      <c r="A81" s="93"/>
      <c r="B81" s="81" t="s">
        <v>13</v>
      </c>
      <c r="C81" s="94">
        <v>1</v>
      </c>
      <c r="D81" s="82" t="s">
        <v>81</v>
      </c>
      <c r="E81" s="95" t="s">
        <v>34</v>
      </c>
      <c r="F81" s="85"/>
      <c r="G81" s="104">
        <v>1</v>
      </c>
      <c r="H81" s="79">
        <v>0</v>
      </c>
      <c r="I81" s="133">
        <f>G81*H81</f>
        <v>0</v>
      </c>
      <c r="IT81" s="4"/>
      <c r="IU81" s="4"/>
    </row>
    <row r="82" spans="1:255" ht="15">
      <c r="A82" s="93"/>
      <c r="B82" s="81" t="s">
        <v>13</v>
      </c>
      <c r="C82" s="94">
        <v>2</v>
      </c>
      <c r="D82" s="115" t="s">
        <v>82</v>
      </c>
      <c r="E82" s="95" t="s">
        <v>34</v>
      </c>
      <c r="F82" s="85"/>
      <c r="G82" s="104">
        <v>2</v>
      </c>
      <c r="H82" s="79">
        <v>0</v>
      </c>
      <c r="I82" s="133">
        <f>G82*H82</f>
        <v>0</v>
      </c>
      <c r="IT82" s="4"/>
      <c r="IU82" s="4"/>
    </row>
    <row r="83" spans="1:255" ht="15">
      <c r="A83" s="93"/>
      <c r="B83" s="94"/>
      <c r="C83" s="94"/>
      <c r="D83" s="88" t="s">
        <v>66</v>
      </c>
      <c r="E83" s="89"/>
      <c r="F83" s="105"/>
      <c r="G83" s="116"/>
      <c r="H83" s="117"/>
      <c r="I83" s="135">
        <f>SUM(I81:I82)</f>
        <v>0</v>
      </c>
      <c r="IT83" s="4"/>
      <c r="IU83" s="4"/>
    </row>
    <row r="84" spans="1:9" ht="19.5" customHeight="1">
      <c r="A84" s="93"/>
      <c r="B84" s="84"/>
      <c r="C84" s="94"/>
      <c r="D84" s="72" t="s">
        <v>41</v>
      </c>
      <c r="E84" s="95"/>
      <c r="F84" s="85"/>
      <c r="G84" s="109"/>
      <c r="H84" s="79"/>
      <c r="I84" s="133"/>
    </row>
    <row r="85" spans="1:9" ht="15">
      <c r="A85" s="93"/>
      <c r="B85" s="81" t="s">
        <v>42</v>
      </c>
      <c r="C85" s="94">
        <v>1</v>
      </c>
      <c r="D85" s="86" t="s">
        <v>43</v>
      </c>
      <c r="E85" s="95" t="s">
        <v>44</v>
      </c>
      <c r="F85" s="118">
        <v>15</v>
      </c>
      <c r="G85" s="104">
        <v>15</v>
      </c>
      <c r="H85" s="79">
        <v>0</v>
      </c>
      <c r="I85" s="133">
        <f>G85*H85</f>
        <v>0</v>
      </c>
    </row>
    <row r="86" spans="1:9" ht="15">
      <c r="A86" s="93"/>
      <c r="B86" s="81" t="s">
        <v>42</v>
      </c>
      <c r="C86" s="94">
        <f>C85+1</f>
        <v>2</v>
      </c>
      <c r="D86" s="86" t="s">
        <v>45</v>
      </c>
      <c r="E86" s="95" t="s">
        <v>44</v>
      </c>
      <c r="F86" s="118">
        <v>10</v>
      </c>
      <c r="G86" s="104">
        <v>10</v>
      </c>
      <c r="H86" s="79">
        <v>0</v>
      </c>
      <c r="I86" s="133">
        <f>G86*H86</f>
        <v>0</v>
      </c>
    </row>
    <row r="87" spans="1:9" ht="15">
      <c r="A87" s="93"/>
      <c r="B87" s="84"/>
      <c r="C87" s="94"/>
      <c r="D87" s="86"/>
      <c r="E87" s="95"/>
      <c r="F87" s="85"/>
      <c r="G87" s="73"/>
      <c r="H87" s="79"/>
      <c r="I87" s="134">
        <f>SUM(I85:I86)</f>
        <v>0</v>
      </c>
    </row>
    <row r="88" spans="1:9" ht="15">
      <c r="A88" s="93"/>
      <c r="B88" s="94"/>
      <c r="C88" s="94"/>
      <c r="D88" s="88" t="s">
        <v>46</v>
      </c>
      <c r="E88" s="89"/>
      <c r="F88" s="105"/>
      <c r="G88" s="106"/>
      <c r="H88" s="107"/>
      <c r="I88" s="135">
        <f>I87</f>
        <v>0</v>
      </c>
    </row>
    <row r="89" spans="1:9" ht="16.9" customHeight="1">
      <c r="A89" s="93"/>
      <c r="B89" s="84"/>
      <c r="C89" s="94"/>
      <c r="D89" s="72" t="s">
        <v>47</v>
      </c>
      <c r="E89" s="95"/>
      <c r="F89" s="85"/>
      <c r="G89" s="109"/>
      <c r="H89" s="110"/>
      <c r="I89" s="137"/>
    </row>
    <row r="90" spans="1:9" ht="19.5" customHeight="1">
      <c r="A90" s="93"/>
      <c r="B90" s="94"/>
      <c r="C90" s="94"/>
      <c r="D90" s="72" t="s">
        <v>48</v>
      </c>
      <c r="E90" s="95"/>
      <c r="F90" s="85"/>
      <c r="G90" s="109"/>
      <c r="H90" s="110"/>
      <c r="I90" s="137"/>
    </row>
    <row r="91" spans="1:9" ht="15">
      <c r="A91" s="93"/>
      <c r="B91" s="81" t="s">
        <v>49</v>
      </c>
      <c r="C91" s="94">
        <v>1</v>
      </c>
      <c r="D91" s="82" t="s">
        <v>83</v>
      </c>
      <c r="E91" s="95" t="s">
        <v>28</v>
      </c>
      <c r="F91" s="85" t="s">
        <v>72</v>
      </c>
      <c r="G91" s="104">
        <f>G29</f>
        <v>422</v>
      </c>
      <c r="H91" s="79">
        <v>0</v>
      </c>
      <c r="I91" s="133">
        <f>G91*H91</f>
        <v>0</v>
      </c>
    </row>
    <row r="92" spans="1:9" ht="15">
      <c r="A92" s="93"/>
      <c r="B92" s="84"/>
      <c r="C92" s="94"/>
      <c r="D92" s="86"/>
      <c r="E92" s="95"/>
      <c r="F92" s="85"/>
      <c r="G92" s="73"/>
      <c r="H92" s="79"/>
      <c r="I92" s="134">
        <f>SUM(I90:I91)</f>
        <v>0</v>
      </c>
    </row>
    <row r="93" spans="1:9" ht="15">
      <c r="A93" s="93"/>
      <c r="B93" s="84" t="s">
        <v>49</v>
      </c>
      <c r="C93" s="94">
        <v>2</v>
      </c>
      <c r="D93" s="86" t="s">
        <v>85</v>
      </c>
      <c r="E93" s="83" t="s">
        <v>84</v>
      </c>
      <c r="F93" s="85"/>
      <c r="G93" s="87">
        <v>0.15</v>
      </c>
      <c r="H93" s="78">
        <f>I92</f>
        <v>0</v>
      </c>
      <c r="I93" s="133">
        <f>(H93/100)*G93</f>
        <v>0</v>
      </c>
    </row>
    <row r="94" spans="1:9" ht="15">
      <c r="A94" s="93"/>
      <c r="B94" s="84"/>
      <c r="C94" s="94"/>
      <c r="D94" s="88" t="s">
        <v>50</v>
      </c>
      <c r="E94" s="89"/>
      <c r="F94" s="105"/>
      <c r="G94" s="106"/>
      <c r="H94" s="111"/>
      <c r="I94" s="135">
        <f>I92+I93</f>
        <v>0</v>
      </c>
    </row>
    <row r="95" spans="1:34" ht="18.6" customHeight="1">
      <c r="A95" s="93"/>
      <c r="B95" s="84"/>
      <c r="C95" s="94"/>
      <c r="D95" s="72" t="s">
        <v>51</v>
      </c>
      <c r="E95" s="95"/>
      <c r="F95" s="85"/>
      <c r="G95" s="109"/>
      <c r="H95" s="79"/>
      <c r="I95" s="133"/>
      <c r="AH95" s="131">
        <f>SUM(I94,I88,I83,I79,I44,I32,I20)</f>
        <v>0</v>
      </c>
    </row>
    <row r="96" spans="1:9" ht="17.65" customHeight="1">
      <c r="A96" s="93"/>
      <c r="B96" s="94"/>
      <c r="C96" s="94"/>
      <c r="D96" s="72" t="s">
        <v>52</v>
      </c>
      <c r="E96" s="95"/>
      <c r="F96" s="85"/>
      <c r="G96" s="109"/>
      <c r="H96" s="79"/>
      <c r="I96" s="133"/>
    </row>
    <row r="97" spans="1:9" ht="28.5">
      <c r="A97" s="93"/>
      <c r="B97" s="74" t="s">
        <v>53</v>
      </c>
      <c r="C97" s="74">
        <v>1</v>
      </c>
      <c r="D97" s="80" t="s">
        <v>90</v>
      </c>
      <c r="E97" s="98" t="s">
        <v>63</v>
      </c>
      <c r="F97" s="56"/>
      <c r="G97" s="56">
        <v>60</v>
      </c>
      <c r="H97" s="78">
        <v>0</v>
      </c>
      <c r="I97" s="133">
        <f aca="true" t="shared" si="26" ref="I97:I111">G97*H97</f>
        <v>0</v>
      </c>
    </row>
    <row r="98" spans="1:9" ht="57">
      <c r="A98" s="93"/>
      <c r="B98" s="74" t="s">
        <v>53</v>
      </c>
      <c r="C98" s="74">
        <v>2</v>
      </c>
      <c r="D98" s="80" t="s">
        <v>91</v>
      </c>
      <c r="E98" s="98" t="s">
        <v>63</v>
      </c>
      <c r="F98" s="56"/>
      <c r="G98" s="56">
        <v>5</v>
      </c>
      <c r="H98" s="78">
        <v>0</v>
      </c>
      <c r="I98" s="133">
        <f t="shared" si="26"/>
        <v>0</v>
      </c>
    </row>
    <row r="99" spans="1:9" ht="15">
      <c r="A99" s="93"/>
      <c r="B99" s="74" t="s">
        <v>53</v>
      </c>
      <c r="C99" s="74">
        <v>3</v>
      </c>
      <c r="D99" s="80" t="s">
        <v>92</v>
      </c>
      <c r="E99" s="98" t="s">
        <v>63</v>
      </c>
      <c r="F99" s="56"/>
      <c r="G99" s="56">
        <v>72</v>
      </c>
      <c r="H99" s="78">
        <v>0</v>
      </c>
      <c r="I99" s="133">
        <f t="shared" si="26"/>
        <v>0</v>
      </c>
    </row>
    <row r="100" spans="1:9" ht="17.65" customHeight="1">
      <c r="A100" s="93"/>
      <c r="B100" s="74" t="s">
        <v>53</v>
      </c>
      <c r="C100" s="74">
        <v>4</v>
      </c>
      <c r="D100" s="80" t="s">
        <v>93</v>
      </c>
      <c r="E100" s="98" t="s">
        <v>63</v>
      </c>
      <c r="F100" s="56"/>
      <c r="G100" s="56">
        <v>20</v>
      </c>
      <c r="H100" s="78">
        <v>0</v>
      </c>
      <c r="I100" s="133">
        <f t="shared" si="26"/>
        <v>0</v>
      </c>
    </row>
    <row r="101" spans="1:9" ht="85.5">
      <c r="A101" s="93"/>
      <c r="B101" s="74" t="s">
        <v>53</v>
      </c>
      <c r="C101" s="74">
        <v>5</v>
      </c>
      <c r="D101" s="80" t="s">
        <v>94</v>
      </c>
      <c r="E101" s="98" t="s">
        <v>84</v>
      </c>
      <c r="F101" s="56"/>
      <c r="G101" s="56">
        <v>4</v>
      </c>
      <c r="H101" s="78">
        <v>0</v>
      </c>
      <c r="I101" s="133">
        <f t="shared" si="26"/>
        <v>0</v>
      </c>
    </row>
    <row r="102" spans="1:9" ht="85.5">
      <c r="A102" s="93"/>
      <c r="B102" s="74" t="s">
        <v>53</v>
      </c>
      <c r="C102" s="74">
        <v>6</v>
      </c>
      <c r="D102" s="80" t="s">
        <v>95</v>
      </c>
      <c r="E102" s="98" t="s">
        <v>84</v>
      </c>
      <c r="F102" s="56"/>
      <c r="G102" s="56">
        <v>4</v>
      </c>
      <c r="H102" s="78">
        <v>0</v>
      </c>
      <c r="I102" s="133">
        <f t="shared" si="26"/>
        <v>0</v>
      </c>
    </row>
    <row r="103" spans="1:9" ht="42.75">
      <c r="A103" s="93"/>
      <c r="B103" s="81" t="s">
        <v>53</v>
      </c>
      <c r="C103" s="96">
        <v>7</v>
      </c>
      <c r="D103" s="80" t="s">
        <v>96</v>
      </c>
      <c r="E103" s="98" t="s">
        <v>34</v>
      </c>
      <c r="F103" s="56"/>
      <c r="G103" s="56">
        <v>1</v>
      </c>
      <c r="H103" s="78">
        <v>0</v>
      </c>
      <c r="I103" s="133">
        <f t="shared" si="26"/>
        <v>0</v>
      </c>
    </row>
    <row r="104" spans="1:9" ht="28.5">
      <c r="A104" s="93"/>
      <c r="B104" s="81" t="s">
        <v>105</v>
      </c>
      <c r="C104" s="96">
        <v>8</v>
      </c>
      <c r="D104" s="80" t="s">
        <v>97</v>
      </c>
      <c r="E104" s="98" t="s">
        <v>84</v>
      </c>
      <c r="F104" s="56"/>
      <c r="G104" s="56">
        <v>3</v>
      </c>
      <c r="H104" s="78">
        <v>0</v>
      </c>
      <c r="I104" s="133">
        <f t="shared" si="26"/>
        <v>0</v>
      </c>
    </row>
    <row r="105" spans="1:9" ht="28.5">
      <c r="A105" s="93"/>
      <c r="B105" s="81" t="s">
        <v>106</v>
      </c>
      <c r="C105" s="96">
        <v>9</v>
      </c>
      <c r="D105" s="80" t="s">
        <v>98</v>
      </c>
      <c r="E105" s="98" t="s">
        <v>84</v>
      </c>
      <c r="F105" s="56"/>
      <c r="G105" s="56">
        <v>2</v>
      </c>
      <c r="H105" s="78">
        <v>0</v>
      </c>
      <c r="I105" s="133">
        <f t="shared" si="26"/>
        <v>0</v>
      </c>
    </row>
    <row r="106" spans="1:9" ht="42.75">
      <c r="A106" s="93"/>
      <c r="B106" s="81" t="s">
        <v>107</v>
      </c>
      <c r="C106" s="96">
        <v>10</v>
      </c>
      <c r="D106" s="80" t="s">
        <v>99</v>
      </c>
      <c r="E106" s="98" t="s">
        <v>34</v>
      </c>
      <c r="F106" s="56"/>
      <c r="G106" s="56">
        <v>1</v>
      </c>
      <c r="H106" s="78">
        <v>0</v>
      </c>
      <c r="I106" s="133">
        <f t="shared" si="26"/>
        <v>0</v>
      </c>
    </row>
    <row r="107" spans="1:9" ht="28.5">
      <c r="A107" s="93"/>
      <c r="B107" s="81" t="s">
        <v>108</v>
      </c>
      <c r="C107" s="96">
        <v>11</v>
      </c>
      <c r="D107" s="80" t="s">
        <v>100</v>
      </c>
      <c r="E107" s="98" t="s">
        <v>34</v>
      </c>
      <c r="F107" s="56"/>
      <c r="G107" s="56">
        <v>1</v>
      </c>
      <c r="H107" s="78">
        <v>0</v>
      </c>
      <c r="I107" s="133">
        <f t="shared" si="26"/>
        <v>0</v>
      </c>
    </row>
    <row r="108" spans="1:9" ht="28.5">
      <c r="A108" s="93"/>
      <c r="B108" s="81" t="s">
        <v>109</v>
      </c>
      <c r="C108" s="96">
        <v>12</v>
      </c>
      <c r="D108" s="80" t="s">
        <v>101</v>
      </c>
      <c r="E108" s="98" t="s">
        <v>34</v>
      </c>
      <c r="F108" s="56"/>
      <c r="G108" s="56">
        <v>1</v>
      </c>
      <c r="H108" s="78">
        <v>0</v>
      </c>
      <c r="I108" s="133">
        <f t="shared" si="26"/>
        <v>0</v>
      </c>
    </row>
    <row r="109" spans="1:9" ht="15">
      <c r="A109" s="93"/>
      <c r="B109" s="81" t="s">
        <v>110</v>
      </c>
      <c r="C109" s="96">
        <v>13</v>
      </c>
      <c r="D109" s="80" t="s">
        <v>102</v>
      </c>
      <c r="E109" s="98" t="s">
        <v>34</v>
      </c>
      <c r="F109" s="56"/>
      <c r="G109" s="56">
        <v>1</v>
      </c>
      <c r="H109" s="78">
        <v>0</v>
      </c>
      <c r="I109" s="133">
        <f t="shared" si="26"/>
        <v>0</v>
      </c>
    </row>
    <row r="110" spans="1:9" ht="17.65" customHeight="1">
      <c r="A110" s="93"/>
      <c r="B110" s="81" t="s">
        <v>111</v>
      </c>
      <c r="C110" s="96">
        <v>14</v>
      </c>
      <c r="D110" s="80" t="s">
        <v>103</v>
      </c>
      <c r="E110" s="98" t="s">
        <v>84</v>
      </c>
      <c r="F110" s="56"/>
      <c r="G110" s="56">
        <v>4</v>
      </c>
      <c r="H110" s="78">
        <v>0</v>
      </c>
      <c r="I110" s="133">
        <f t="shared" si="26"/>
        <v>0</v>
      </c>
    </row>
    <row r="111" spans="1:9" ht="17.65" customHeight="1">
      <c r="A111" s="93"/>
      <c r="B111" s="81" t="s">
        <v>112</v>
      </c>
      <c r="C111" s="96">
        <v>15</v>
      </c>
      <c r="D111" s="80" t="s">
        <v>104</v>
      </c>
      <c r="E111" s="98" t="s">
        <v>84</v>
      </c>
      <c r="F111" s="56"/>
      <c r="G111" s="56">
        <v>4</v>
      </c>
      <c r="H111" s="78">
        <v>0</v>
      </c>
      <c r="I111" s="133">
        <f t="shared" si="26"/>
        <v>0</v>
      </c>
    </row>
    <row r="112" spans="1:9" ht="15">
      <c r="A112" s="93"/>
      <c r="B112" s="84"/>
      <c r="C112" s="94"/>
      <c r="D112" s="88" t="s">
        <v>54</v>
      </c>
      <c r="E112" s="89"/>
      <c r="F112" s="105"/>
      <c r="G112" s="106"/>
      <c r="H112" s="111"/>
      <c r="I112" s="135">
        <f>SUM(I97:I111)</f>
        <v>0</v>
      </c>
    </row>
    <row r="113" spans="1:9" ht="15">
      <c r="A113" s="65"/>
      <c r="B113" s="94"/>
      <c r="C113" s="94"/>
      <c r="D113" s="119" t="s">
        <v>55</v>
      </c>
      <c r="E113" s="120"/>
      <c r="F113" s="121"/>
      <c r="G113" s="120"/>
      <c r="H113" s="143"/>
      <c r="I113" s="133"/>
    </row>
    <row r="114" spans="1:9" ht="15">
      <c r="A114" s="65"/>
      <c r="B114" s="94">
        <v>732</v>
      </c>
      <c r="C114" s="94"/>
      <c r="D114" s="120" t="s">
        <v>9</v>
      </c>
      <c r="E114" s="120"/>
      <c r="F114" s="121"/>
      <c r="G114" s="120"/>
      <c r="H114" s="143"/>
      <c r="I114" s="133">
        <f>I20</f>
        <v>0</v>
      </c>
    </row>
    <row r="115" spans="1:9" ht="15">
      <c r="A115" s="65"/>
      <c r="B115" s="94">
        <v>733</v>
      </c>
      <c r="C115" s="94"/>
      <c r="D115" s="120" t="s">
        <v>10</v>
      </c>
      <c r="E115" s="120"/>
      <c r="F115" s="121"/>
      <c r="G115" s="120"/>
      <c r="H115" s="143"/>
      <c r="I115" s="133">
        <f>I32</f>
        <v>0</v>
      </c>
    </row>
    <row r="116" spans="1:9" ht="15">
      <c r="A116" s="65"/>
      <c r="B116" s="94">
        <v>734</v>
      </c>
      <c r="C116" s="94"/>
      <c r="D116" s="120" t="s">
        <v>11</v>
      </c>
      <c r="E116" s="120"/>
      <c r="F116" s="121"/>
      <c r="G116" s="120"/>
      <c r="H116" s="143"/>
      <c r="I116" s="133">
        <f>I44</f>
        <v>0</v>
      </c>
    </row>
    <row r="117" spans="1:9" ht="15">
      <c r="A117" s="65"/>
      <c r="B117" s="94">
        <v>735</v>
      </c>
      <c r="C117" s="94"/>
      <c r="D117" s="120" t="s">
        <v>12</v>
      </c>
      <c r="E117" s="120"/>
      <c r="F117" s="121"/>
      <c r="G117" s="120"/>
      <c r="H117" s="143"/>
      <c r="I117" s="133">
        <f>I79</f>
        <v>0</v>
      </c>
    </row>
    <row r="118" spans="1:9" ht="15">
      <c r="A118" s="65"/>
      <c r="B118" s="81" t="s">
        <v>13</v>
      </c>
      <c r="C118" s="94"/>
      <c r="D118" s="120" t="s">
        <v>14</v>
      </c>
      <c r="E118" s="120"/>
      <c r="F118" s="121"/>
      <c r="G118" s="120"/>
      <c r="H118" s="143"/>
      <c r="I118" s="133">
        <f>I83</f>
        <v>0</v>
      </c>
    </row>
    <row r="119" spans="1:9" ht="15">
      <c r="A119" s="65"/>
      <c r="B119" s="94">
        <v>767</v>
      </c>
      <c r="C119" s="122"/>
      <c r="D119" s="120" t="s">
        <v>15</v>
      </c>
      <c r="E119" s="120"/>
      <c r="F119" s="121"/>
      <c r="G119" s="120"/>
      <c r="H119" s="143"/>
      <c r="I119" s="133">
        <f>I88</f>
        <v>0</v>
      </c>
    </row>
    <row r="120" spans="1:9" ht="15">
      <c r="A120" s="65"/>
      <c r="B120" s="94">
        <v>713</v>
      </c>
      <c r="C120" s="122"/>
      <c r="D120" s="120" t="s">
        <v>16</v>
      </c>
      <c r="E120" s="120"/>
      <c r="F120" s="121"/>
      <c r="G120" s="120"/>
      <c r="H120" s="143"/>
      <c r="I120" s="133">
        <f>I94</f>
        <v>0</v>
      </c>
    </row>
    <row r="121" spans="1:9" ht="15">
      <c r="A121" s="65"/>
      <c r="B121" s="94">
        <v>900</v>
      </c>
      <c r="C121" s="122"/>
      <c r="D121" s="120" t="s">
        <v>17</v>
      </c>
      <c r="E121" s="120"/>
      <c r="F121" s="121"/>
      <c r="G121" s="120"/>
      <c r="H121" s="143"/>
      <c r="I121" s="133">
        <f>I112</f>
        <v>0</v>
      </c>
    </row>
    <row r="122" spans="1:9" ht="20.65" customHeight="1" thickBot="1">
      <c r="A122" s="123"/>
      <c r="B122" s="124"/>
      <c r="C122" s="125"/>
      <c r="D122" s="126" t="s">
        <v>123</v>
      </c>
      <c r="E122" s="126"/>
      <c r="F122" s="127"/>
      <c r="G122" s="126"/>
      <c r="H122" s="144"/>
      <c r="I122" s="138">
        <f>SUM(I114:I121)</f>
        <v>0</v>
      </c>
    </row>
  </sheetData>
  <protectedRanges>
    <protectedRange sqref="H112:H65536 H1:H96" name="jednotková cena_1"/>
    <protectedRange sqref="H97:H100 H103 H106:H109" name="jednotková cena_1_1"/>
  </protectedRanges>
  <mergeCells count="1">
    <mergeCell ref="D23:E23"/>
  </mergeCells>
  <printOptions/>
  <pageMargins left="0.7" right="0.7" top="0.787401575" bottom="0.787401575" header="0.3" footer="0.3"/>
  <pageSetup fitToWidth="0" fitToHeight="1" horizontalDpi="600" verticalDpi="6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Sailler</dc:creator>
  <cp:keywords/>
  <dc:description/>
  <cp:lastModifiedBy>POL</cp:lastModifiedBy>
  <cp:lastPrinted>2020-06-10T13:06:30Z</cp:lastPrinted>
  <dcterms:created xsi:type="dcterms:W3CDTF">2014-02-21T09:02:42Z</dcterms:created>
  <dcterms:modified xsi:type="dcterms:W3CDTF">2020-06-10T13:31:39Z</dcterms:modified>
  <cp:category/>
  <cp:version/>
  <cp:contentType/>
  <cp:contentStatus/>
</cp:coreProperties>
</file>