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2. Rozpočet - standard na šířku" sheetId="1" r:id="rId1"/>
  </sheets>
  <definedNames>
    <definedName name="_xlnm.Print_Titles" localSheetId="0">'2. Rozpočet - standard na šířku'!$7:$9</definedName>
    <definedName name="_xlnm.Print_Area" localSheetId="0">'2. Rozpočet - standard na šířku'!$A$1:$K$123</definedName>
  </definedNames>
  <calcPr fullCalcOnLoad="1"/>
</workbook>
</file>

<file path=xl/sharedStrings.xml><?xml version="1.0" encoding="utf-8"?>
<sst xmlns="http://schemas.openxmlformats.org/spreadsheetml/2006/main" count="353" uniqueCount="195">
  <si>
    <t xml:space="preserve">ROZPOČET  </t>
  </si>
  <si>
    <t xml:space="preserve">Objednatel:   </t>
  </si>
  <si>
    <t>P.Č.</t>
  </si>
  <si>
    <t>KCN</t>
  </si>
  <si>
    <t>Popis</t>
  </si>
  <si>
    <t>MJ</t>
  </si>
  <si>
    <t>Množství celkem</t>
  </si>
  <si>
    <t>Cena jednotková</t>
  </si>
  <si>
    <t>Dodávka</t>
  </si>
  <si>
    <t>Montáž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</si>
  <si>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</si>
  <si>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</si>
  <si>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</si>
  <si>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</si>
  <si>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</si>
  <si>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</si>
  <si>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</si>
  <si>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</si>
  <si>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</si>
  <si>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</si>
  <si>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</si>
  <si>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</si>
  <si>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</si>
  <si>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m2</t>
  </si>
  <si>
    <t xml:space="preserve">Celkem   </t>
  </si>
  <si>
    <t>Zhotovitel:   ing.T.Knapp</t>
  </si>
  <si>
    <t>ks</t>
  </si>
  <si>
    <t>bm</t>
  </si>
  <si>
    <t>Zařízení.pozice</t>
  </si>
  <si>
    <t xml:space="preserve"> </t>
  </si>
  <si>
    <t>kpl</t>
  </si>
  <si>
    <t>Montážní materiál</t>
  </si>
  <si>
    <t>Montážní, těsnící a spojovací material</t>
  </si>
  <si>
    <t>kg</t>
  </si>
  <si>
    <t>Nátěry</t>
  </si>
  <si>
    <t>Izolace</t>
  </si>
  <si>
    <t xml:space="preserve">Komplexní zkoušky, zaregulování a obsluha </t>
  </si>
  <si>
    <t>Přesuny strojů, zařízení  (1,00 Kč/kg)</t>
  </si>
  <si>
    <t>Přesuny potrubí  (1,00 Kč/kg)</t>
  </si>
  <si>
    <t>Podíl přidružených výkonů (1,6 % z ceny montáže)</t>
  </si>
  <si>
    <t xml:space="preserve">Přesuny strojů, zařízení a potrubí, přidružené výkony </t>
  </si>
  <si>
    <t>Komplexní vyzkoušení</t>
  </si>
  <si>
    <t>hod</t>
  </si>
  <si>
    <t>Zaškolení obsluhy</t>
  </si>
  <si>
    <t>Nátěr potrubí, oplechování a konzol - základ + 1x vrchní na montáži</t>
  </si>
  <si>
    <t xml:space="preserve">JKSO: 801.11.2.2  </t>
  </si>
  <si>
    <t>m3</t>
  </si>
  <si>
    <t>Stavba:   FN Plzeň stavební úpravy pro pracoviště JIP chirurgické kliniky 5.NP</t>
  </si>
  <si>
    <t xml:space="preserve">Objekt:   Budova č.10                                    </t>
  </si>
  <si>
    <t>Zaregulování  zařízení</t>
  </si>
  <si>
    <t>do obvodu 2630 mm/ 30% tvar. sk.I pozink ON 12 0403</t>
  </si>
  <si>
    <t>Spiro potrubí pozink  do D=315/20% tvarovek</t>
  </si>
  <si>
    <t>Spiro potrubí pozink  do D=160/30% tvarovek</t>
  </si>
  <si>
    <t>do obvodu 2630 mm/ 100% tvar. sk.I pozink ON 12 0403</t>
  </si>
  <si>
    <t>30.001</t>
  </si>
  <si>
    <t>30.002</t>
  </si>
  <si>
    <t>30.003</t>
  </si>
  <si>
    <t>30.004</t>
  </si>
  <si>
    <t>30.005</t>
  </si>
  <si>
    <t>30.006</t>
  </si>
  <si>
    <t>30.007</t>
  </si>
  <si>
    <t>30.008</t>
  </si>
  <si>
    <t>30.009</t>
  </si>
  <si>
    <t>30.010</t>
  </si>
  <si>
    <t>30.011</t>
  </si>
  <si>
    <t>30.012</t>
  </si>
  <si>
    <t>30.030</t>
  </si>
  <si>
    <t>Požární izolace z miner.vlny v  Al-fólii (atest EI 30min) viz označení na výkresech</t>
  </si>
  <si>
    <t>Potrubí chladiva (svazek)</t>
  </si>
  <si>
    <t>30.013</t>
  </si>
  <si>
    <t>Tal.ventil.kov.odvodní  KK 200 + montáž.kroužek</t>
  </si>
  <si>
    <t>Pokoje - jih, východní část</t>
  </si>
  <si>
    <t>Těsné dveře 600x1800 (vč. zárubně)</t>
  </si>
  <si>
    <t>30.014</t>
  </si>
  <si>
    <t>30.015</t>
  </si>
  <si>
    <t>30.016</t>
  </si>
  <si>
    <t>30.017</t>
  </si>
  <si>
    <t>30.017a</t>
  </si>
  <si>
    <t>30.018</t>
  </si>
  <si>
    <t>30.019</t>
  </si>
  <si>
    <t>30.020</t>
  </si>
  <si>
    <t>30.021</t>
  </si>
  <si>
    <t>30.022</t>
  </si>
  <si>
    <t>30.023</t>
  </si>
  <si>
    <t>30.024</t>
  </si>
  <si>
    <t>30.025</t>
  </si>
  <si>
    <t>30.026</t>
  </si>
  <si>
    <t>30.027</t>
  </si>
  <si>
    <t>30.028</t>
  </si>
  <si>
    <t>30.029</t>
  </si>
  <si>
    <t>Spiro potrubí pozink  do D=200/40% tvarovek</t>
  </si>
  <si>
    <t>Spiro potrubí pozink  do D=250/40% tvarovek</t>
  </si>
  <si>
    <t>do obvodu 1050 mm/ 10% tvar. sk.I pozink ON 12 0403</t>
  </si>
  <si>
    <t>do obvodu 1500mm/ 20% tvar. sk.I pozink ON 12 0403</t>
  </si>
  <si>
    <t>do obvodu 1890mm/ 40% tvar. sk.I pozink ON 12 0403</t>
  </si>
  <si>
    <t>do obvodu 4000 mm/ 50% tvar. sk.I pozink ON 12 0403</t>
  </si>
  <si>
    <t>Pokoje - sever, východní část</t>
  </si>
  <si>
    <t>31.001</t>
  </si>
  <si>
    <t>31.002</t>
  </si>
  <si>
    <t>31.003</t>
  </si>
  <si>
    <t>31.004</t>
  </si>
  <si>
    <t>31.005</t>
  </si>
  <si>
    <t>31.006</t>
  </si>
  <si>
    <t>31.007</t>
  </si>
  <si>
    <t>31.008</t>
  </si>
  <si>
    <t>31.009</t>
  </si>
  <si>
    <t>31.010</t>
  </si>
  <si>
    <t>31.011</t>
  </si>
  <si>
    <t>31.012</t>
  </si>
  <si>
    <t>31.013</t>
  </si>
  <si>
    <t>31.014</t>
  </si>
  <si>
    <t>31.017</t>
  </si>
  <si>
    <t>31.016</t>
  </si>
  <si>
    <t>31.015</t>
  </si>
  <si>
    <t>31.018</t>
  </si>
  <si>
    <t>31.019</t>
  </si>
  <si>
    <t>31.020</t>
  </si>
  <si>
    <t>31.021</t>
  </si>
  <si>
    <t>31.022</t>
  </si>
  <si>
    <t>30.003a</t>
  </si>
  <si>
    <t>do obvodu 1500mm/ 40% tvar. sk.I pozink ON 12 0403</t>
  </si>
  <si>
    <t>31.003a</t>
  </si>
  <si>
    <t>Strojovna VZT</t>
  </si>
  <si>
    <t>32.001</t>
  </si>
  <si>
    <t>32.001a</t>
  </si>
  <si>
    <t>32.002</t>
  </si>
  <si>
    <t>32.002a</t>
  </si>
  <si>
    <t>Regulační klapka 400x400 mm pro SM</t>
  </si>
  <si>
    <t>32.003</t>
  </si>
  <si>
    <t>32.004</t>
  </si>
  <si>
    <t>32.005</t>
  </si>
  <si>
    <t>32.006</t>
  </si>
  <si>
    <t>32.007</t>
  </si>
  <si>
    <t>do obvodu 1890mm/ 80% tvar. sk.I pozink ON 12 0403</t>
  </si>
  <si>
    <t>Datum:   6/2018</t>
  </si>
  <si>
    <t>Nasávací kus 1000x1000mm s úkosem 45°, krytý pletivem</t>
  </si>
  <si>
    <t>Výfukový kus 1000x1000mm s úkosem 45°, krytý pletivem</t>
  </si>
  <si>
    <t>30.040</t>
  </si>
  <si>
    <t>30.050</t>
  </si>
  <si>
    <t>31.030</t>
  </si>
  <si>
    <t>31.050</t>
  </si>
  <si>
    <t>32.030</t>
  </si>
  <si>
    <t>32.050</t>
  </si>
  <si>
    <t>STODSKÁ NEMOCNICE - oddělení následné péče - východní křídlo</t>
  </si>
  <si>
    <t>(složení a parametry dle techniky v příloze č.5 TPZ a tab.č.2 a 3 v TZ)</t>
  </si>
  <si>
    <t>Regulátor s variabilním průtokem vzduchu TVTD Easy 400x300, 0-10V, s hlukovým krytem a těsnou klapkou</t>
  </si>
  <si>
    <t>Tepelná /hluková izolace z miner.vlny  v Al-fólii 4 cm, označeno na výkresech + veškeré potrubí ve strojovnách VZT</t>
  </si>
  <si>
    <t>Tepelná izolace z miner.vlny  v Al-fólii 8 cm ,  na potrubí vedené po střeše</t>
  </si>
  <si>
    <t>Oplechování  izolace z miner.vlny  hliníkovým popřípadě pozinkovaným plechem   na potrubí vedené po fasádě</t>
  </si>
  <si>
    <t>(parametry  tab.č.2  v TZ)</t>
  </si>
  <si>
    <t xml:space="preserve">Sestavná klimatizační jednotka  s deskovým výměníkem pro ZZT a EC motory, certifikace dle EUROVENT  -  ve shodě s nařízením EU č.1253/2014  pro 2018, </t>
  </si>
  <si>
    <t>Zvlhčovač - parní elektrodový vyvíječ, vč. kondenzační hadice KS10,parní hadice DS80 a trubice 81-650</t>
  </si>
  <si>
    <t xml:space="preserve">Kondenzační venkovní jednotka  s plynulou regulací vč. expanz. ventilu </t>
  </si>
  <si>
    <t>Řídící box  0-10 V</t>
  </si>
  <si>
    <t>Drall. anemostat přívodní s klapkou, s nastavitelnými lamelami, deska 400x400 mm, horizontální připojení</t>
  </si>
  <si>
    <t>Drall. anemostat přívodní s klapkou, s nastavitelnými lamelami, deska 500x500 mm, horizontální připojení</t>
  </si>
  <si>
    <t>Regulátor konstatního průtoku pro nízké rychlosti proudění vzduchu d= 160</t>
  </si>
  <si>
    <t>Regulátor konstatního průtoku d= 200, s hlukovým krytem</t>
  </si>
  <si>
    <t>Drall. anemostat odvodní s klapkou, s pevnými lamelami, deska 400x400 mm, horizontální připojení</t>
  </si>
  <si>
    <t>Ohebná hadice tlumící d= 203  5m bal.zvuk.izol.</t>
  </si>
  <si>
    <t>Ohebná hadice tlumící d=  5m bal.zvuk.izol.</t>
  </si>
  <si>
    <t>Regulátor s variabilním průtokem vzduchu  500x300 mm, 0-10V, s hlukovým krytem a těsnou klapkou</t>
  </si>
  <si>
    <t>Regulátor s variabilním průtokem vzduchu 300x300 mm, 0-10V, s hlukovým krytem a těsnou klapkou</t>
  </si>
  <si>
    <t>Tlumič hluku k regulátoru   300x300 mm</t>
  </si>
  <si>
    <t>Regulátor s variabilním průtokem vzduchu d= 200, 0-10 V, s hlukovým krytem</t>
  </si>
  <si>
    <t>Tlumič hluku k regulátoru  d=200x1000, bez jádra</t>
  </si>
  <si>
    <t>Tlumič hluku k regulátoru   500x300 mm</t>
  </si>
  <si>
    <t>Tal.ventil.kov.odvodní  d= 160 + montáž.kroužek</t>
  </si>
  <si>
    <t>Regulátor konstatního průtoku  d= 250, s hlukovým krytem</t>
  </si>
  <si>
    <t>Ohebná hadice tlumící d=I 254  5m bal.zvuk.izol.</t>
  </si>
  <si>
    <t>Regulátor konstatního průtoku pro nízké rychlosti proudění vzduchu d= 200</t>
  </si>
  <si>
    <t>Tlumič hluku k regulátoru   400x300 mm</t>
  </si>
  <si>
    <t>Tal.ventil.kov.odvodní  d= 125 + montáž.kroužek</t>
  </si>
  <si>
    <t>Ohebná hadice tlumící d= 127  5m bal.zvuk.izol.</t>
  </si>
  <si>
    <t>Regulátor konstatního průtoku pro nízké rychlosti proudění vzduchu d= 125</t>
  </si>
  <si>
    <t>Drall. anemostat odvodní s klapkou, s pevnými lamelami, deska 500x500 mm, horizontální připojení</t>
  </si>
  <si>
    <t>Zvlhčovač - parní elektrodový vyvíječ, vč. kondenzační hadice KS10,parní hadice DS80 a trubice 81-350</t>
  </si>
  <si>
    <t>Regulátor s variabilním průtokem vzduchu  300x300 mm, 0-10V, s hlukovým krytem a těsnou klapkou</t>
  </si>
  <si>
    <t>Ohebná hadice tlumící d=127  5m bal.zvuk.izol.</t>
  </si>
  <si>
    <t>Ohebná hadice tlumící d= 160  5m bal.zvuk.izol.</t>
  </si>
  <si>
    <t>Drall. anemostat přívodní s klapkou, s pevnými lamelami, deska 500x500 mm, horizontální připojení</t>
  </si>
  <si>
    <t>Drall. anemostat přívodní s klapkou, s pevnými lamelami, deska 400x400 mm, horizontální připojení</t>
  </si>
  <si>
    <t>Ohebná hadice tlumící d=203  5m bal.zvuk.izol.</t>
  </si>
  <si>
    <t>Tal.ventil.kov.odvodní  d= 200 + montáž.kroužek</t>
  </si>
  <si>
    <t>Regulátor konstatního průtoku pro nízké rychlosti proudění vzduchu d=125</t>
  </si>
  <si>
    <t>Tal.ventil.kov.odvodní  d= 100 + montáž.kroužek</t>
  </si>
  <si>
    <t>Ohebná hadice tlumící d=102  5m bal.zvuk.izol.</t>
  </si>
  <si>
    <t>Regulátor konstatního průtoku d= 200</t>
  </si>
  <si>
    <t>Spojovací manžeta d= 315</t>
  </si>
  <si>
    <t>Ventilátor diagon. do kruhového potrubí s EC motorem d=315 mm</t>
  </si>
  <si>
    <t>Ventilátor diagon. do kruhového potrubí  s EC motorem d= 315 mm</t>
  </si>
  <si>
    <t>Tlumič hluku  d= 315/900</t>
  </si>
  <si>
    <t>Filtrační kazeta d= 315/F5</t>
  </si>
  <si>
    <t>Vyústka dvouřadá  - 1025x125 R1do kruhového  potrubí s regulací R1</t>
  </si>
  <si>
    <t>Mřížka na potrubí 450x400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</si>
</sst>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0.0"/>
    <numFmt numFmtId="168" formatCode="#,##0.0"/>
    <numFmt numFmtId="169" formatCode="[$-405]d\.\ mmmm\ yyyy"/>
    <numFmt numFmtId="170" formatCode="0.0000000"/>
  </numFmts>
  <fonts count="53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sz val="7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color indexed="10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u val="single"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2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6" xfId="0" applyFont="1" applyBorder="1" applyAlignment="1">
      <alignment/>
    </xf>
    <xf numFmtId="168" fontId="2" fillId="33" borderId="0" xfId="0" applyNumberFormat="1" applyFont="1" applyFill="1" applyAlignment="1" applyProtection="1">
      <alignment horizontal="left"/>
      <protection/>
    </xf>
    <xf numFmtId="168" fontId="4" fillId="34" borderId="10" xfId="0" applyNumberFormat="1" applyFont="1" applyFill="1" applyBorder="1" applyAlignment="1" applyProtection="1">
      <alignment horizontal="center" vertical="center" wrapText="1"/>
      <protection/>
    </xf>
    <xf numFmtId="168" fontId="5" fillId="33" borderId="0" xfId="0" applyNumberFormat="1" applyFont="1" applyFill="1" applyAlignment="1" applyProtection="1">
      <alignment horizontal="left"/>
      <protection/>
    </xf>
    <xf numFmtId="168" fontId="10" fillId="0" borderId="14" xfId="0" applyNumberFormat="1" applyFont="1" applyFill="1" applyBorder="1" applyAlignment="1">
      <alignment/>
    </xf>
    <xf numFmtId="168" fontId="10" fillId="0" borderId="14" xfId="0" applyNumberFormat="1" applyFont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0" fillId="0" borderId="15" xfId="0" applyNumberFormat="1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21" xfId="0" applyNumberFormat="1" applyFont="1" applyBorder="1" applyAlignment="1">
      <alignment/>
    </xf>
    <xf numFmtId="168" fontId="10" fillId="0" borderId="20" xfId="0" applyNumberFormat="1" applyFont="1" applyBorder="1" applyAlignment="1">
      <alignment/>
    </xf>
    <xf numFmtId="168" fontId="10" fillId="0" borderId="23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168" fontId="10" fillId="0" borderId="24" xfId="0" applyNumberFormat="1" applyFont="1" applyBorder="1" applyAlignment="1">
      <alignment/>
    </xf>
    <xf numFmtId="168" fontId="10" fillId="0" borderId="25" xfId="0" applyNumberFormat="1" applyFont="1" applyBorder="1" applyAlignment="1">
      <alignment/>
    </xf>
    <xf numFmtId="168" fontId="10" fillId="0" borderId="19" xfId="0" applyNumberFormat="1" applyFont="1" applyFill="1" applyBorder="1" applyAlignment="1">
      <alignment/>
    </xf>
    <xf numFmtId="168" fontId="10" fillId="0" borderId="16" xfId="0" applyNumberFormat="1" applyFont="1" applyBorder="1" applyAlignment="1">
      <alignment/>
    </xf>
    <xf numFmtId="168" fontId="10" fillId="0" borderId="26" xfId="0" applyNumberFormat="1" applyFont="1" applyBorder="1" applyAlignment="1">
      <alignment/>
    </xf>
    <xf numFmtId="168" fontId="0" fillId="0" borderId="0" xfId="0" applyNumberFormat="1" applyAlignment="1">
      <alignment horizontal="right" vertical="top"/>
    </xf>
    <xf numFmtId="168" fontId="10" fillId="35" borderId="21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168" fontId="13" fillId="0" borderId="27" xfId="0" applyNumberFormat="1" applyFont="1" applyBorder="1" applyAlignment="1">
      <alignment/>
    </xf>
    <xf numFmtId="0" fontId="14" fillId="0" borderId="0" xfId="0" applyFont="1" applyAlignment="1">
      <alignment horizontal="left" wrapText="1"/>
    </xf>
    <xf numFmtId="165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168" fontId="14" fillId="35" borderId="0" xfId="0" applyNumberFormat="1" applyFont="1" applyFill="1" applyAlignment="1">
      <alignment horizontal="right"/>
    </xf>
    <xf numFmtId="0" fontId="0" fillId="0" borderId="14" xfId="0" applyFont="1" applyBorder="1" applyAlignment="1">
      <alignment/>
    </xf>
    <xf numFmtId="168" fontId="10" fillId="0" borderId="16" xfId="0" applyNumberFormat="1" applyFont="1" applyFill="1" applyBorder="1" applyAlignment="1">
      <alignment/>
    </xf>
    <xf numFmtId="168" fontId="10" fillId="0" borderId="19" xfId="0" applyNumberFormat="1" applyFont="1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/>
    </xf>
    <xf numFmtId="0" fontId="11" fillId="0" borderId="29" xfId="0" applyFont="1" applyBorder="1" applyAlignment="1">
      <alignment wrapText="1"/>
    </xf>
    <xf numFmtId="0" fontId="12" fillId="0" borderId="29" xfId="0" applyFont="1" applyBorder="1" applyAlignment="1">
      <alignment horizontal="left" wrapText="1"/>
    </xf>
    <xf numFmtId="165" fontId="13" fillId="0" borderId="29" xfId="0" applyNumberFormat="1" applyFont="1" applyBorder="1" applyAlignment="1">
      <alignment horizontal="right"/>
    </xf>
    <xf numFmtId="168" fontId="13" fillId="0" borderId="29" xfId="0" applyNumberFormat="1" applyFont="1" applyBorder="1" applyAlignment="1">
      <alignment horizontal="right"/>
    </xf>
    <xf numFmtId="0" fontId="0" fillId="0" borderId="29" xfId="0" applyBorder="1" applyAlignment="1">
      <alignment horizontal="left" vertical="top"/>
    </xf>
    <xf numFmtId="0" fontId="0" fillId="0" borderId="20" xfId="0" applyFont="1" applyBorder="1" applyAlignment="1">
      <alignment wrapText="1"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168" fontId="10" fillId="0" borderId="30" xfId="0" applyNumberFormat="1" applyFont="1" applyFill="1" applyBorder="1" applyAlignment="1">
      <alignment/>
    </xf>
    <xf numFmtId="168" fontId="10" fillId="0" borderId="31" xfId="0" applyNumberFormat="1" applyFont="1" applyBorder="1" applyAlignment="1">
      <alignment/>
    </xf>
    <xf numFmtId="168" fontId="10" fillId="0" borderId="12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168" fontId="10" fillId="0" borderId="32" xfId="0" applyNumberFormat="1" applyFont="1" applyFill="1" applyBorder="1" applyAlignment="1">
      <alignment/>
    </xf>
    <xf numFmtId="168" fontId="10" fillId="0" borderId="32" xfId="0" applyNumberFormat="1" applyFont="1" applyBorder="1" applyAlignment="1">
      <alignment/>
    </xf>
    <xf numFmtId="168" fontId="10" fillId="0" borderId="33" xfId="0" applyNumberFormat="1" applyFont="1" applyBorder="1" applyAlignment="1">
      <alignment/>
    </xf>
    <xf numFmtId="168" fontId="10" fillId="0" borderId="34" xfId="0" applyNumberFormat="1" applyFont="1" applyFill="1" applyBorder="1" applyAlignment="1">
      <alignment/>
    </xf>
    <xf numFmtId="168" fontId="10" fillId="0" borderId="34" xfId="0" applyNumberFormat="1" applyFont="1" applyBorder="1" applyAlignment="1">
      <alignment/>
    </xf>
    <xf numFmtId="168" fontId="10" fillId="0" borderId="35" xfId="0" applyNumberFormat="1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10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11" fillId="0" borderId="27" xfId="0" applyFont="1" applyBorder="1" applyAlignment="1">
      <alignment wrapText="1"/>
    </xf>
    <xf numFmtId="0" fontId="0" fillId="0" borderId="36" xfId="0" applyBorder="1" applyAlignment="1">
      <alignment/>
    </xf>
    <xf numFmtId="164" fontId="2" fillId="0" borderId="13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8" fontId="10" fillId="0" borderId="24" xfId="0" applyNumberFormat="1" applyFont="1" applyFill="1" applyBorder="1" applyAlignment="1">
      <alignment/>
    </xf>
    <xf numFmtId="168" fontId="10" fillId="0" borderId="35" xfId="0" applyNumberFormat="1" applyFont="1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164" fontId="3" fillId="0" borderId="4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/>
    </xf>
    <xf numFmtId="0" fontId="12" fillId="0" borderId="27" xfId="0" applyFont="1" applyBorder="1" applyAlignment="1">
      <alignment horizontal="left" wrapText="1"/>
    </xf>
    <xf numFmtId="165" fontId="13" fillId="0" borderId="27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0" fontId="10" fillId="0" borderId="16" xfId="0" applyFont="1" applyFill="1" applyBorder="1" applyAlignment="1">
      <alignment/>
    </xf>
    <xf numFmtId="165" fontId="13" fillId="0" borderId="29" xfId="0" applyNumberFormat="1" applyFont="1" applyFill="1" applyBorder="1" applyAlignment="1">
      <alignment horizontal="right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10" fillId="0" borderId="43" xfId="0" applyFont="1" applyBorder="1" applyAlignment="1">
      <alignment/>
    </xf>
    <xf numFmtId="168" fontId="10" fillId="0" borderId="43" xfId="0" applyNumberFormat="1" applyFont="1" applyBorder="1" applyAlignment="1">
      <alignment/>
    </xf>
    <xf numFmtId="168" fontId="10" fillId="0" borderId="43" xfId="0" applyNumberFormat="1" applyFont="1" applyFill="1" applyBorder="1" applyAlignment="1">
      <alignment/>
    </xf>
    <xf numFmtId="168" fontId="10" fillId="0" borderId="44" xfId="0" applyNumberFormat="1" applyFon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32" xfId="0" applyFont="1" applyBorder="1" applyAlignment="1">
      <alignment wrapText="1"/>
    </xf>
    <xf numFmtId="168" fontId="10" fillId="36" borderId="12" xfId="0" applyNumberFormat="1" applyFont="1" applyFill="1" applyBorder="1" applyAlignment="1">
      <alignment/>
    </xf>
    <xf numFmtId="168" fontId="10" fillId="36" borderId="14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68" fontId="10" fillId="0" borderId="20" xfId="0" applyNumberFormat="1" applyFont="1" applyFill="1" applyBorder="1" applyAlignment="1">
      <alignment/>
    </xf>
    <xf numFmtId="168" fontId="10" fillId="0" borderId="23" xfId="0" applyNumberFormat="1" applyFont="1" applyFill="1" applyBorder="1" applyAlignment="1">
      <alignment/>
    </xf>
    <xf numFmtId="0" fontId="0" fillId="0" borderId="19" xfId="0" applyFont="1" applyBorder="1" applyAlignment="1">
      <alignment wrapText="1"/>
    </xf>
    <xf numFmtId="164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10" fillId="0" borderId="45" xfId="0" applyFont="1" applyBorder="1" applyAlignment="1">
      <alignment/>
    </xf>
    <xf numFmtId="0" fontId="0" fillId="0" borderId="45" xfId="0" applyFont="1" applyFill="1" applyBorder="1" applyAlignment="1">
      <alignment wrapText="1"/>
    </xf>
    <xf numFmtId="0" fontId="0" fillId="0" borderId="45" xfId="0" applyFont="1" applyBorder="1" applyAlignment="1">
      <alignment/>
    </xf>
    <xf numFmtId="168" fontId="10" fillId="0" borderId="45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 wrapText="1"/>
    </xf>
    <xf numFmtId="0" fontId="2" fillId="33" borderId="0" xfId="0" applyFont="1" applyFill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workbookViewId="0" topLeftCell="A98">
      <selection activeCell="G108" sqref="G108"/>
    </sheetView>
  </sheetViews>
  <sheetFormatPr defaultColWidth="13.16015625" defaultRowHeight="9" customHeight="1"/>
  <cols>
    <col min="1" max="1" width="8.16015625" style="2" customWidth="1"/>
    <col min="2" max="2" width="7.66015625" style="3" customWidth="1"/>
    <col min="3" max="3" width="9.66015625" style="4" customWidth="1"/>
    <col min="4" max="4" width="76.33203125" style="4" customWidth="1"/>
    <col min="5" max="5" width="6.5" style="4" customWidth="1"/>
    <col min="6" max="6" width="10.16015625" style="5" customWidth="1"/>
    <col min="7" max="7" width="13.16015625" style="62" customWidth="1"/>
    <col min="8" max="8" width="19.16015625" style="62" customWidth="1"/>
    <col min="9" max="9" width="18.5" style="62" customWidth="1"/>
    <col min="10" max="10" width="16.66015625" style="62" customWidth="1"/>
    <col min="11" max="11" width="15.16015625" style="62" customWidth="1"/>
    <col min="12" max="16384" width="13.16015625" style="1" customWidth="1"/>
  </cols>
  <sheetData>
    <row r="1" spans="1:25" s="6" customFormat="1" ht="17.25" customHeight="1">
      <c r="A1" s="7" t="s">
        <v>0</v>
      </c>
      <c r="B1" s="8"/>
      <c r="C1" s="8"/>
      <c r="D1" s="26"/>
      <c r="E1" s="8"/>
      <c r="F1" s="8"/>
      <c r="G1" s="45"/>
      <c r="H1" s="45"/>
      <c r="I1" s="45"/>
      <c r="J1" s="45"/>
      <c r="K1" s="45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s="6" customFormat="1" ht="12" customHeight="1">
      <c r="A2" s="9" t="s">
        <v>47</v>
      </c>
      <c r="B2" s="159" t="s">
        <v>143</v>
      </c>
      <c r="C2" s="159"/>
      <c r="D2" s="159"/>
      <c r="E2" s="8"/>
      <c r="F2" s="8"/>
      <c r="G2" s="45"/>
      <c r="H2" s="45"/>
      <c r="I2" s="45"/>
      <c r="J2" s="45"/>
      <c r="K2" s="4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s="6" customFormat="1" ht="12" customHeight="1">
      <c r="A3" s="9" t="s">
        <v>48</v>
      </c>
      <c r="B3" s="26" t="s">
        <v>29</v>
      </c>
      <c r="C3" s="26"/>
      <c r="D3" s="26"/>
      <c r="E3" s="8"/>
      <c r="F3" s="8"/>
      <c r="G3" s="45" t="s">
        <v>1</v>
      </c>
      <c r="H3" s="45"/>
      <c r="I3" s="45"/>
      <c r="J3" s="45"/>
      <c r="K3" s="45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s="6" customFormat="1" ht="12.75" customHeight="1">
      <c r="A4" s="9"/>
      <c r="B4" s="8"/>
      <c r="C4" s="9"/>
      <c r="D4" s="26"/>
      <c r="E4" s="8"/>
      <c r="F4" s="8"/>
      <c r="G4" s="45" t="s">
        <v>25</v>
      </c>
      <c r="H4" s="45"/>
      <c r="I4" s="45"/>
      <c r="J4" s="45"/>
      <c r="K4" s="45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s="6" customFormat="1" ht="12" customHeight="1">
      <c r="A5" s="8" t="s">
        <v>45</v>
      </c>
      <c r="B5" s="8"/>
      <c r="C5" s="8"/>
      <c r="D5" s="26"/>
      <c r="E5" s="8"/>
      <c r="F5" s="8"/>
      <c r="G5" s="45" t="s">
        <v>134</v>
      </c>
      <c r="H5" s="45"/>
      <c r="I5" s="45"/>
      <c r="J5" s="45"/>
      <c r="K5" s="45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s="6" customFormat="1" ht="11.25" customHeight="1" thickBot="1">
      <c r="A6" s="8"/>
      <c r="B6" s="8"/>
      <c r="C6" s="8"/>
      <c r="D6" s="26"/>
      <c r="E6" s="8"/>
      <c r="F6" s="8"/>
      <c r="G6" s="45"/>
      <c r="H6" s="45"/>
      <c r="I6" s="45"/>
      <c r="J6" s="45"/>
      <c r="K6" s="4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6" customFormat="1" ht="29.25" customHeight="1" thickBot="1">
      <c r="A7" s="10" t="s">
        <v>2</v>
      </c>
      <c r="B7" s="10" t="s">
        <v>3</v>
      </c>
      <c r="C7" s="10" t="s">
        <v>28</v>
      </c>
      <c r="D7" s="10" t="s">
        <v>4</v>
      </c>
      <c r="E7" s="10" t="s">
        <v>5</v>
      </c>
      <c r="F7" s="10" t="s">
        <v>6</v>
      </c>
      <c r="G7" s="46" t="s">
        <v>7</v>
      </c>
      <c r="H7" s="46" t="s">
        <v>8</v>
      </c>
      <c r="I7" s="46" t="s">
        <v>9</v>
      </c>
      <c r="J7" s="46" t="s">
        <v>10</v>
      </c>
      <c r="K7" s="46" t="s">
        <v>11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6" customFormat="1" ht="12" customHeight="1" thickBot="1">
      <c r="A8" s="10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46" t="s">
        <v>18</v>
      </c>
      <c r="H8" s="46" t="s">
        <v>19</v>
      </c>
      <c r="I8" s="46" t="s">
        <v>20</v>
      </c>
      <c r="J8" s="46" t="s">
        <v>21</v>
      </c>
      <c r="K8" s="46" t="s">
        <v>22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s="6" customFormat="1" ht="3.75" customHeight="1">
      <c r="A9" s="11"/>
      <c r="B9" s="11"/>
      <c r="C9" s="11"/>
      <c r="D9" s="27"/>
      <c r="E9" s="11"/>
      <c r="F9" s="11"/>
      <c r="G9" s="47"/>
      <c r="H9" s="47"/>
      <c r="I9" s="47"/>
      <c r="J9" s="47"/>
      <c r="K9" s="47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s="6" customFormat="1" ht="20.25" customHeight="1" thickBot="1">
      <c r="A10" s="12"/>
      <c r="B10" s="13"/>
      <c r="C10" s="65">
        <v>30</v>
      </c>
      <c r="D10" s="66" t="s">
        <v>71</v>
      </c>
      <c r="E10" s="67"/>
      <c r="F10" s="68"/>
      <c r="G10" s="69"/>
      <c r="H10" s="70">
        <f>SUM(H11:H55)</f>
        <v>0</v>
      </c>
      <c r="I10" s="70">
        <f>SUM(I11:I55)</f>
        <v>0</v>
      </c>
      <c r="J10" s="70">
        <f>SUM(H10:I10)</f>
        <v>0</v>
      </c>
      <c r="K10" s="70">
        <f>SUM(K11:K55)</f>
        <v>9240.199999999999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s="6" customFormat="1" ht="24" customHeight="1">
      <c r="A11" s="14">
        <v>1</v>
      </c>
      <c r="B11" s="15"/>
      <c r="C11" s="42" t="s">
        <v>54</v>
      </c>
      <c r="D11" s="156" t="s">
        <v>150</v>
      </c>
      <c r="E11" s="22" t="s">
        <v>26</v>
      </c>
      <c r="F11" s="42">
        <v>1</v>
      </c>
      <c r="G11" s="144"/>
      <c r="H11" s="48">
        <f>SUM(F11*G11)</f>
        <v>0</v>
      </c>
      <c r="I11" s="48">
        <f>SUM(0.1*H11)</f>
        <v>0</v>
      </c>
      <c r="J11" s="56">
        <f>SUM(H11:I11)</f>
        <v>0</v>
      </c>
      <c r="K11" s="57">
        <v>2156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6" customFormat="1" ht="12" customHeight="1">
      <c r="A12" s="16" t="s">
        <v>29</v>
      </c>
      <c r="B12" s="17"/>
      <c r="C12" s="39"/>
      <c r="D12" s="133" t="s">
        <v>144</v>
      </c>
      <c r="E12" s="21"/>
      <c r="F12" s="39"/>
      <c r="G12" s="49"/>
      <c r="H12" s="49"/>
      <c r="I12" s="49"/>
      <c r="J12" s="49" t="s">
        <v>29</v>
      </c>
      <c r="K12" s="53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6" customFormat="1" ht="24" customHeight="1">
      <c r="A13" s="16">
        <v>2</v>
      </c>
      <c r="B13" s="17"/>
      <c r="C13" s="39" t="s">
        <v>55</v>
      </c>
      <c r="D13" s="134" t="s">
        <v>151</v>
      </c>
      <c r="E13" s="75" t="s">
        <v>26</v>
      </c>
      <c r="F13" s="39">
        <v>1</v>
      </c>
      <c r="G13" s="48"/>
      <c r="H13" s="48">
        <f>SUM(F13*G13)</f>
        <v>0</v>
      </c>
      <c r="I13" s="48">
        <f>SUM(0.15*H13)</f>
        <v>0</v>
      </c>
      <c r="J13" s="48">
        <f>SUM(H13:I13)</f>
        <v>0</v>
      </c>
      <c r="K13" s="50">
        <v>24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6" customFormat="1" ht="12" customHeight="1">
      <c r="A14" s="16" t="s">
        <v>29</v>
      </c>
      <c r="B14" s="17"/>
      <c r="C14" s="39"/>
      <c r="D14" s="133" t="s">
        <v>144</v>
      </c>
      <c r="E14" s="21"/>
      <c r="F14" s="39"/>
      <c r="G14" s="49"/>
      <c r="H14" s="49"/>
      <c r="I14" s="49"/>
      <c r="J14" s="49" t="s">
        <v>29</v>
      </c>
      <c r="K14" s="53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6" customFormat="1" ht="12" customHeight="1">
      <c r="A15" s="16">
        <v>3</v>
      </c>
      <c r="B15" s="17"/>
      <c r="C15" s="39" t="s">
        <v>56</v>
      </c>
      <c r="D15" s="133" t="s">
        <v>152</v>
      </c>
      <c r="E15" s="21" t="s">
        <v>26</v>
      </c>
      <c r="F15" s="39">
        <v>2</v>
      </c>
      <c r="G15" s="145"/>
      <c r="H15" s="48">
        <f>SUM(F15*G15)</f>
        <v>0</v>
      </c>
      <c r="I15" s="48">
        <f>SUM(0.15*H15)</f>
        <v>0</v>
      </c>
      <c r="J15" s="48">
        <f>SUM(H15:I15)</f>
        <v>0</v>
      </c>
      <c r="K15" s="63">
        <v>192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6" customFormat="1" ht="12" customHeight="1">
      <c r="A16" s="16" t="s">
        <v>29</v>
      </c>
      <c r="B16" s="17"/>
      <c r="C16" s="39"/>
      <c r="D16" s="133" t="s">
        <v>144</v>
      </c>
      <c r="E16" s="21"/>
      <c r="F16" s="39"/>
      <c r="G16" s="49"/>
      <c r="H16" s="49"/>
      <c r="I16" s="49"/>
      <c r="J16" s="49" t="s">
        <v>29</v>
      </c>
      <c r="K16" s="53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6" customFormat="1" ht="12" customHeight="1">
      <c r="A17" s="16">
        <v>4</v>
      </c>
      <c r="B17" s="17"/>
      <c r="C17" s="39" t="s">
        <v>119</v>
      </c>
      <c r="D17" s="25" t="s">
        <v>153</v>
      </c>
      <c r="E17" s="21" t="s">
        <v>26</v>
      </c>
      <c r="F17" s="39">
        <v>2</v>
      </c>
      <c r="G17" s="145"/>
      <c r="H17" s="48">
        <f aca="true" t="shared" si="0" ref="H17:H29">SUM(F17*G17)</f>
        <v>0</v>
      </c>
      <c r="I17" s="48">
        <f>SUM(0.15*H17)</f>
        <v>0</v>
      </c>
      <c r="J17" s="48">
        <f aca="true" t="shared" si="1" ref="J17:J29">SUM(H17:I17)</f>
        <v>0</v>
      </c>
      <c r="K17" s="63">
        <v>0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6" customFormat="1" ht="12" customHeight="1">
      <c r="A18" s="31">
        <v>5</v>
      </c>
      <c r="B18" s="33"/>
      <c r="C18" s="43" t="s">
        <v>57</v>
      </c>
      <c r="D18" s="86" t="s">
        <v>68</v>
      </c>
      <c r="E18" s="35" t="s">
        <v>27</v>
      </c>
      <c r="F18" s="43">
        <v>70</v>
      </c>
      <c r="G18" s="54"/>
      <c r="H18" s="48">
        <f t="shared" si="0"/>
        <v>0</v>
      </c>
      <c r="I18" s="48">
        <f>SUM(0.25*H18)</f>
        <v>0</v>
      </c>
      <c r="J18" s="54">
        <f t="shared" si="1"/>
        <v>0</v>
      </c>
      <c r="K18" s="55">
        <v>70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6" customFormat="1" ht="12" customHeight="1">
      <c r="A19" s="16">
        <v>6</v>
      </c>
      <c r="B19" s="17"/>
      <c r="C19" s="39" t="s">
        <v>58</v>
      </c>
      <c r="D19" s="134" t="s">
        <v>135</v>
      </c>
      <c r="E19" s="75" t="s">
        <v>26</v>
      </c>
      <c r="F19" s="39">
        <v>1</v>
      </c>
      <c r="G19" s="48"/>
      <c r="H19" s="48">
        <f t="shared" si="0"/>
        <v>0</v>
      </c>
      <c r="I19" s="48">
        <f aca="true" t="shared" si="2" ref="I19:I25">SUM(0.15*H19)</f>
        <v>0</v>
      </c>
      <c r="J19" s="48">
        <f t="shared" si="1"/>
        <v>0</v>
      </c>
      <c r="K19" s="50">
        <v>3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s="6" customFormat="1" ht="12" customHeight="1">
      <c r="A20" s="16">
        <v>7</v>
      </c>
      <c r="B20" s="17"/>
      <c r="C20" s="39" t="s">
        <v>59</v>
      </c>
      <c r="D20" s="134" t="s">
        <v>72</v>
      </c>
      <c r="E20" s="75" t="s">
        <v>26</v>
      </c>
      <c r="F20" s="39">
        <v>1</v>
      </c>
      <c r="G20" s="48"/>
      <c r="H20" s="48">
        <f t="shared" si="0"/>
        <v>0</v>
      </c>
      <c r="I20" s="48">
        <f t="shared" si="2"/>
        <v>0</v>
      </c>
      <c r="J20" s="48">
        <f t="shared" si="1"/>
        <v>0</v>
      </c>
      <c r="K20" s="50">
        <v>0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6" customFormat="1" ht="24" customHeight="1">
      <c r="A21" s="16">
        <v>8</v>
      </c>
      <c r="B21" s="17"/>
      <c r="C21" s="39" t="s">
        <v>60</v>
      </c>
      <c r="D21" s="134" t="s">
        <v>154</v>
      </c>
      <c r="E21" s="75" t="s">
        <v>26</v>
      </c>
      <c r="F21" s="39">
        <v>18</v>
      </c>
      <c r="G21" s="48"/>
      <c r="H21" s="48">
        <f t="shared" si="0"/>
        <v>0</v>
      </c>
      <c r="I21" s="48">
        <f t="shared" si="2"/>
        <v>0</v>
      </c>
      <c r="J21" s="48">
        <f t="shared" si="1"/>
        <v>0</v>
      </c>
      <c r="K21" s="50">
        <v>72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6" customFormat="1" ht="24" customHeight="1">
      <c r="A22" s="16">
        <v>9</v>
      </c>
      <c r="B22" s="17"/>
      <c r="C22" s="39" t="s">
        <v>61</v>
      </c>
      <c r="D22" s="134" t="s">
        <v>155</v>
      </c>
      <c r="E22" s="75" t="s">
        <v>26</v>
      </c>
      <c r="F22" s="39">
        <v>3</v>
      </c>
      <c r="G22" s="48"/>
      <c r="H22" s="48">
        <f t="shared" si="0"/>
        <v>0</v>
      </c>
      <c r="I22" s="48">
        <f t="shared" si="2"/>
        <v>0</v>
      </c>
      <c r="J22" s="48">
        <f t="shared" si="1"/>
        <v>0</v>
      </c>
      <c r="K22" s="50">
        <v>12.6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6" customFormat="1" ht="12" customHeight="1">
      <c r="A23" s="16">
        <v>10</v>
      </c>
      <c r="B23" s="17"/>
      <c r="C23" s="39" t="s">
        <v>62</v>
      </c>
      <c r="D23" s="134" t="s">
        <v>156</v>
      </c>
      <c r="E23" s="75" t="s">
        <v>26</v>
      </c>
      <c r="F23" s="39">
        <v>1</v>
      </c>
      <c r="G23" s="48"/>
      <c r="H23" s="48">
        <f t="shared" si="0"/>
        <v>0</v>
      </c>
      <c r="I23" s="48">
        <f t="shared" si="2"/>
        <v>0</v>
      </c>
      <c r="J23" s="48">
        <f t="shared" si="1"/>
        <v>0</v>
      </c>
      <c r="K23" s="50">
        <v>3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s="6" customFormat="1" ht="12" customHeight="1">
      <c r="A24" s="16">
        <v>11</v>
      </c>
      <c r="B24" s="17"/>
      <c r="C24" s="39" t="s">
        <v>63</v>
      </c>
      <c r="D24" s="134" t="s">
        <v>157</v>
      </c>
      <c r="E24" s="75" t="s">
        <v>26</v>
      </c>
      <c r="F24" s="39">
        <v>4</v>
      </c>
      <c r="G24" s="48"/>
      <c r="H24" s="48">
        <f t="shared" si="0"/>
        <v>0</v>
      </c>
      <c r="I24" s="48">
        <f t="shared" si="2"/>
        <v>0</v>
      </c>
      <c r="J24" s="48">
        <f t="shared" si="1"/>
        <v>0</v>
      </c>
      <c r="K24" s="50">
        <v>12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6" customFormat="1" ht="24" customHeight="1">
      <c r="A25" s="16">
        <v>12</v>
      </c>
      <c r="B25" s="17"/>
      <c r="C25" s="39" t="s">
        <v>64</v>
      </c>
      <c r="D25" s="134" t="s">
        <v>158</v>
      </c>
      <c r="E25" s="75" t="s">
        <v>26</v>
      </c>
      <c r="F25" s="39">
        <v>8</v>
      </c>
      <c r="G25" s="48"/>
      <c r="H25" s="48">
        <f t="shared" si="0"/>
        <v>0</v>
      </c>
      <c r="I25" s="48">
        <f t="shared" si="2"/>
        <v>0</v>
      </c>
      <c r="J25" s="48">
        <f t="shared" si="1"/>
        <v>0</v>
      </c>
      <c r="K25" s="50">
        <v>32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6" customFormat="1" ht="12" customHeight="1">
      <c r="A26" s="16">
        <v>13</v>
      </c>
      <c r="B26" s="17"/>
      <c r="C26" s="39" t="s">
        <v>65</v>
      </c>
      <c r="D26" s="25" t="s">
        <v>159</v>
      </c>
      <c r="E26" s="21" t="s">
        <v>26</v>
      </c>
      <c r="F26" s="39">
        <v>8</v>
      </c>
      <c r="G26" s="49"/>
      <c r="H26" s="48">
        <f t="shared" si="0"/>
        <v>0</v>
      </c>
      <c r="I26" s="48">
        <f aca="true" t="shared" si="3" ref="I26:I45">SUM(0.15*H26)</f>
        <v>0</v>
      </c>
      <c r="J26" s="49">
        <f t="shared" si="1"/>
        <v>0</v>
      </c>
      <c r="K26" s="53">
        <v>0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6" customFormat="1" ht="12" customHeight="1">
      <c r="A27" s="16">
        <v>14</v>
      </c>
      <c r="B27" s="17"/>
      <c r="C27" s="39" t="s">
        <v>69</v>
      </c>
      <c r="D27" s="25" t="s">
        <v>160</v>
      </c>
      <c r="E27" s="21" t="s">
        <v>26</v>
      </c>
      <c r="F27" s="39">
        <v>5</v>
      </c>
      <c r="G27" s="49"/>
      <c r="H27" s="48">
        <f t="shared" si="0"/>
        <v>0</v>
      </c>
      <c r="I27" s="48">
        <f t="shared" si="3"/>
        <v>0</v>
      </c>
      <c r="J27" s="49">
        <f t="shared" si="1"/>
        <v>0</v>
      </c>
      <c r="K27" s="53">
        <v>0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6" customFormat="1" ht="24" customHeight="1">
      <c r="A28" s="16">
        <v>15</v>
      </c>
      <c r="B28" s="17"/>
      <c r="C28" s="39" t="s">
        <v>73</v>
      </c>
      <c r="D28" s="134" t="s">
        <v>161</v>
      </c>
      <c r="E28" s="75" t="s">
        <v>26</v>
      </c>
      <c r="F28" s="39">
        <v>1</v>
      </c>
      <c r="G28" s="48"/>
      <c r="H28" s="48">
        <f t="shared" si="0"/>
        <v>0</v>
      </c>
      <c r="I28" s="48">
        <f t="shared" si="3"/>
        <v>0</v>
      </c>
      <c r="J28" s="48">
        <f t="shared" si="1"/>
        <v>0</v>
      </c>
      <c r="K28" s="50">
        <v>4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6" customFormat="1" ht="24" customHeight="1">
      <c r="A29" s="16">
        <v>16</v>
      </c>
      <c r="B29" s="17"/>
      <c r="C29" s="39" t="s">
        <v>74</v>
      </c>
      <c r="D29" s="134" t="s">
        <v>162</v>
      </c>
      <c r="E29" s="75" t="s">
        <v>26</v>
      </c>
      <c r="F29" s="39">
        <v>3</v>
      </c>
      <c r="G29" s="48"/>
      <c r="H29" s="48">
        <f t="shared" si="0"/>
        <v>0</v>
      </c>
      <c r="I29" s="48">
        <f t="shared" si="3"/>
        <v>0</v>
      </c>
      <c r="J29" s="48">
        <f t="shared" si="1"/>
        <v>0</v>
      </c>
      <c r="K29" s="50">
        <v>9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6" customFormat="1" ht="12" customHeight="1">
      <c r="A30" s="16">
        <v>17</v>
      </c>
      <c r="B30" s="17"/>
      <c r="C30" s="39" t="s">
        <v>75</v>
      </c>
      <c r="D30" s="133" t="s">
        <v>163</v>
      </c>
      <c r="E30" s="21" t="s">
        <v>26</v>
      </c>
      <c r="F30" s="39">
        <v>3</v>
      </c>
      <c r="G30" s="49"/>
      <c r="H30" s="48">
        <f aca="true" t="shared" si="4" ref="H30:H43">SUM(F30*G30)</f>
        <v>0</v>
      </c>
      <c r="I30" s="48">
        <f t="shared" si="3"/>
        <v>0</v>
      </c>
      <c r="J30" s="48">
        <f aca="true" t="shared" si="5" ref="J30:J43">SUM(H30:I30)</f>
        <v>0</v>
      </c>
      <c r="K30" s="53">
        <v>15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6" customFormat="1" ht="12" customHeight="1">
      <c r="A31" s="16">
        <v>18</v>
      </c>
      <c r="B31" s="17"/>
      <c r="C31" s="39" t="s">
        <v>76</v>
      </c>
      <c r="D31" s="134" t="s">
        <v>164</v>
      </c>
      <c r="E31" s="21" t="s">
        <v>26</v>
      </c>
      <c r="F31" s="39">
        <v>1</v>
      </c>
      <c r="G31" s="49"/>
      <c r="H31" s="48">
        <f t="shared" si="4"/>
        <v>0</v>
      </c>
      <c r="I31" s="48">
        <f t="shared" si="3"/>
        <v>0</v>
      </c>
      <c r="J31" s="48">
        <f t="shared" si="5"/>
        <v>0</v>
      </c>
      <c r="K31" s="53">
        <v>1.5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s="6" customFormat="1" ht="12" customHeight="1">
      <c r="A32" s="16">
        <v>19</v>
      </c>
      <c r="B32" s="17"/>
      <c r="C32" s="39" t="s">
        <v>77</v>
      </c>
      <c r="D32" s="133" t="s">
        <v>165</v>
      </c>
      <c r="E32" s="21" t="s">
        <v>26</v>
      </c>
      <c r="F32" s="39">
        <v>1</v>
      </c>
      <c r="G32" s="49"/>
      <c r="H32" s="48">
        <f t="shared" si="4"/>
        <v>0</v>
      </c>
      <c r="I32" s="48">
        <f t="shared" si="3"/>
        <v>0</v>
      </c>
      <c r="J32" s="48">
        <f t="shared" si="5"/>
        <v>0</v>
      </c>
      <c r="K32" s="53">
        <v>13</v>
      </c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6" customFormat="1" ht="12" customHeight="1">
      <c r="A33" s="16">
        <v>20</v>
      </c>
      <c r="B33" s="17"/>
      <c r="C33" s="39" t="s">
        <v>78</v>
      </c>
      <c r="D33" s="135" t="s">
        <v>166</v>
      </c>
      <c r="E33" s="21" t="s">
        <v>26</v>
      </c>
      <c r="F33" s="39">
        <v>1</v>
      </c>
      <c r="G33" s="49"/>
      <c r="H33" s="48">
        <f t="shared" si="4"/>
        <v>0</v>
      </c>
      <c r="I33" s="48">
        <f t="shared" si="3"/>
        <v>0</v>
      </c>
      <c r="J33" s="48">
        <f t="shared" si="5"/>
        <v>0</v>
      </c>
      <c r="K33" s="53">
        <v>34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6" customFormat="1" ht="12" customHeight="1">
      <c r="A34" s="16">
        <v>21</v>
      </c>
      <c r="B34" s="17"/>
      <c r="C34" s="39" t="s">
        <v>79</v>
      </c>
      <c r="D34" s="133" t="s">
        <v>167</v>
      </c>
      <c r="E34" s="21" t="s">
        <v>26</v>
      </c>
      <c r="F34" s="38">
        <v>2</v>
      </c>
      <c r="G34" s="49"/>
      <c r="H34" s="48">
        <f t="shared" si="4"/>
        <v>0</v>
      </c>
      <c r="I34" s="48">
        <f t="shared" si="3"/>
        <v>0</v>
      </c>
      <c r="J34" s="49">
        <f t="shared" si="5"/>
        <v>0</v>
      </c>
      <c r="K34" s="53">
        <v>0.6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6" customFormat="1" ht="12" customHeight="1">
      <c r="A35" s="16">
        <v>22</v>
      </c>
      <c r="B35" s="17"/>
      <c r="C35" s="39" t="s">
        <v>80</v>
      </c>
      <c r="D35" s="134" t="s">
        <v>136</v>
      </c>
      <c r="E35" s="75" t="s">
        <v>26</v>
      </c>
      <c r="F35" s="39">
        <v>1</v>
      </c>
      <c r="G35" s="48"/>
      <c r="H35" s="48">
        <f t="shared" si="4"/>
        <v>0</v>
      </c>
      <c r="I35" s="48">
        <f t="shared" si="3"/>
        <v>0</v>
      </c>
      <c r="J35" s="48">
        <f t="shared" si="5"/>
        <v>0</v>
      </c>
      <c r="K35" s="50">
        <v>3</v>
      </c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6" customFormat="1" ht="12" customHeight="1">
      <c r="A36" s="16">
        <v>23</v>
      </c>
      <c r="B36" s="17"/>
      <c r="C36" s="39" t="s">
        <v>81</v>
      </c>
      <c r="D36" s="134" t="s">
        <v>168</v>
      </c>
      <c r="E36" s="75" t="s">
        <v>26</v>
      </c>
      <c r="F36" s="39">
        <v>3</v>
      </c>
      <c r="G36" s="48"/>
      <c r="H36" s="48">
        <f t="shared" si="4"/>
        <v>0</v>
      </c>
      <c r="I36" s="48">
        <f t="shared" si="3"/>
        <v>0</v>
      </c>
      <c r="J36" s="48">
        <f t="shared" si="5"/>
        <v>0</v>
      </c>
      <c r="K36" s="50">
        <v>9</v>
      </c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6" customFormat="1" ht="12" customHeight="1">
      <c r="A37" s="16">
        <v>24</v>
      </c>
      <c r="B37" s="17"/>
      <c r="C37" s="39" t="s">
        <v>82</v>
      </c>
      <c r="D37" s="25" t="s">
        <v>169</v>
      </c>
      <c r="E37" s="21" t="s">
        <v>26</v>
      </c>
      <c r="F37" s="39">
        <v>1</v>
      </c>
      <c r="G37" s="49"/>
      <c r="H37" s="48">
        <f t="shared" si="4"/>
        <v>0</v>
      </c>
      <c r="I37" s="48">
        <f t="shared" si="3"/>
        <v>0</v>
      </c>
      <c r="J37" s="49">
        <f t="shared" si="5"/>
        <v>0</v>
      </c>
      <c r="K37" s="53">
        <v>0</v>
      </c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6" customFormat="1" ht="12" customHeight="1">
      <c r="A38" s="16">
        <v>25</v>
      </c>
      <c r="B38" s="17"/>
      <c r="C38" s="39" t="s">
        <v>83</v>
      </c>
      <c r="D38" s="134" t="s">
        <v>170</v>
      </c>
      <c r="E38" s="75" t="s">
        <v>26</v>
      </c>
      <c r="F38" s="39">
        <v>3</v>
      </c>
      <c r="G38" s="48"/>
      <c r="H38" s="48">
        <f t="shared" si="4"/>
        <v>0</v>
      </c>
      <c r="I38" s="48">
        <f t="shared" si="3"/>
        <v>0</v>
      </c>
      <c r="J38" s="48">
        <f t="shared" si="5"/>
        <v>0</v>
      </c>
      <c r="K38" s="50">
        <v>9</v>
      </c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6" customFormat="1" ht="12" customHeight="1">
      <c r="A39" s="16">
        <v>26</v>
      </c>
      <c r="B39" s="17"/>
      <c r="C39" s="39" t="s">
        <v>84</v>
      </c>
      <c r="D39" s="133" t="s">
        <v>70</v>
      </c>
      <c r="E39" s="21" t="s">
        <v>26</v>
      </c>
      <c r="F39" s="38">
        <v>11</v>
      </c>
      <c r="G39" s="49"/>
      <c r="H39" s="48">
        <f t="shared" si="4"/>
        <v>0</v>
      </c>
      <c r="I39" s="48">
        <f t="shared" si="3"/>
        <v>0</v>
      </c>
      <c r="J39" s="49">
        <f t="shared" si="5"/>
        <v>0</v>
      </c>
      <c r="K39" s="53">
        <v>7.7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6" customFormat="1" ht="24" customHeight="1">
      <c r="A40" s="16">
        <v>27</v>
      </c>
      <c r="B40" s="17"/>
      <c r="C40" s="39" t="s">
        <v>85</v>
      </c>
      <c r="D40" s="134" t="s">
        <v>145</v>
      </c>
      <c r="E40" s="75" t="s">
        <v>26</v>
      </c>
      <c r="F40" s="39">
        <v>1</v>
      </c>
      <c r="G40" s="48"/>
      <c r="H40" s="48">
        <f t="shared" si="4"/>
        <v>0</v>
      </c>
      <c r="I40" s="48">
        <f t="shared" si="3"/>
        <v>0</v>
      </c>
      <c r="J40" s="48">
        <f t="shared" si="5"/>
        <v>0</v>
      </c>
      <c r="K40" s="50">
        <v>3.2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6" customFormat="1" ht="12" customHeight="1">
      <c r="A41" s="16">
        <v>28</v>
      </c>
      <c r="B41" s="17"/>
      <c r="C41" s="39" t="s">
        <v>86</v>
      </c>
      <c r="D41" s="135" t="s">
        <v>171</v>
      </c>
      <c r="E41" s="21" t="s">
        <v>26</v>
      </c>
      <c r="F41" s="39">
        <v>1</v>
      </c>
      <c r="G41" s="49"/>
      <c r="H41" s="48">
        <f t="shared" si="4"/>
        <v>0</v>
      </c>
      <c r="I41" s="48">
        <f t="shared" si="3"/>
        <v>0</v>
      </c>
      <c r="J41" s="48">
        <f t="shared" si="5"/>
        <v>0</v>
      </c>
      <c r="K41" s="53">
        <v>29</v>
      </c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6" customFormat="1" ht="12" customHeight="1">
      <c r="A42" s="16">
        <v>29</v>
      </c>
      <c r="B42" s="17"/>
      <c r="C42" s="39" t="s">
        <v>87</v>
      </c>
      <c r="D42" s="133" t="s">
        <v>172</v>
      </c>
      <c r="E42" s="21" t="s">
        <v>26</v>
      </c>
      <c r="F42" s="38">
        <v>1</v>
      </c>
      <c r="G42" s="49"/>
      <c r="H42" s="48">
        <f t="shared" si="4"/>
        <v>0</v>
      </c>
      <c r="I42" s="48">
        <f t="shared" si="3"/>
        <v>0</v>
      </c>
      <c r="J42" s="49">
        <f t="shared" si="5"/>
        <v>0</v>
      </c>
      <c r="K42" s="53">
        <v>0.3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1:25" s="6" customFormat="1" ht="12" customHeight="1">
      <c r="A43" s="16">
        <v>30</v>
      </c>
      <c r="B43" s="17"/>
      <c r="C43" s="39" t="s">
        <v>88</v>
      </c>
      <c r="D43" s="25" t="s">
        <v>173</v>
      </c>
      <c r="E43" s="21" t="s">
        <v>26</v>
      </c>
      <c r="F43" s="39">
        <v>1</v>
      </c>
      <c r="G43" s="49"/>
      <c r="H43" s="48">
        <f t="shared" si="4"/>
        <v>0</v>
      </c>
      <c r="I43" s="48">
        <f t="shared" si="3"/>
        <v>0</v>
      </c>
      <c r="J43" s="49">
        <f t="shared" si="5"/>
        <v>0</v>
      </c>
      <c r="K43" s="53">
        <v>0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s="6" customFormat="1" ht="12" customHeight="1">
      <c r="A44" s="31">
        <v>31</v>
      </c>
      <c r="B44" s="33"/>
      <c r="C44" s="43" t="s">
        <v>89</v>
      </c>
      <c r="D44" s="134" t="s">
        <v>174</v>
      </c>
      <c r="E44" s="146" t="s">
        <v>26</v>
      </c>
      <c r="F44" s="43">
        <v>1</v>
      </c>
      <c r="G44" s="147"/>
      <c r="H44" s="147">
        <f>SUM(F44*G44)</f>
        <v>0</v>
      </c>
      <c r="I44" s="147">
        <f t="shared" si="3"/>
        <v>0</v>
      </c>
      <c r="J44" s="147">
        <f>SUM(H44:I44)</f>
        <v>0</v>
      </c>
      <c r="K44" s="148">
        <v>2.6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</row>
    <row r="45" spans="1:25" s="6" customFormat="1" ht="24" customHeight="1">
      <c r="A45" s="150">
        <v>32</v>
      </c>
      <c r="B45" s="151"/>
      <c r="C45" s="152" t="s">
        <v>66</v>
      </c>
      <c r="D45" s="153" t="s">
        <v>175</v>
      </c>
      <c r="E45" s="154" t="s">
        <v>26</v>
      </c>
      <c r="F45" s="152">
        <v>1</v>
      </c>
      <c r="G45" s="155"/>
      <c r="H45" s="155">
        <f>SUM(F45*G45)</f>
        <v>0</v>
      </c>
      <c r="I45" s="155">
        <f t="shared" si="3"/>
        <v>0</v>
      </c>
      <c r="J45" s="155">
        <f>SUM(H45:I45)</f>
        <v>0</v>
      </c>
      <c r="K45" s="155">
        <v>4.2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</row>
    <row r="46" spans="1:25" s="6" customFormat="1" ht="12" customHeight="1">
      <c r="A46" s="24">
        <v>33</v>
      </c>
      <c r="B46" s="32"/>
      <c r="C46" s="40" t="s">
        <v>137</v>
      </c>
      <c r="D46" s="149" t="s">
        <v>52</v>
      </c>
      <c r="E46" s="107" t="s">
        <v>27</v>
      </c>
      <c r="F46" s="40">
        <v>15</v>
      </c>
      <c r="G46" s="77"/>
      <c r="H46" s="59">
        <f aca="true" t="shared" si="6" ref="H46:H54">SUM(F46*G46)</f>
        <v>0</v>
      </c>
      <c r="I46" s="59">
        <f>SUM(0.15*H46)</f>
        <v>0</v>
      </c>
      <c r="J46" s="77">
        <f aca="true" t="shared" si="7" ref="J46:J54">SUM(H46:I46)</f>
        <v>0</v>
      </c>
      <c r="K46" s="58">
        <v>40.5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</row>
    <row r="47" spans="1:25" s="6" customFormat="1" ht="12" customHeight="1">
      <c r="A47" s="16">
        <v>34</v>
      </c>
      <c r="B47" s="17"/>
      <c r="C47" s="39" t="s">
        <v>29</v>
      </c>
      <c r="D47" s="133" t="s">
        <v>90</v>
      </c>
      <c r="E47" s="75" t="s">
        <v>27</v>
      </c>
      <c r="F47" s="39">
        <v>68</v>
      </c>
      <c r="G47" s="49"/>
      <c r="H47" s="48">
        <f t="shared" si="6"/>
        <v>0</v>
      </c>
      <c r="I47" s="48">
        <f>SUM(0.15*H47)</f>
        <v>0</v>
      </c>
      <c r="J47" s="49">
        <f t="shared" si="7"/>
        <v>0</v>
      </c>
      <c r="K47" s="53">
        <v>231.2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</row>
    <row r="48" spans="1:25" s="6" customFormat="1" ht="12" customHeight="1">
      <c r="A48" s="24">
        <v>35</v>
      </c>
      <c r="B48" s="17"/>
      <c r="C48" s="39" t="s">
        <v>29</v>
      </c>
      <c r="D48" s="133" t="s">
        <v>91</v>
      </c>
      <c r="E48" s="75" t="s">
        <v>27</v>
      </c>
      <c r="F48" s="39">
        <v>13</v>
      </c>
      <c r="G48" s="49"/>
      <c r="H48" s="48">
        <f t="shared" si="6"/>
        <v>0</v>
      </c>
      <c r="I48" s="48">
        <f>SUM(0.15*H48)</f>
        <v>0</v>
      </c>
      <c r="J48" s="49">
        <f t="shared" si="7"/>
        <v>0</v>
      </c>
      <c r="K48" s="53">
        <v>46.8</v>
      </c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spans="1:25" s="6" customFormat="1" ht="12" customHeight="1">
      <c r="A49" s="16">
        <v>36</v>
      </c>
      <c r="B49" s="17"/>
      <c r="C49" s="39" t="s">
        <v>29</v>
      </c>
      <c r="D49" s="133" t="s">
        <v>51</v>
      </c>
      <c r="E49" s="75" t="s">
        <v>27</v>
      </c>
      <c r="F49" s="39">
        <v>22</v>
      </c>
      <c r="G49" s="49"/>
      <c r="H49" s="48">
        <f t="shared" si="6"/>
        <v>0</v>
      </c>
      <c r="I49" s="48">
        <f>SUM(0.15*H49)</f>
        <v>0</v>
      </c>
      <c r="J49" s="49">
        <f t="shared" si="7"/>
        <v>0</v>
      </c>
      <c r="K49" s="53">
        <v>88</v>
      </c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</row>
    <row r="50" spans="1:25" s="6" customFormat="1" ht="12" customHeight="1">
      <c r="A50" s="24">
        <v>37</v>
      </c>
      <c r="B50" s="17"/>
      <c r="C50" s="39" t="s">
        <v>138</v>
      </c>
      <c r="D50" s="137" t="s">
        <v>92</v>
      </c>
      <c r="E50" s="21" t="s">
        <v>27</v>
      </c>
      <c r="F50" s="39">
        <v>10</v>
      </c>
      <c r="G50" s="49"/>
      <c r="H50" s="48">
        <f t="shared" si="6"/>
        <v>0</v>
      </c>
      <c r="I50" s="48">
        <f>SUM(0.25*H50)</f>
        <v>0</v>
      </c>
      <c r="J50" s="49">
        <f t="shared" si="7"/>
        <v>0</v>
      </c>
      <c r="K50" s="53">
        <v>90</v>
      </c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</row>
    <row r="51" spans="1:25" s="6" customFormat="1" ht="12" customHeight="1">
      <c r="A51" s="16">
        <v>38</v>
      </c>
      <c r="B51" s="17"/>
      <c r="C51" s="39" t="s">
        <v>29</v>
      </c>
      <c r="D51" s="137" t="s">
        <v>93</v>
      </c>
      <c r="E51" s="21" t="s">
        <v>27</v>
      </c>
      <c r="F51" s="39">
        <v>45</v>
      </c>
      <c r="G51" s="49"/>
      <c r="H51" s="48">
        <f t="shared" si="6"/>
        <v>0</v>
      </c>
      <c r="I51" s="48">
        <f>SUM(0.25*H51)</f>
        <v>0</v>
      </c>
      <c r="J51" s="49">
        <f t="shared" si="7"/>
        <v>0</v>
      </c>
      <c r="K51" s="53">
        <v>450</v>
      </c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</row>
    <row r="52" spans="1:25" s="6" customFormat="1" ht="12" customHeight="1">
      <c r="A52" s="24">
        <v>39</v>
      </c>
      <c r="B52" s="17"/>
      <c r="C52" s="39" t="s">
        <v>29</v>
      </c>
      <c r="D52" s="137" t="s">
        <v>94</v>
      </c>
      <c r="E52" s="21" t="s">
        <v>27</v>
      </c>
      <c r="F52" s="39">
        <v>50</v>
      </c>
      <c r="G52" s="49"/>
      <c r="H52" s="48">
        <f t="shared" si="6"/>
        <v>0</v>
      </c>
      <c r="I52" s="48">
        <f>SUM(0.25*H52)</f>
        <v>0</v>
      </c>
      <c r="J52" s="49">
        <f t="shared" si="7"/>
        <v>0</v>
      </c>
      <c r="K52" s="53">
        <v>850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1:25" s="6" customFormat="1" ht="12" customHeight="1">
      <c r="A53" s="16">
        <v>40</v>
      </c>
      <c r="B53" s="17"/>
      <c r="C53" s="39"/>
      <c r="D53" s="119" t="s">
        <v>50</v>
      </c>
      <c r="E53" s="21" t="s">
        <v>27</v>
      </c>
      <c r="F53" s="138">
        <v>72</v>
      </c>
      <c r="G53" s="139"/>
      <c r="H53" s="140">
        <f t="shared" si="6"/>
        <v>0</v>
      </c>
      <c r="I53" s="140">
        <f>SUM(0.25*H53)</f>
        <v>0</v>
      </c>
      <c r="J53" s="139">
        <f t="shared" si="7"/>
        <v>0</v>
      </c>
      <c r="K53" s="141">
        <v>2376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1:25" s="6" customFormat="1" ht="12" customHeight="1">
      <c r="A54" s="24">
        <v>41</v>
      </c>
      <c r="B54" s="17"/>
      <c r="C54" s="39"/>
      <c r="D54" s="142" t="s">
        <v>95</v>
      </c>
      <c r="E54" s="21" t="s">
        <v>27</v>
      </c>
      <c r="F54" s="87">
        <v>46</v>
      </c>
      <c r="G54" s="88"/>
      <c r="H54" s="89">
        <f t="shared" si="6"/>
        <v>0</v>
      </c>
      <c r="I54" s="89">
        <f>SUM(0.25*H54)</f>
        <v>0</v>
      </c>
      <c r="J54" s="88">
        <f t="shared" si="7"/>
        <v>0</v>
      </c>
      <c r="K54" s="90">
        <v>2346</v>
      </c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1:25" s="6" customFormat="1" ht="12" customHeight="1" thickBot="1">
      <c r="A55" s="16"/>
      <c r="B55" s="17"/>
      <c r="C55" s="39"/>
      <c r="D55" s="143"/>
      <c r="E55" s="75"/>
      <c r="F55" s="40"/>
      <c r="G55" s="77"/>
      <c r="H55" s="97"/>
      <c r="I55" s="97"/>
      <c r="J55" s="98"/>
      <c r="K55" s="99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1:25" s="85" customFormat="1" ht="20.25" customHeight="1" thickBot="1">
      <c r="A56" s="78"/>
      <c r="B56" s="79"/>
      <c r="C56" s="80">
        <v>31</v>
      </c>
      <c r="D56" s="66" t="s">
        <v>96</v>
      </c>
      <c r="E56" s="82"/>
      <c r="F56" s="83"/>
      <c r="G56" s="84"/>
      <c r="H56" s="70">
        <f>SUM(H57:H90)</f>
        <v>0</v>
      </c>
      <c r="I56" s="70">
        <f>SUM(I57:I90)</f>
        <v>0</v>
      </c>
      <c r="J56" s="70">
        <f>SUM(H56:I56)</f>
        <v>0</v>
      </c>
      <c r="K56" s="70">
        <f>SUM(K57:K90)</f>
        <v>3469.1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5" s="6" customFormat="1" ht="24" customHeight="1">
      <c r="A57" s="14">
        <v>42</v>
      </c>
      <c r="B57" s="15"/>
      <c r="C57" s="42" t="s">
        <v>97</v>
      </c>
      <c r="D57" s="156" t="s">
        <v>150</v>
      </c>
      <c r="E57" s="22" t="s">
        <v>26</v>
      </c>
      <c r="F57" s="42">
        <v>1</v>
      </c>
      <c r="G57" s="144"/>
      <c r="H57" s="48">
        <f>SUM(F57*G57)</f>
        <v>0</v>
      </c>
      <c r="I57" s="48">
        <f>SUM(0.1*H57)</f>
        <v>0</v>
      </c>
      <c r="J57" s="56">
        <f>SUM(H57:I57)</f>
        <v>0</v>
      </c>
      <c r="K57" s="57">
        <v>1233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1:25" s="6" customFormat="1" ht="12" customHeight="1">
      <c r="A58" s="16" t="s">
        <v>29</v>
      </c>
      <c r="B58" s="17"/>
      <c r="C58" s="39"/>
      <c r="D58" s="133" t="s">
        <v>144</v>
      </c>
      <c r="E58" s="21"/>
      <c r="F58" s="39"/>
      <c r="G58" s="49"/>
      <c r="H58" s="49"/>
      <c r="I58" s="49"/>
      <c r="J58" s="49" t="s">
        <v>29</v>
      </c>
      <c r="K58" s="53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1:25" s="6" customFormat="1" ht="24" customHeight="1">
      <c r="A59" s="16">
        <v>43</v>
      </c>
      <c r="B59" s="17"/>
      <c r="C59" s="39" t="s">
        <v>98</v>
      </c>
      <c r="D59" s="134" t="s">
        <v>176</v>
      </c>
      <c r="E59" s="75" t="s">
        <v>26</v>
      </c>
      <c r="F59" s="39">
        <v>1</v>
      </c>
      <c r="G59" s="48"/>
      <c r="H59" s="48">
        <f>SUM(F59*G59)</f>
        <v>0</v>
      </c>
      <c r="I59" s="48">
        <f>SUM(0.15*H59)</f>
        <v>0</v>
      </c>
      <c r="J59" s="48">
        <f>SUM(H59:I59)</f>
        <v>0</v>
      </c>
      <c r="K59" s="50">
        <v>24</v>
      </c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s="6" customFormat="1" ht="12" customHeight="1">
      <c r="A60" s="16" t="s">
        <v>29</v>
      </c>
      <c r="B60" s="17"/>
      <c r="C60" s="39"/>
      <c r="D60" s="133" t="s">
        <v>144</v>
      </c>
      <c r="E60" s="21"/>
      <c r="F60" s="39"/>
      <c r="G60" s="49"/>
      <c r="H60" s="49"/>
      <c r="I60" s="49"/>
      <c r="J60" s="49" t="s">
        <v>29</v>
      </c>
      <c r="K60" s="53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s="6" customFormat="1" ht="12" customHeight="1">
      <c r="A61" s="16">
        <v>44</v>
      </c>
      <c r="B61" s="17"/>
      <c r="C61" s="39" t="s">
        <v>99</v>
      </c>
      <c r="D61" s="133" t="s">
        <v>152</v>
      </c>
      <c r="E61" s="21" t="s">
        <v>26</v>
      </c>
      <c r="F61" s="39">
        <v>2</v>
      </c>
      <c r="G61" s="145"/>
      <c r="H61" s="48">
        <f>SUM(F61*G61)</f>
        <v>0</v>
      </c>
      <c r="I61" s="48">
        <f>SUM(0.15*H61)</f>
        <v>0</v>
      </c>
      <c r="J61" s="48">
        <f>SUM(H61:I61)</f>
        <v>0</v>
      </c>
      <c r="K61" s="63">
        <v>192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s="6" customFormat="1" ht="12" customHeight="1">
      <c r="A62" s="16" t="s">
        <v>29</v>
      </c>
      <c r="B62" s="17"/>
      <c r="C62" s="39"/>
      <c r="D62" s="133" t="s">
        <v>144</v>
      </c>
      <c r="E62" s="21"/>
      <c r="F62" s="39"/>
      <c r="G62" s="49"/>
      <c r="H62" s="49"/>
      <c r="I62" s="49"/>
      <c r="J62" s="49" t="s">
        <v>29</v>
      </c>
      <c r="K62" s="53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spans="1:25" s="6" customFormat="1" ht="12" customHeight="1">
      <c r="A63" s="16">
        <v>45</v>
      </c>
      <c r="B63" s="17"/>
      <c r="C63" s="39" t="s">
        <v>121</v>
      </c>
      <c r="D63" s="25" t="s">
        <v>153</v>
      </c>
      <c r="E63" s="21" t="s">
        <v>26</v>
      </c>
      <c r="F63" s="39">
        <v>2</v>
      </c>
      <c r="G63" s="145"/>
      <c r="H63" s="48">
        <f>SUM(F63*G63)</f>
        <v>0</v>
      </c>
      <c r="I63" s="48">
        <f>SUM(0.15*H63)</f>
        <v>0</v>
      </c>
      <c r="J63" s="48">
        <f>SUM(H63:I63)</f>
        <v>0</v>
      </c>
      <c r="K63" s="63">
        <v>0</v>
      </c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spans="1:25" s="6" customFormat="1" ht="12" customHeight="1">
      <c r="A64" s="31">
        <v>46</v>
      </c>
      <c r="B64" s="33"/>
      <c r="C64" s="43" t="s">
        <v>100</v>
      </c>
      <c r="D64" s="86" t="s">
        <v>68</v>
      </c>
      <c r="E64" s="35" t="s">
        <v>27</v>
      </c>
      <c r="F64" s="43">
        <v>60</v>
      </c>
      <c r="G64" s="54"/>
      <c r="H64" s="48">
        <f aca="true" t="shared" si="8" ref="H64:H70">SUM(F64*G64)</f>
        <v>0</v>
      </c>
      <c r="I64" s="48">
        <f>SUM(0.25*H64)</f>
        <v>0</v>
      </c>
      <c r="J64" s="54">
        <f aca="true" t="shared" si="9" ref="J64:J70">SUM(H64:I64)</f>
        <v>0</v>
      </c>
      <c r="K64" s="55">
        <v>60</v>
      </c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1:25" s="6" customFormat="1" ht="24" customHeight="1">
      <c r="A65" s="16">
        <v>47</v>
      </c>
      <c r="B65" s="17"/>
      <c r="C65" s="39" t="s">
        <v>101</v>
      </c>
      <c r="D65" s="134" t="s">
        <v>177</v>
      </c>
      <c r="E65" s="75" t="s">
        <v>26</v>
      </c>
      <c r="F65" s="39">
        <v>2</v>
      </c>
      <c r="G65" s="48"/>
      <c r="H65" s="48">
        <f t="shared" si="8"/>
        <v>0</v>
      </c>
      <c r="I65" s="48">
        <f aca="true" t="shared" si="10" ref="I65:I70">SUM(0.15*H65)</f>
        <v>0</v>
      </c>
      <c r="J65" s="48">
        <f t="shared" si="9"/>
        <v>0</v>
      </c>
      <c r="K65" s="50">
        <v>6</v>
      </c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s="6" customFormat="1" ht="12" customHeight="1">
      <c r="A66" s="16">
        <v>48</v>
      </c>
      <c r="B66" s="17"/>
      <c r="C66" s="39" t="s">
        <v>102</v>
      </c>
      <c r="D66" s="133" t="s">
        <v>163</v>
      </c>
      <c r="E66" s="21" t="s">
        <v>26</v>
      </c>
      <c r="F66" s="39">
        <v>2</v>
      </c>
      <c r="G66" s="49"/>
      <c r="H66" s="48">
        <f t="shared" si="8"/>
        <v>0</v>
      </c>
      <c r="I66" s="48">
        <f t="shared" si="10"/>
        <v>0</v>
      </c>
      <c r="J66" s="48">
        <f t="shared" si="9"/>
        <v>0</v>
      </c>
      <c r="K66" s="53">
        <v>10</v>
      </c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1:25" s="6" customFormat="1" ht="12" customHeight="1">
      <c r="A67" s="16">
        <v>49</v>
      </c>
      <c r="B67" s="17"/>
      <c r="C67" s="39" t="s">
        <v>103</v>
      </c>
      <c r="D67" s="134" t="s">
        <v>157</v>
      </c>
      <c r="E67" s="75" t="s">
        <v>26</v>
      </c>
      <c r="F67" s="38">
        <v>4</v>
      </c>
      <c r="G67" s="48"/>
      <c r="H67" s="48">
        <f t="shared" si="8"/>
        <v>0</v>
      </c>
      <c r="I67" s="48">
        <f t="shared" si="10"/>
        <v>0</v>
      </c>
      <c r="J67" s="48">
        <f t="shared" si="9"/>
        <v>0</v>
      </c>
      <c r="K67" s="50">
        <v>15</v>
      </c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1:25" s="6" customFormat="1" ht="12" customHeight="1">
      <c r="A68" s="16">
        <v>50</v>
      </c>
      <c r="B68" s="17"/>
      <c r="C68" s="39" t="s">
        <v>104</v>
      </c>
      <c r="D68" s="25" t="s">
        <v>178</v>
      </c>
      <c r="E68" s="21" t="s">
        <v>26</v>
      </c>
      <c r="F68" s="39">
        <v>1</v>
      </c>
      <c r="G68" s="49"/>
      <c r="H68" s="48">
        <f t="shared" si="8"/>
        <v>0</v>
      </c>
      <c r="I68" s="48">
        <f t="shared" si="10"/>
        <v>0</v>
      </c>
      <c r="J68" s="49">
        <f t="shared" si="9"/>
        <v>0</v>
      </c>
      <c r="K68" s="53">
        <v>0</v>
      </c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1:25" s="6" customFormat="1" ht="12" customHeight="1">
      <c r="A69" s="16">
        <v>51</v>
      </c>
      <c r="B69" s="17"/>
      <c r="C69" s="39" t="s">
        <v>105</v>
      </c>
      <c r="D69" s="25" t="s">
        <v>179</v>
      </c>
      <c r="E69" s="21" t="s">
        <v>26</v>
      </c>
      <c r="F69" s="39">
        <v>2</v>
      </c>
      <c r="G69" s="49"/>
      <c r="H69" s="48">
        <f t="shared" si="8"/>
        <v>0</v>
      </c>
      <c r="I69" s="48">
        <f t="shared" si="10"/>
        <v>0</v>
      </c>
      <c r="J69" s="49">
        <f t="shared" si="9"/>
        <v>0</v>
      </c>
      <c r="K69" s="53">
        <v>0</v>
      </c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1:25" s="6" customFormat="1" ht="24" customHeight="1">
      <c r="A70" s="16">
        <v>52</v>
      </c>
      <c r="B70" s="17"/>
      <c r="C70" s="39" t="s">
        <v>106</v>
      </c>
      <c r="D70" s="134" t="s">
        <v>180</v>
      </c>
      <c r="E70" s="75" t="s">
        <v>26</v>
      </c>
      <c r="F70" s="39">
        <v>6</v>
      </c>
      <c r="G70" s="48"/>
      <c r="H70" s="48">
        <f t="shared" si="8"/>
        <v>0</v>
      </c>
      <c r="I70" s="48">
        <f t="shared" si="10"/>
        <v>0</v>
      </c>
      <c r="J70" s="48">
        <f t="shared" si="9"/>
        <v>0</v>
      </c>
      <c r="K70" s="50">
        <v>16.8</v>
      </c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</row>
    <row r="71" spans="1:25" s="6" customFormat="1" ht="24" customHeight="1">
      <c r="A71" s="16">
        <v>53</v>
      </c>
      <c r="B71" s="17"/>
      <c r="C71" s="39" t="s">
        <v>107</v>
      </c>
      <c r="D71" s="134" t="s">
        <v>181</v>
      </c>
      <c r="E71" s="75" t="s">
        <v>26</v>
      </c>
      <c r="F71" s="39">
        <v>2</v>
      </c>
      <c r="G71" s="48"/>
      <c r="H71" s="48">
        <f>SUM(F71*G71)</f>
        <v>0</v>
      </c>
      <c r="I71" s="48">
        <f>SUM(0.15*H71)</f>
        <v>0</v>
      </c>
      <c r="J71" s="48">
        <f>SUM(H71:I71)</f>
        <v>0</v>
      </c>
      <c r="K71" s="50">
        <v>16</v>
      </c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spans="1:25" s="6" customFormat="1" ht="12" customHeight="1">
      <c r="A72" s="16">
        <v>54</v>
      </c>
      <c r="B72" s="17"/>
      <c r="C72" s="39" t="s">
        <v>108</v>
      </c>
      <c r="D72" s="25" t="s">
        <v>182</v>
      </c>
      <c r="E72" s="21" t="s">
        <v>26</v>
      </c>
      <c r="F72" s="39">
        <v>5</v>
      </c>
      <c r="G72" s="49"/>
      <c r="H72" s="48">
        <f>SUM(F72*G72)</f>
        <v>0</v>
      </c>
      <c r="I72" s="48">
        <f aca="true" t="shared" si="11" ref="I72:I82">SUM(0.15*H72)</f>
        <v>0</v>
      </c>
      <c r="J72" s="49">
        <f>SUM(H72:I72)</f>
        <v>0</v>
      </c>
      <c r="K72" s="53">
        <v>0</v>
      </c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1:25" s="6" customFormat="1" ht="12" customHeight="1">
      <c r="A73" s="16">
        <v>55</v>
      </c>
      <c r="B73" s="17"/>
      <c r="C73" s="39" t="s">
        <v>109</v>
      </c>
      <c r="D73" s="134" t="s">
        <v>156</v>
      </c>
      <c r="E73" s="75" t="s">
        <v>26</v>
      </c>
      <c r="F73" s="38">
        <v>3</v>
      </c>
      <c r="G73" s="48"/>
      <c r="H73" s="48">
        <f>SUM(F73*G73)</f>
        <v>0</v>
      </c>
      <c r="I73" s="48">
        <f t="shared" si="11"/>
        <v>0</v>
      </c>
      <c r="J73" s="48">
        <f>SUM(H73:I73)</f>
        <v>0</v>
      </c>
      <c r="K73" s="50">
        <v>9</v>
      </c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s="6" customFormat="1" ht="12" customHeight="1">
      <c r="A74" s="16">
        <v>56</v>
      </c>
      <c r="B74" s="17"/>
      <c r="C74" s="39" t="s">
        <v>110</v>
      </c>
      <c r="D74" s="134" t="s">
        <v>170</v>
      </c>
      <c r="E74" s="75" t="s">
        <v>26</v>
      </c>
      <c r="F74" s="38">
        <v>7</v>
      </c>
      <c r="G74" s="48"/>
      <c r="H74" s="48">
        <f aca="true" t="shared" si="12" ref="H74:H79">SUM(F74*G74)</f>
        <v>0</v>
      </c>
      <c r="I74" s="48">
        <f t="shared" si="11"/>
        <v>0</v>
      </c>
      <c r="J74" s="48">
        <f aca="true" t="shared" si="13" ref="J74:J79">SUM(H74:I74)</f>
        <v>0</v>
      </c>
      <c r="K74" s="50">
        <v>19.6</v>
      </c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1:25" s="6" customFormat="1" ht="12" customHeight="1">
      <c r="A75" s="16">
        <v>57</v>
      </c>
      <c r="B75" s="17"/>
      <c r="C75" s="39" t="s">
        <v>113</v>
      </c>
      <c r="D75" s="133" t="s">
        <v>183</v>
      </c>
      <c r="E75" s="21" t="s">
        <v>26</v>
      </c>
      <c r="F75" s="38">
        <v>5</v>
      </c>
      <c r="G75" s="49"/>
      <c r="H75" s="48">
        <f t="shared" si="12"/>
        <v>0</v>
      </c>
      <c r="I75" s="48">
        <f t="shared" si="11"/>
        <v>0</v>
      </c>
      <c r="J75" s="49">
        <f t="shared" si="13"/>
        <v>0</v>
      </c>
      <c r="K75" s="53">
        <v>2</v>
      </c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5" s="6" customFormat="1" ht="12" customHeight="1">
      <c r="A76" s="16">
        <v>58</v>
      </c>
      <c r="B76" s="17"/>
      <c r="C76" s="39" t="s">
        <v>112</v>
      </c>
      <c r="D76" s="133" t="s">
        <v>172</v>
      </c>
      <c r="E76" s="21" t="s">
        <v>26</v>
      </c>
      <c r="F76" s="38">
        <v>2</v>
      </c>
      <c r="G76" s="49"/>
      <c r="H76" s="48">
        <f t="shared" si="12"/>
        <v>0</v>
      </c>
      <c r="I76" s="48">
        <f t="shared" si="11"/>
        <v>0</v>
      </c>
      <c r="J76" s="49">
        <f t="shared" si="13"/>
        <v>0</v>
      </c>
      <c r="K76" s="53">
        <v>0.6</v>
      </c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1:25" s="6" customFormat="1" ht="12" customHeight="1">
      <c r="A77" s="16">
        <v>59</v>
      </c>
      <c r="B77" s="17"/>
      <c r="C77" s="39" t="s">
        <v>111</v>
      </c>
      <c r="D77" s="134" t="s">
        <v>184</v>
      </c>
      <c r="E77" s="75" t="s">
        <v>26</v>
      </c>
      <c r="F77" s="38">
        <v>2</v>
      </c>
      <c r="G77" s="48"/>
      <c r="H77" s="48">
        <f t="shared" si="12"/>
        <v>0</v>
      </c>
      <c r="I77" s="48">
        <f t="shared" si="11"/>
        <v>0</v>
      </c>
      <c r="J77" s="48">
        <f t="shared" si="13"/>
        <v>0</v>
      </c>
      <c r="K77" s="50">
        <v>5.2</v>
      </c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1:25" s="6" customFormat="1" ht="24" customHeight="1">
      <c r="A78" s="16">
        <v>60</v>
      </c>
      <c r="B78" s="17"/>
      <c r="C78" s="39" t="s">
        <v>114</v>
      </c>
      <c r="D78" s="134" t="s">
        <v>158</v>
      </c>
      <c r="E78" s="75" t="s">
        <v>26</v>
      </c>
      <c r="F78" s="39">
        <v>3</v>
      </c>
      <c r="G78" s="48"/>
      <c r="H78" s="48">
        <f t="shared" si="12"/>
        <v>0</v>
      </c>
      <c r="I78" s="48">
        <f t="shared" si="11"/>
        <v>0</v>
      </c>
      <c r="J78" s="48">
        <f t="shared" si="13"/>
        <v>0</v>
      </c>
      <c r="K78" s="50">
        <v>12</v>
      </c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s="6" customFormat="1" ht="12" customHeight="1">
      <c r="A79" s="16">
        <v>61</v>
      </c>
      <c r="B79" s="17"/>
      <c r="C79" s="39" t="s">
        <v>115</v>
      </c>
      <c r="D79" s="133" t="s">
        <v>167</v>
      </c>
      <c r="E79" s="21" t="s">
        <v>26</v>
      </c>
      <c r="F79" s="38">
        <v>3</v>
      </c>
      <c r="G79" s="49"/>
      <c r="H79" s="48">
        <f t="shared" si="12"/>
        <v>0</v>
      </c>
      <c r="I79" s="48">
        <f t="shared" si="11"/>
        <v>0</v>
      </c>
      <c r="J79" s="49">
        <f t="shared" si="13"/>
        <v>0</v>
      </c>
      <c r="K79" s="53">
        <v>0.9</v>
      </c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1:25" s="6" customFormat="1" ht="12" customHeight="1">
      <c r="A80" s="16">
        <v>62</v>
      </c>
      <c r="B80" s="17"/>
      <c r="C80" s="39" t="s">
        <v>116</v>
      </c>
      <c r="D80" s="133" t="s">
        <v>185</v>
      </c>
      <c r="E80" s="21" t="s">
        <v>26</v>
      </c>
      <c r="F80" s="38">
        <v>4</v>
      </c>
      <c r="G80" s="49"/>
      <c r="H80" s="48">
        <f>SUM(F80*G80)</f>
        <v>0</v>
      </c>
      <c r="I80" s="48">
        <f t="shared" si="11"/>
        <v>0</v>
      </c>
      <c r="J80" s="49">
        <f>SUM(H80:I80)</f>
        <v>0</v>
      </c>
      <c r="K80" s="53">
        <v>0.8</v>
      </c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1:25" s="6" customFormat="1" ht="12" customHeight="1">
      <c r="A81" s="16">
        <v>63</v>
      </c>
      <c r="B81" s="17"/>
      <c r="C81" s="39" t="s">
        <v>117</v>
      </c>
      <c r="D81" s="25" t="s">
        <v>186</v>
      </c>
      <c r="E81" s="21" t="s">
        <v>26</v>
      </c>
      <c r="F81" s="39">
        <v>1</v>
      </c>
      <c r="G81" s="49"/>
      <c r="H81" s="48">
        <f>SUM(F81*G81)</f>
        <v>0</v>
      </c>
      <c r="I81" s="48">
        <f t="shared" si="11"/>
        <v>0</v>
      </c>
      <c r="J81" s="49">
        <f>SUM(H81:I81)</f>
        <v>0</v>
      </c>
      <c r="K81" s="53">
        <v>0</v>
      </c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s="6" customFormat="1" ht="12" customHeight="1">
      <c r="A82" s="16">
        <v>64</v>
      </c>
      <c r="B82" s="17"/>
      <c r="C82" s="39" t="s">
        <v>118</v>
      </c>
      <c r="D82" s="134" t="s">
        <v>187</v>
      </c>
      <c r="E82" s="75" t="s">
        <v>26</v>
      </c>
      <c r="F82" s="38">
        <v>2</v>
      </c>
      <c r="G82" s="48"/>
      <c r="H82" s="48">
        <f>SUM(F82*G82)</f>
        <v>0</v>
      </c>
      <c r="I82" s="48">
        <f t="shared" si="11"/>
        <v>0</v>
      </c>
      <c r="J82" s="48">
        <f>SUM(H82:I82)</f>
        <v>0</v>
      </c>
      <c r="K82" s="50">
        <v>8</v>
      </c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1:25" s="6" customFormat="1" ht="12" customHeight="1">
      <c r="A83" s="16">
        <v>65</v>
      </c>
      <c r="B83" s="17"/>
      <c r="C83" s="39" t="s">
        <v>139</v>
      </c>
      <c r="D83" s="133" t="s">
        <v>52</v>
      </c>
      <c r="E83" s="75" t="s">
        <v>27</v>
      </c>
      <c r="F83" s="39">
        <v>24</v>
      </c>
      <c r="G83" s="49"/>
      <c r="H83" s="48">
        <f aca="true" t="shared" si="14" ref="H83:H89">SUM(F83*G83)</f>
        <v>0</v>
      </c>
      <c r="I83" s="48">
        <f>SUM(0.15*H83)</f>
        <v>0</v>
      </c>
      <c r="J83" s="49">
        <f aca="true" t="shared" si="15" ref="J83:J89">SUM(H83:I83)</f>
        <v>0</v>
      </c>
      <c r="K83" s="53">
        <v>64.8</v>
      </c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1:25" s="6" customFormat="1" ht="12" customHeight="1">
      <c r="A84" s="16">
        <v>66</v>
      </c>
      <c r="B84" s="17"/>
      <c r="C84" s="39" t="s">
        <v>29</v>
      </c>
      <c r="D84" s="133" t="s">
        <v>90</v>
      </c>
      <c r="E84" s="75" t="s">
        <v>27</v>
      </c>
      <c r="F84" s="39">
        <v>56</v>
      </c>
      <c r="G84" s="49"/>
      <c r="H84" s="48">
        <f t="shared" si="14"/>
        <v>0</v>
      </c>
      <c r="I84" s="48">
        <f>SUM(0.15*H84)</f>
        <v>0</v>
      </c>
      <c r="J84" s="49">
        <f t="shared" si="15"/>
        <v>0</v>
      </c>
      <c r="K84" s="53">
        <v>190.4</v>
      </c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1:25" s="6" customFormat="1" ht="12" customHeight="1">
      <c r="A85" s="16">
        <v>67</v>
      </c>
      <c r="B85" s="17"/>
      <c r="C85" s="39" t="s">
        <v>29</v>
      </c>
      <c r="D85" s="133" t="s">
        <v>91</v>
      </c>
      <c r="E85" s="75" t="s">
        <v>27</v>
      </c>
      <c r="F85" s="39">
        <v>5</v>
      </c>
      <c r="G85" s="49"/>
      <c r="H85" s="48">
        <f t="shared" si="14"/>
        <v>0</v>
      </c>
      <c r="I85" s="48">
        <f>SUM(0.15*H85)</f>
        <v>0</v>
      </c>
      <c r="J85" s="49">
        <f t="shared" si="15"/>
        <v>0</v>
      </c>
      <c r="K85" s="53">
        <v>18</v>
      </c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1:25" s="6" customFormat="1" ht="12" customHeight="1">
      <c r="A86" s="16">
        <v>68</v>
      </c>
      <c r="B86" s="17"/>
      <c r="C86" s="39" t="s">
        <v>140</v>
      </c>
      <c r="D86" s="137" t="s">
        <v>92</v>
      </c>
      <c r="E86" s="21" t="s">
        <v>27</v>
      </c>
      <c r="F86" s="39">
        <v>23</v>
      </c>
      <c r="G86" s="49"/>
      <c r="H86" s="48">
        <f t="shared" si="14"/>
        <v>0</v>
      </c>
      <c r="I86" s="48">
        <f>SUM(0.25*H86)</f>
        <v>0</v>
      </c>
      <c r="J86" s="49">
        <f t="shared" si="15"/>
        <v>0</v>
      </c>
      <c r="K86" s="53">
        <v>207</v>
      </c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1:25" s="6" customFormat="1" ht="12" customHeight="1">
      <c r="A87" s="16">
        <v>69</v>
      </c>
      <c r="B87" s="17"/>
      <c r="C87" s="39" t="s">
        <v>29</v>
      </c>
      <c r="D87" s="137" t="s">
        <v>120</v>
      </c>
      <c r="E87" s="21" t="s">
        <v>27</v>
      </c>
      <c r="F87" s="39">
        <v>70</v>
      </c>
      <c r="G87" s="49"/>
      <c r="H87" s="48">
        <f t="shared" si="14"/>
        <v>0</v>
      </c>
      <c r="I87" s="48">
        <f>SUM(0.25*H87)</f>
        <v>0</v>
      </c>
      <c r="J87" s="49">
        <f t="shared" si="15"/>
        <v>0</v>
      </c>
      <c r="K87" s="53">
        <v>700</v>
      </c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1:25" s="6" customFormat="1" ht="12" customHeight="1">
      <c r="A88" s="16">
        <v>70</v>
      </c>
      <c r="B88" s="17"/>
      <c r="C88" s="39" t="s">
        <v>29</v>
      </c>
      <c r="D88" s="137" t="s">
        <v>94</v>
      </c>
      <c r="E88" s="21" t="s">
        <v>27</v>
      </c>
      <c r="F88" s="39">
        <v>29</v>
      </c>
      <c r="G88" s="49"/>
      <c r="H88" s="48">
        <f t="shared" si="14"/>
        <v>0</v>
      </c>
      <c r="I88" s="48">
        <f>SUM(0.25*H88)</f>
        <v>0</v>
      </c>
      <c r="J88" s="49">
        <f t="shared" si="15"/>
        <v>0</v>
      </c>
      <c r="K88" s="53">
        <v>493</v>
      </c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1:25" s="6" customFormat="1" ht="12" customHeight="1">
      <c r="A89" s="16">
        <v>71</v>
      </c>
      <c r="B89" s="17"/>
      <c r="C89" s="39"/>
      <c r="D89" s="119" t="s">
        <v>53</v>
      </c>
      <c r="E89" s="21" t="s">
        <v>27</v>
      </c>
      <c r="F89" s="138">
        <v>5</v>
      </c>
      <c r="G89" s="139"/>
      <c r="H89" s="140">
        <f t="shared" si="14"/>
        <v>0</v>
      </c>
      <c r="I89" s="140">
        <f>SUM(0.25*H89)</f>
        <v>0</v>
      </c>
      <c r="J89" s="139">
        <f t="shared" si="15"/>
        <v>0</v>
      </c>
      <c r="K89" s="141">
        <v>165</v>
      </c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5" s="6" customFormat="1" ht="12" customHeight="1" thickBot="1">
      <c r="A90" s="16"/>
      <c r="B90" s="17"/>
      <c r="C90" s="39"/>
      <c r="D90" s="119"/>
      <c r="E90" s="21"/>
      <c r="F90" s="39"/>
      <c r="G90" s="49"/>
      <c r="H90" s="100"/>
      <c r="I90" s="100"/>
      <c r="J90" s="101"/>
      <c r="K90" s="102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1:25" s="85" customFormat="1" ht="20.25" customHeight="1" thickBot="1">
      <c r="A91" s="122"/>
      <c r="B91" s="123"/>
      <c r="C91" s="124">
        <v>32</v>
      </c>
      <c r="D91" s="108" t="s">
        <v>122</v>
      </c>
      <c r="E91" s="125"/>
      <c r="F91" s="126"/>
      <c r="G91" s="127"/>
      <c r="H91" s="70">
        <f>SUM(H92:H105)</f>
        <v>0</v>
      </c>
      <c r="I91" s="70">
        <f>SUM(I92:I105)</f>
        <v>0</v>
      </c>
      <c r="J91" s="70">
        <f>SUM(J92:J105)</f>
        <v>0</v>
      </c>
      <c r="K91" s="70">
        <f>SUM(K92:K105)</f>
        <v>165.8</v>
      </c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1:25" s="6" customFormat="1" ht="12" customHeight="1">
      <c r="A92" s="24">
        <v>72</v>
      </c>
      <c r="B92" s="32"/>
      <c r="C92" s="40" t="s">
        <v>123</v>
      </c>
      <c r="D92" s="136" t="s">
        <v>189</v>
      </c>
      <c r="E92" s="34" t="s">
        <v>26</v>
      </c>
      <c r="F92" s="40">
        <v>1</v>
      </c>
      <c r="G92" s="77"/>
      <c r="H92" s="59">
        <f>SUM(F92*G92)</f>
        <v>0</v>
      </c>
      <c r="I92" s="48">
        <f>SUM(0.1*H92)</f>
        <v>0</v>
      </c>
      <c r="J92" s="77">
        <f>SUM(H92:I92)</f>
        <v>0</v>
      </c>
      <c r="K92" s="58">
        <v>14</v>
      </c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1:25" s="6" customFormat="1" ht="12" customHeight="1">
      <c r="A93" s="16" t="s">
        <v>29</v>
      </c>
      <c r="B93" s="17"/>
      <c r="C93" s="39"/>
      <c r="D93" s="133" t="s">
        <v>149</v>
      </c>
      <c r="E93" s="21"/>
      <c r="F93" s="39"/>
      <c r="G93" s="49"/>
      <c r="H93" s="49"/>
      <c r="I93" s="49"/>
      <c r="J93" s="49" t="s">
        <v>29</v>
      </c>
      <c r="K93" s="53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1:25" s="6" customFormat="1" ht="12" customHeight="1">
      <c r="A94" s="16">
        <v>73</v>
      </c>
      <c r="B94" s="17"/>
      <c r="C94" s="39" t="s">
        <v>124</v>
      </c>
      <c r="D94" s="133" t="s">
        <v>188</v>
      </c>
      <c r="E94" s="21" t="s">
        <v>26</v>
      </c>
      <c r="F94" s="39">
        <v>2</v>
      </c>
      <c r="G94" s="48"/>
      <c r="H94" s="48">
        <f>SUM(F94*G94)</f>
        <v>0</v>
      </c>
      <c r="I94" s="48">
        <f>SUM(0.15*H94)</f>
        <v>0</v>
      </c>
      <c r="J94" s="48">
        <f>SUM(H94:I94)</f>
        <v>0</v>
      </c>
      <c r="K94" s="63">
        <v>0</v>
      </c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1:25" s="6" customFormat="1" ht="12" customHeight="1">
      <c r="A95" s="24">
        <v>74</v>
      </c>
      <c r="B95" s="32"/>
      <c r="C95" s="40" t="s">
        <v>125</v>
      </c>
      <c r="D95" s="136" t="s">
        <v>190</v>
      </c>
      <c r="E95" s="34" t="s">
        <v>26</v>
      </c>
      <c r="F95" s="40">
        <v>1</v>
      </c>
      <c r="G95" s="77"/>
      <c r="H95" s="59">
        <f>SUM(F95*G95)</f>
        <v>0</v>
      </c>
      <c r="I95" s="48">
        <f>SUM(0.1*H95)</f>
        <v>0</v>
      </c>
      <c r="J95" s="77">
        <f>SUM(H95:I95)</f>
        <v>0</v>
      </c>
      <c r="K95" s="58">
        <v>14</v>
      </c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1:25" s="6" customFormat="1" ht="12" customHeight="1">
      <c r="A96" s="16" t="s">
        <v>29</v>
      </c>
      <c r="B96" s="17"/>
      <c r="C96" s="39"/>
      <c r="D96" s="133" t="s">
        <v>149</v>
      </c>
      <c r="E96" s="21"/>
      <c r="F96" s="39"/>
      <c r="G96" s="49"/>
      <c r="H96" s="49"/>
      <c r="I96" s="49"/>
      <c r="J96" s="49" t="s">
        <v>29</v>
      </c>
      <c r="K96" s="53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1:25" s="6" customFormat="1" ht="12" customHeight="1">
      <c r="A97" s="16">
        <v>75</v>
      </c>
      <c r="B97" s="17"/>
      <c r="C97" s="39" t="s">
        <v>126</v>
      </c>
      <c r="D97" s="133" t="s">
        <v>188</v>
      </c>
      <c r="E97" s="21" t="s">
        <v>26</v>
      </c>
      <c r="F97" s="39">
        <v>2</v>
      </c>
      <c r="G97" s="48"/>
      <c r="H97" s="48">
        <f aca="true" t="shared" si="16" ref="H97:H104">SUM(F97*G97)</f>
        <v>0</v>
      </c>
      <c r="I97" s="48">
        <f aca="true" t="shared" si="17" ref="I97:I103">SUM(0.15*H97)</f>
        <v>0</v>
      </c>
      <c r="J97" s="48">
        <f aca="true" t="shared" si="18" ref="J97:J104">SUM(H97:I97)</f>
        <v>0</v>
      </c>
      <c r="K97" s="63">
        <v>0</v>
      </c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1:25" s="6" customFormat="1" ht="12" customHeight="1">
      <c r="A98" s="16">
        <v>76</v>
      </c>
      <c r="B98" s="17"/>
      <c r="C98" s="39" t="s">
        <v>128</v>
      </c>
      <c r="D98" s="133" t="s">
        <v>127</v>
      </c>
      <c r="E98" s="21" t="s">
        <v>26</v>
      </c>
      <c r="F98" s="39">
        <v>2</v>
      </c>
      <c r="G98" s="48"/>
      <c r="H98" s="48">
        <f t="shared" si="16"/>
        <v>0</v>
      </c>
      <c r="I98" s="48">
        <f t="shared" si="17"/>
        <v>0</v>
      </c>
      <c r="J98" s="48">
        <f t="shared" si="18"/>
        <v>0</v>
      </c>
      <c r="K98" s="63">
        <v>12</v>
      </c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1:25" s="6" customFormat="1" ht="12" customHeight="1">
      <c r="A99" s="16">
        <v>77</v>
      </c>
      <c r="B99" s="17"/>
      <c r="C99" s="39" t="s">
        <v>129</v>
      </c>
      <c r="D99" s="133" t="s">
        <v>191</v>
      </c>
      <c r="E99" s="21" t="s">
        <v>26</v>
      </c>
      <c r="F99" s="39">
        <v>2</v>
      </c>
      <c r="G99" s="49"/>
      <c r="H99" s="48">
        <f t="shared" si="16"/>
        <v>0</v>
      </c>
      <c r="I99" s="48">
        <f t="shared" si="17"/>
        <v>0</v>
      </c>
      <c r="J99" s="48">
        <f t="shared" si="18"/>
        <v>0</v>
      </c>
      <c r="K99" s="53">
        <v>24</v>
      </c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1:25" s="6" customFormat="1" ht="12" customHeight="1">
      <c r="A100" s="16">
        <v>78</v>
      </c>
      <c r="B100" s="17"/>
      <c r="C100" s="39" t="s">
        <v>130</v>
      </c>
      <c r="D100" s="133" t="s">
        <v>192</v>
      </c>
      <c r="E100" s="21" t="s">
        <v>26</v>
      </c>
      <c r="F100" s="39">
        <v>1</v>
      </c>
      <c r="G100" s="49"/>
      <c r="H100" s="48">
        <f t="shared" si="16"/>
        <v>0</v>
      </c>
      <c r="I100" s="48">
        <f t="shared" si="17"/>
        <v>0</v>
      </c>
      <c r="J100" s="48">
        <f t="shared" si="18"/>
        <v>0</v>
      </c>
      <c r="K100" s="53">
        <v>24</v>
      </c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1:25" s="6" customFormat="1" ht="12" customHeight="1">
      <c r="A101" s="16">
        <v>79</v>
      </c>
      <c r="B101" s="17"/>
      <c r="C101" s="39" t="s">
        <v>131</v>
      </c>
      <c r="D101" s="134" t="s">
        <v>193</v>
      </c>
      <c r="E101" s="75" t="s">
        <v>26</v>
      </c>
      <c r="F101" s="39">
        <v>2</v>
      </c>
      <c r="G101" s="48"/>
      <c r="H101" s="48">
        <f t="shared" si="16"/>
        <v>0</v>
      </c>
      <c r="I101" s="48">
        <f t="shared" si="17"/>
        <v>0</v>
      </c>
      <c r="J101" s="48">
        <f t="shared" si="18"/>
        <v>0</v>
      </c>
      <c r="K101" s="50">
        <v>6</v>
      </c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1:25" s="6" customFormat="1" ht="12" customHeight="1">
      <c r="A102" s="16">
        <v>80</v>
      </c>
      <c r="B102" s="17"/>
      <c r="C102" s="39" t="s">
        <v>132</v>
      </c>
      <c r="D102" s="134" t="s">
        <v>194</v>
      </c>
      <c r="E102" s="21" t="s">
        <v>26</v>
      </c>
      <c r="F102" s="39">
        <v>1</v>
      </c>
      <c r="G102" s="49"/>
      <c r="H102" s="48">
        <f t="shared" si="16"/>
        <v>0</v>
      </c>
      <c r="I102" s="48">
        <f t="shared" si="17"/>
        <v>0</v>
      </c>
      <c r="J102" s="48">
        <f t="shared" si="18"/>
        <v>0</v>
      </c>
      <c r="K102" s="53">
        <v>0.8</v>
      </c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1:25" s="6" customFormat="1" ht="12" customHeight="1">
      <c r="A103" s="16">
        <v>81</v>
      </c>
      <c r="B103" s="17"/>
      <c r="C103" s="39" t="s">
        <v>141</v>
      </c>
      <c r="D103" s="133" t="s">
        <v>51</v>
      </c>
      <c r="E103" s="75" t="s">
        <v>27</v>
      </c>
      <c r="F103" s="39">
        <v>5</v>
      </c>
      <c r="G103" s="49"/>
      <c r="H103" s="48">
        <f t="shared" si="16"/>
        <v>0</v>
      </c>
      <c r="I103" s="48">
        <f t="shared" si="17"/>
        <v>0</v>
      </c>
      <c r="J103" s="49">
        <f t="shared" si="18"/>
        <v>0</v>
      </c>
      <c r="K103" s="53">
        <v>20</v>
      </c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1:25" s="6" customFormat="1" ht="12" customHeight="1">
      <c r="A104" s="16">
        <v>82</v>
      </c>
      <c r="B104" s="17"/>
      <c r="C104" s="39" t="s">
        <v>142</v>
      </c>
      <c r="D104" s="137" t="s">
        <v>133</v>
      </c>
      <c r="E104" s="21" t="s">
        <v>27</v>
      </c>
      <c r="F104" s="39">
        <v>3</v>
      </c>
      <c r="G104" s="49"/>
      <c r="H104" s="48">
        <f t="shared" si="16"/>
        <v>0</v>
      </c>
      <c r="I104" s="48">
        <f>SUM(0.25*H104)</f>
        <v>0</v>
      </c>
      <c r="J104" s="49">
        <f t="shared" si="18"/>
        <v>0</v>
      </c>
      <c r="K104" s="53">
        <v>51</v>
      </c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1:25" s="6" customFormat="1" ht="12" customHeight="1" thickBot="1">
      <c r="A105" s="16"/>
      <c r="B105" s="103"/>
      <c r="C105" s="104"/>
      <c r="D105" s="120"/>
      <c r="E105" s="105"/>
      <c r="F105" s="104"/>
      <c r="G105" s="101"/>
      <c r="H105" s="100"/>
      <c r="I105" s="100"/>
      <c r="J105" s="101"/>
      <c r="K105" s="102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1:25" s="85" customFormat="1" ht="20.25" customHeight="1" thickBot="1">
      <c r="A106" s="78" t="s">
        <v>29</v>
      </c>
      <c r="B106" s="79"/>
      <c r="C106" s="80">
        <v>33</v>
      </c>
      <c r="D106" s="81" t="s">
        <v>31</v>
      </c>
      <c r="E106" s="82"/>
      <c r="F106" s="83" t="s">
        <v>29</v>
      </c>
      <c r="G106" s="84"/>
      <c r="H106" s="70">
        <f>SUM(H107)</f>
        <v>0</v>
      </c>
      <c r="I106" s="70">
        <f>SUM(I107)</f>
        <v>0</v>
      </c>
      <c r="J106" s="70">
        <f>SUM(H106:I106)</f>
        <v>0</v>
      </c>
      <c r="K106" s="70">
        <f>SUM(K107)</f>
        <v>150</v>
      </c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1:25" s="6" customFormat="1" ht="12" customHeight="1" thickBot="1">
      <c r="A107" s="110">
        <v>83</v>
      </c>
      <c r="B107" s="19"/>
      <c r="C107" s="44" t="s">
        <v>29</v>
      </c>
      <c r="D107" s="28" t="s">
        <v>32</v>
      </c>
      <c r="E107" s="28" t="s">
        <v>33</v>
      </c>
      <c r="F107" s="44">
        <v>170</v>
      </c>
      <c r="G107" s="60"/>
      <c r="H107" s="76">
        <f>SUM(F107*G107)</f>
        <v>0</v>
      </c>
      <c r="I107" s="76">
        <f>SUM(0.25*H107)</f>
        <v>0</v>
      </c>
      <c r="J107" s="60">
        <f aca="true" t="shared" si="19" ref="J107:J113">SUM(H107:I107)</f>
        <v>0</v>
      </c>
      <c r="K107" s="61">
        <v>150</v>
      </c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s="85" customFormat="1" ht="20.25" customHeight="1" thickBot="1">
      <c r="A108" s="78" t="s">
        <v>29</v>
      </c>
      <c r="B108" s="79"/>
      <c r="C108" s="80">
        <v>34</v>
      </c>
      <c r="D108" s="81" t="s">
        <v>34</v>
      </c>
      <c r="E108" s="82"/>
      <c r="F108" s="83" t="s">
        <v>29</v>
      </c>
      <c r="G108" s="84"/>
      <c r="H108" s="70">
        <f>SUM(H109)</f>
        <v>0</v>
      </c>
      <c r="I108" s="70">
        <f>SUM(I109)</f>
        <v>0</v>
      </c>
      <c r="J108" s="70">
        <f t="shared" si="19"/>
        <v>0</v>
      </c>
      <c r="K108" s="70">
        <f>SUM(K109)</f>
        <v>66</v>
      </c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s="6" customFormat="1" ht="12" customHeight="1" thickBot="1">
      <c r="A109" s="110">
        <v>84</v>
      </c>
      <c r="B109" s="19"/>
      <c r="C109" s="44" t="s">
        <v>29</v>
      </c>
      <c r="D109" s="109" t="s">
        <v>44</v>
      </c>
      <c r="E109" s="28" t="s">
        <v>46</v>
      </c>
      <c r="F109" s="128">
        <v>155</v>
      </c>
      <c r="G109" s="60"/>
      <c r="H109" s="76">
        <f>SUM(F109*G109)</f>
        <v>0</v>
      </c>
      <c r="I109" s="76">
        <f>SUM(0.25*H109)</f>
        <v>0</v>
      </c>
      <c r="J109" s="60">
        <f t="shared" si="19"/>
        <v>0</v>
      </c>
      <c r="K109" s="61">
        <v>66</v>
      </c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1:25" s="85" customFormat="1" ht="20.25" customHeight="1" thickBot="1">
      <c r="A110" s="78" t="s">
        <v>29</v>
      </c>
      <c r="B110" s="79"/>
      <c r="C110" s="80">
        <v>35</v>
      </c>
      <c r="D110" s="81" t="s">
        <v>35</v>
      </c>
      <c r="E110" s="82"/>
      <c r="F110" s="129" t="s">
        <v>29</v>
      </c>
      <c r="G110" s="84"/>
      <c r="H110" s="70">
        <f>SUM(H111:H114)</f>
        <v>0</v>
      </c>
      <c r="I110" s="70">
        <f>SUM(I111:I114)</f>
        <v>0</v>
      </c>
      <c r="J110" s="70">
        <f t="shared" si="19"/>
        <v>0</v>
      </c>
      <c r="K110" s="70">
        <f>SUM(K111:K114)</f>
        <v>1469</v>
      </c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1:25" s="85" customFormat="1" ht="12" customHeight="1" thickBot="1">
      <c r="A111" s="112">
        <v>85</v>
      </c>
      <c r="B111" s="15"/>
      <c r="C111" s="40" t="s">
        <v>29</v>
      </c>
      <c r="D111" s="157" t="s">
        <v>67</v>
      </c>
      <c r="E111" s="22" t="s">
        <v>23</v>
      </c>
      <c r="F111" s="130">
        <v>10</v>
      </c>
      <c r="G111" s="56"/>
      <c r="H111" s="48">
        <f>SUM(F111*G111)</f>
        <v>0</v>
      </c>
      <c r="I111" s="48">
        <f>SUM(0.25*H111)</f>
        <v>0</v>
      </c>
      <c r="J111" s="56">
        <f t="shared" si="19"/>
        <v>0</v>
      </c>
      <c r="K111" s="117">
        <v>43</v>
      </c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1:25" s="6" customFormat="1" ht="24" customHeight="1">
      <c r="A112" s="110">
        <v>86</v>
      </c>
      <c r="B112" s="17"/>
      <c r="C112" s="39" t="s">
        <v>29</v>
      </c>
      <c r="D112" s="133" t="s">
        <v>146</v>
      </c>
      <c r="E112" s="21" t="s">
        <v>23</v>
      </c>
      <c r="F112" s="131">
        <v>240</v>
      </c>
      <c r="G112" s="49"/>
      <c r="H112" s="48">
        <f>SUM(F112*G112)</f>
        <v>0</v>
      </c>
      <c r="I112" s="48">
        <f>SUM(0.25*H112)</f>
        <v>0</v>
      </c>
      <c r="J112" s="49">
        <f t="shared" si="19"/>
        <v>0</v>
      </c>
      <c r="K112" s="50">
        <v>451</v>
      </c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1:25" s="6" customFormat="1" ht="12" customHeight="1">
      <c r="A113" s="16">
        <v>87</v>
      </c>
      <c r="B113" s="17"/>
      <c r="C113" s="39" t="s">
        <v>29</v>
      </c>
      <c r="D113" s="133" t="s">
        <v>147</v>
      </c>
      <c r="E113" s="75" t="s">
        <v>23</v>
      </c>
      <c r="F113" s="39">
        <v>140</v>
      </c>
      <c r="G113" s="49"/>
      <c r="H113" s="48">
        <f>SUM(F113*G113)</f>
        <v>0</v>
      </c>
      <c r="I113" s="48">
        <f>SUM(0.35*H113)</f>
        <v>0</v>
      </c>
      <c r="J113" s="49">
        <f t="shared" si="19"/>
        <v>0</v>
      </c>
      <c r="K113" s="53">
        <v>585</v>
      </c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s="6" customFormat="1" ht="24" customHeight="1" thickBot="1">
      <c r="A114" s="113">
        <v>88</v>
      </c>
      <c r="B114" s="106"/>
      <c r="C114" s="104" t="s">
        <v>29</v>
      </c>
      <c r="D114" s="158" t="s">
        <v>148</v>
      </c>
      <c r="E114" s="105" t="s">
        <v>23</v>
      </c>
      <c r="F114" s="132">
        <v>140</v>
      </c>
      <c r="G114" s="101"/>
      <c r="H114" s="100">
        <f>SUM(F114*G114)</f>
        <v>0</v>
      </c>
      <c r="I114" s="100">
        <f>SUM(0.25*H114)</f>
        <v>0</v>
      </c>
      <c r="J114" s="101">
        <f>SUM(H114:I114)</f>
        <v>0</v>
      </c>
      <c r="K114" s="118">
        <v>390</v>
      </c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1:25" s="85" customFormat="1" ht="20.25" customHeight="1" thickBot="1">
      <c r="A115" s="78" t="s">
        <v>29</v>
      </c>
      <c r="B115" s="79"/>
      <c r="C115" s="80">
        <v>36</v>
      </c>
      <c r="D115" s="81" t="s">
        <v>40</v>
      </c>
      <c r="E115" s="82"/>
      <c r="F115" s="83" t="s">
        <v>29</v>
      </c>
      <c r="G115" s="84"/>
      <c r="H115" s="70">
        <f>SUM(H116:H118)</f>
        <v>0</v>
      </c>
      <c r="I115" s="70">
        <f>SUM(I116:I118)</f>
        <v>0</v>
      </c>
      <c r="J115" s="70">
        <f aca="true" t="shared" si="20" ref="J115:J122">SUM(H115:I115)</f>
        <v>0</v>
      </c>
      <c r="K115" s="70">
        <f>SUM(K116:K118)</f>
        <v>0</v>
      </c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5" s="6" customFormat="1" ht="12" customHeight="1">
      <c r="A116" s="110">
        <v>89</v>
      </c>
      <c r="B116" s="29"/>
      <c r="C116" s="42" t="s">
        <v>29</v>
      </c>
      <c r="D116" s="22" t="s">
        <v>37</v>
      </c>
      <c r="E116" s="22" t="s">
        <v>33</v>
      </c>
      <c r="F116" s="94">
        <v>3856</v>
      </c>
      <c r="G116" s="56"/>
      <c r="H116" s="56">
        <v>0</v>
      </c>
      <c r="I116" s="48">
        <f>SUM(G116*F116)</f>
        <v>0</v>
      </c>
      <c r="J116" s="56">
        <f t="shared" si="20"/>
        <v>0</v>
      </c>
      <c r="K116" s="57">
        <v>0</v>
      </c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1:25" s="6" customFormat="1" ht="12" customHeight="1">
      <c r="A117" s="110">
        <v>90</v>
      </c>
      <c r="B117" s="30"/>
      <c r="C117" s="39"/>
      <c r="D117" s="21" t="s">
        <v>38</v>
      </c>
      <c r="E117" s="21" t="s">
        <v>33</v>
      </c>
      <c r="F117" s="38">
        <v>10704</v>
      </c>
      <c r="G117" s="49"/>
      <c r="H117" s="49">
        <v>0</v>
      </c>
      <c r="I117" s="48">
        <f>SUM(G117*F117)</f>
        <v>0</v>
      </c>
      <c r="J117" s="49">
        <f t="shared" si="20"/>
        <v>0</v>
      </c>
      <c r="K117" s="53">
        <v>0</v>
      </c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1:25" s="6" customFormat="1" ht="12" customHeight="1" thickBot="1">
      <c r="A118" s="114">
        <v>91</v>
      </c>
      <c r="B118" s="18"/>
      <c r="C118" s="41" t="s">
        <v>29</v>
      </c>
      <c r="D118" s="23" t="s">
        <v>39</v>
      </c>
      <c r="E118" s="23" t="s">
        <v>30</v>
      </c>
      <c r="F118" s="95">
        <v>1</v>
      </c>
      <c r="G118" s="64"/>
      <c r="H118" s="64">
        <v>0</v>
      </c>
      <c r="I118" s="48">
        <f>SUM(G118*F118)</f>
        <v>0</v>
      </c>
      <c r="J118" s="51">
        <f t="shared" si="20"/>
        <v>0</v>
      </c>
      <c r="K118" s="52">
        <v>0</v>
      </c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1:25" s="85" customFormat="1" ht="20.25" customHeight="1" thickBot="1">
      <c r="A119" s="78" t="s">
        <v>29</v>
      </c>
      <c r="B119" s="79"/>
      <c r="C119" s="80">
        <v>37</v>
      </c>
      <c r="D119" s="81" t="s">
        <v>36</v>
      </c>
      <c r="E119" s="82"/>
      <c r="F119" s="83" t="s">
        <v>29</v>
      </c>
      <c r="G119" s="84"/>
      <c r="H119" s="70">
        <f>SUM(H120:H122)</f>
        <v>0</v>
      </c>
      <c r="I119" s="70">
        <f>SUM(I120:I122)</f>
        <v>0</v>
      </c>
      <c r="J119" s="70">
        <f t="shared" si="20"/>
        <v>0</v>
      </c>
      <c r="K119" s="70">
        <f>SUM(K120:K122)</f>
        <v>0</v>
      </c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1:25" s="6" customFormat="1" ht="12" customHeight="1">
      <c r="A120" s="115">
        <v>92</v>
      </c>
      <c r="B120" s="15"/>
      <c r="C120" s="42" t="s">
        <v>29</v>
      </c>
      <c r="D120" s="22" t="s">
        <v>41</v>
      </c>
      <c r="E120" s="22" t="s">
        <v>42</v>
      </c>
      <c r="F120" s="42">
        <v>120</v>
      </c>
      <c r="G120" s="56"/>
      <c r="H120" s="56">
        <v>0</v>
      </c>
      <c r="I120" s="91">
        <f>SUM(G120*F120)</f>
        <v>0</v>
      </c>
      <c r="J120" s="56">
        <f t="shared" si="20"/>
        <v>0</v>
      </c>
      <c r="K120" s="57">
        <v>0</v>
      </c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1:25" s="6" customFormat="1" ht="12" customHeight="1">
      <c r="A121" s="116">
        <v>93</v>
      </c>
      <c r="B121" s="17"/>
      <c r="C121" s="39" t="s">
        <v>29</v>
      </c>
      <c r="D121" s="75" t="s">
        <v>49</v>
      </c>
      <c r="E121" s="21" t="s">
        <v>42</v>
      </c>
      <c r="F121" s="43">
        <v>180</v>
      </c>
      <c r="G121" s="49"/>
      <c r="H121" s="49">
        <v>0</v>
      </c>
      <c r="I121" s="48">
        <f>SUM(G121*F121)</f>
        <v>0</v>
      </c>
      <c r="J121" s="49">
        <f t="shared" si="20"/>
        <v>0</v>
      </c>
      <c r="K121" s="53">
        <v>0</v>
      </c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1:25" s="6" customFormat="1" ht="12" customHeight="1" thickBot="1">
      <c r="A122" s="111">
        <v>94</v>
      </c>
      <c r="B122" s="18"/>
      <c r="C122" s="41" t="s">
        <v>29</v>
      </c>
      <c r="D122" s="23" t="s">
        <v>43</v>
      </c>
      <c r="E122" s="23" t="s">
        <v>42</v>
      </c>
      <c r="F122" s="92">
        <v>90</v>
      </c>
      <c r="G122" s="51"/>
      <c r="H122" s="51">
        <v>0</v>
      </c>
      <c r="I122" s="64">
        <f>SUM(G122*F122)</f>
        <v>0</v>
      </c>
      <c r="J122" s="51">
        <f t="shared" si="20"/>
        <v>0</v>
      </c>
      <c r="K122" s="52">
        <v>0</v>
      </c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1:25" s="6" customFormat="1" ht="12" customHeight="1">
      <c r="A123" s="20"/>
      <c r="B123" s="20"/>
      <c r="C123" s="36"/>
      <c r="D123" s="71" t="s">
        <v>24</v>
      </c>
      <c r="E123" s="71"/>
      <c r="F123" s="93" t="s">
        <v>29</v>
      </c>
      <c r="G123" s="73"/>
      <c r="H123" s="74">
        <f>H119+H115+H110+H108+H106+H91+H56+H10</f>
        <v>0</v>
      </c>
      <c r="I123" s="74">
        <f>I119+I115+I110+I108+I106+I91+I56+I10</f>
        <v>0</v>
      </c>
      <c r="J123" s="74">
        <f>J119+J115+J110+J108+J106+J91+J56+J10</f>
        <v>0</v>
      </c>
      <c r="K123" s="74">
        <f>K119+K115+K110+K108+K106+K91+K56+K10</f>
        <v>14560.099999999999</v>
      </c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1:25" s="6" customFormat="1" ht="12" customHeight="1">
      <c r="A124" s="3"/>
      <c r="B124" s="3"/>
      <c r="C124" s="37"/>
      <c r="D124" s="4"/>
      <c r="E124" s="4"/>
      <c r="F124" s="62"/>
      <c r="G124" s="62"/>
      <c r="H124" s="62"/>
      <c r="I124" s="62"/>
      <c r="J124" s="62"/>
      <c r="K124" s="1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1:25" s="6" customFormat="1" ht="12" customHeight="1">
      <c r="A125" s="3"/>
      <c r="B125" s="3"/>
      <c r="C125" s="37"/>
      <c r="D125" s="4"/>
      <c r="E125" s="4"/>
      <c r="F125" s="68"/>
      <c r="G125" s="62"/>
      <c r="H125" s="62"/>
      <c r="I125" s="62"/>
      <c r="J125" s="62"/>
      <c r="K125" s="62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1:25" s="6" customFormat="1" ht="12" customHeight="1">
      <c r="A126" s="3"/>
      <c r="B126" s="3"/>
      <c r="C126" s="37"/>
      <c r="D126" s="4"/>
      <c r="E126" s="4"/>
      <c r="F126" s="72"/>
      <c r="G126" s="62"/>
      <c r="H126" s="62"/>
      <c r="I126" s="62"/>
      <c r="J126" s="62"/>
      <c r="K126" s="62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1:25" s="6" customFormat="1" ht="12" customHeight="1">
      <c r="A127" s="3"/>
      <c r="B127" s="3"/>
      <c r="C127" s="37"/>
      <c r="D127" s="4"/>
      <c r="E127" s="4"/>
      <c r="F127" s="5"/>
      <c r="G127" s="62"/>
      <c r="H127" s="62"/>
      <c r="I127" s="62"/>
      <c r="J127" s="62"/>
      <c r="K127" s="62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1:25" s="6" customFormat="1" ht="12" customHeight="1">
      <c r="A128" s="3"/>
      <c r="B128" s="3"/>
      <c r="C128" s="37"/>
      <c r="D128" s="4"/>
      <c r="E128" s="4"/>
      <c r="F128" s="5"/>
      <c r="G128" s="62"/>
      <c r="H128" s="62"/>
      <c r="I128" s="62"/>
      <c r="J128" s="62"/>
      <c r="K128" s="62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1:25" s="6" customFormat="1" ht="12" customHeight="1">
      <c r="A129" s="3"/>
      <c r="B129" s="3"/>
      <c r="C129" s="37"/>
      <c r="D129" s="4"/>
      <c r="E129" s="4"/>
      <c r="F129" s="5"/>
      <c r="G129" s="62"/>
      <c r="H129" s="62"/>
      <c r="I129" s="62"/>
      <c r="J129" s="62"/>
      <c r="K129" s="62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1:25" s="6" customFormat="1" ht="12" customHeight="1" thickBot="1">
      <c r="A130" s="2"/>
      <c r="B130" s="3"/>
      <c r="C130" s="4"/>
      <c r="D130" s="4"/>
      <c r="E130" s="4"/>
      <c r="F130" s="5"/>
      <c r="G130" s="62"/>
      <c r="H130" s="62"/>
      <c r="I130" s="62"/>
      <c r="J130" s="62"/>
      <c r="K130" s="62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1:25" s="85" customFormat="1" ht="20.25" customHeight="1" thickBot="1">
      <c r="A131" s="2"/>
      <c r="B131" s="3"/>
      <c r="C131" s="4"/>
      <c r="D131" s="4"/>
      <c r="E131" s="4"/>
      <c r="F131" s="5"/>
      <c r="G131" s="62"/>
      <c r="H131" s="62"/>
      <c r="I131" s="62"/>
      <c r="J131" s="62"/>
      <c r="K131" s="62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1:25" s="6" customFormat="1" ht="12" customHeight="1">
      <c r="A132" s="2"/>
      <c r="B132" s="3"/>
      <c r="C132" s="4"/>
      <c r="D132" s="4"/>
      <c r="E132" s="4"/>
      <c r="F132" s="5"/>
      <c r="G132" s="62"/>
      <c r="H132" s="62"/>
      <c r="I132" s="62"/>
      <c r="J132" s="62"/>
      <c r="K132" s="62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1:25" s="6" customFormat="1" ht="12" customHeight="1">
      <c r="A133" s="2"/>
      <c r="B133" s="3"/>
      <c r="C133" s="4"/>
      <c r="D133" s="4"/>
      <c r="E133" s="4"/>
      <c r="F133" s="5"/>
      <c r="G133" s="62"/>
      <c r="H133" s="62"/>
      <c r="I133" s="62"/>
      <c r="J133" s="62"/>
      <c r="K133" s="62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1:25" s="6" customFormat="1" ht="12" customHeight="1">
      <c r="A134" s="2"/>
      <c r="B134" s="3"/>
      <c r="C134" s="4"/>
      <c r="D134" s="4"/>
      <c r="E134" s="4"/>
      <c r="F134" s="5"/>
      <c r="G134" s="62"/>
      <c r="H134" s="62"/>
      <c r="I134" s="62"/>
      <c r="J134" s="62"/>
      <c r="K134" s="62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1:25" s="6" customFormat="1" ht="12" customHeight="1">
      <c r="A135" s="2"/>
      <c r="B135" s="3"/>
      <c r="C135" s="4"/>
      <c r="D135" s="4"/>
      <c r="E135" s="4"/>
      <c r="F135" s="5"/>
      <c r="G135" s="62"/>
      <c r="H135" s="62"/>
      <c r="I135" s="62"/>
      <c r="J135" s="62"/>
      <c r="K135" s="62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1:25" s="6" customFormat="1" ht="20.25" customHeight="1">
      <c r="A136" s="2"/>
      <c r="B136" s="3"/>
      <c r="C136" s="4"/>
      <c r="D136" s="4"/>
      <c r="E136" s="4"/>
      <c r="F136" s="5"/>
      <c r="G136" s="62"/>
      <c r="H136" s="62"/>
      <c r="I136" s="62"/>
      <c r="J136" s="62"/>
      <c r="K136" s="62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1:25" s="6" customFormat="1" ht="12" customHeight="1">
      <c r="A137" s="2"/>
      <c r="B137" s="3"/>
      <c r="C137" s="4"/>
      <c r="D137" s="4"/>
      <c r="E137" s="4"/>
      <c r="F137" s="5"/>
      <c r="G137" s="62"/>
      <c r="H137" s="62"/>
      <c r="I137" s="62"/>
      <c r="J137" s="62"/>
      <c r="K137" s="62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1:25" s="6" customFormat="1" ht="20.25" customHeight="1">
      <c r="A138" s="2"/>
      <c r="B138" s="3"/>
      <c r="C138" s="4"/>
      <c r="D138" s="4"/>
      <c r="E138" s="4"/>
      <c r="F138" s="5"/>
      <c r="G138" s="62"/>
      <c r="H138" s="62"/>
      <c r="I138" s="62"/>
      <c r="J138" s="62"/>
      <c r="K138" s="62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1:25" s="6" customFormat="1" ht="12" customHeight="1">
      <c r="A139" s="2"/>
      <c r="B139" s="3"/>
      <c r="C139" s="4"/>
      <c r="D139" s="4"/>
      <c r="E139" s="4"/>
      <c r="F139" s="5"/>
      <c r="G139" s="62"/>
      <c r="H139" s="62"/>
      <c r="I139" s="62"/>
      <c r="J139" s="62"/>
      <c r="K139" s="62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1:25" s="6" customFormat="1" ht="20.25" customHeight="1">
      <c r="A140" s="2"/>
      <c r="B140" s="3"/>
      <c r="C140" s="4"/>
      <c r="D140" s="4"/>
      <c r="E140" s="4"/>
      <c r="F140" s="5"/>
      <c r="G140" s="62"/>
      <c r="H140" s="62"/>
      <c r="I140" s="62"/>
      <c r="J140" s="62"/>
      <c r="K140" s="62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1:25" s="6" customFormat="1" ht="12" customHeight="1">
      <c r="A141" s="2"/>
      <c r="B141" s="3"/>
      <c r="C141" s="4"/>
      <c r="D141" s="4"/>
      <c r="E141" s="4"/>
      <c r="F141" s="5"/>
      <c r="G141" s="62"/>
      <c r="H141" s="62"/>
      <c r="I141" s="62"/>
      <c r="J141" s="62"/>
      <c r="K141" s="62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s="6" customFormat="1" ht="24" customHeight="1">
      <c r="A142" s="2"/>
      <c r="B142" s="3"/>
      <c r="C142" s="4"/>
      <c r="D142" s="4"/>
      <c r="E142" s="4"/>
      <c r="F142" s="5"/>
      <c r="G142" s="62"/>
      <c r="H142" s="62"/>
      <c r="I142" s="62"/>
      <c r="J142" s="62"/>
      <c r="K142" s="62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1:25" s="6" customFormat="1" ht="24" customHeight="1">
      <c r="A143" s="2"/>
      <c r="B143" s="3"/>
      <c r="C143" s="4"/>
      <c r="D143" s="4"/>
      <c r="E143" s="4"/>
      <c r="F143" s="5"/>
      <c r="G143" s="62"/>
      <c r="H143" s="62"/>
      <c r="I143" s="62"/>
      <c r="J143" s="62"/>
      <c r="K143" s="62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1:25" s="6" customFormat="1" ht="24" customHeight="1">
      <c r="A144" s="2"/>
      <c r="B144" s="3"/>
      <c r="C144" s="4"/>
      <c r="D144" s="4"/>
      <c r="E144" s="4"/>
      <c r="F144" s="5"/>
      <c r="G144" s="62"/>
      <c r="H144" s="62"/>
      <c r="I144" s="62"/>
      <c r="J144" s="62"/>
      <c r="K144" s="62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1:25" s="6" customFormat="1" ht="20.25" customHeight="1">
      <c r="A145" s="2"/>
      <c r="B145" s="3"/>
      <c r="C145" s="4"/>
      <c r="D145" s="4"/>
      <c r="E145" s="4"/>
      <c r="F145" s="5"/>
      <c r="G145" s="62"/>
      <c r="H145" s="62"/>
      <c r="I145" s="62"/>
      <c r="J145" s="62"/>
      <c r="K145" s="62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1:25" s="6" customFormat="1" ht="12" customHeight="1">
      <c r="A146" s="2"/>
      <c r="B146" s="3"/>
      <c r="C146" s="4"/>
      <c r="D146" s="4"/>
      <c r="E146" s="4"/>
      <c r="F146" s="5"/>
      <c r="G146" s="62"/>
      <c r="H146" s="62"/>
      <c r="I146" s="62"/>
      <c r="J146" s="62"/>
      <c r="K146" s="62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1:25" s="6" customFormat="1" ht="12" customHeight="1">
      <c r="A147" s="2"/>
      <c r="B147" s="3"/>
      <c r="C147" s="4"/>
      <c r="D147" s="4"/>
      <c r="E147" s="4"/>
      <c r="F147" s="5"/>
      <c r="G147" s="62"/>
      <c r="H147" s="62"/>
      <c r="I147" s="62"/>
      <c r="J147" s="62"/>
      <c r="K147" s="62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1:25" s="6" customFormat="1" ht="12" customHeight="1">
      <c r="A148" s="2"/>
      <c r="B148" s="3"/>
      <c r="C148" s="4"/>
      <c r="D148" s="4"/>
      <c r="E148" s="4"/>
      <c r="F148" s="5"/>
      <c r="G148" s="62"/>
      <c r="H148" s="62"/>
      <c r="I148" s="62"/>
      <c r="J148" s="62"/>
      <c r="K148" s="62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1:25" s="6" customFormat="1" ht="20.25" customHeight="1">
      <c r="A149" s="2"/>
      <c r="B149" s="3"/>
      <c r="C149" s="4"/>
      <c r="D149" s="4"/>
      <c r="E149" s="4"/>
      <c r="F149" s="5"/>
      <c r="G149" s="62"/>
      <c r="H149" s="62"/>
      <c r="I149" s="62"/>
      <c r="J149" s="62"/>
      <c r="K149" s="62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5" s="6" customFormat="1" ht="12" customHeight="1">
      <c r="A150" s="2"/>
      <c r="B150" s="3"/>
      <c r="C150" s="4"/>
      <c r="D150" s="4"/>
      <c r="E150" s="4"/>
      <c r="F150" s="5"/>
      <c r="G150" s="62"/>
      <c r="H150" s="62"/>
      <c r="I150" s="62"/>
      <c r="J150" s="62"/>
      <c r="K150" s="62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1:25" s="6" customFormat="1" ht="12" customHeight="1">
      <c r="A151" s="2"/>
      <c r="B151" s="3"/>
      <c r="C151" s="4"/>
      <c r="D151" s="4"/>
      <c r="E151" s="4"/>
      <c r="F151" s="5"/>
      <c r="G151" s="62"/>
      <c r="H151" s="62"/>
      <c r="I151" s="62"/>
      <c r="J151" s="62"/>
      <c r="K151" s="62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1:25" s="6" customFormat="1" ht="12" customHeight="1">
      <c r="A152" s="2"/>
      <c r="B152" s="3"/>
      <c r="C152" s="4"/>
      <c r="D152" s="4"/>
      <c r="E152" s="4"/>
      <c r="F152" s="5"/>
      <c r="G152" s="62"/>
      <c r="H152" s="62"/>
      <c r="I152" s="62"/>
      <c r="J152" s="62"/>
      <c r="K152" s="62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1:25" s="6" customFormat="1" ht="21" customHeight="1">
      <c r="A153" s="2"/>
      <c r="B153" s="3"/>
      <c r="C153" s="4"/>
      <c r="D153" s="4"/>
      <c r="E153" s="4"/>
      <c r="F153" s="5"/>
      <c r="G153" s="62"/>
      <c r="H153" s="62"/>
      <c r="I153" s="62"/>
      <c r="J153" s="62"/>
      <c r="K153" s="62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12:25" ht="9" customHeight="1"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12:25" ht="9" customHeight="1"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spans="12:25" ht="9" customHeight="1"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</row>
    <row r="157" spans="12:25" ht="9" customHeight="1"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</row>
    <row r="158" spans="12:25" ht="9" customHeight="1"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</row>
    <row r="159" spans="12:25" ht="9" customHeight="1"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</row>
    <row r="160" spans="12:25" ht="9" customHeight="1"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</row>
    <row r="161" spans="12:25" ht="9" customHeight="1"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</row>
    <row r="162" spans="12:25" ht="9" customHeight="1"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</row>
    <row r="163" spans="12:25" ht="9" customHeight="1"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</row>
    <row r="164" spans="12:25" ht="9" customHeight="1"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</row>
    <row r="165" spans="12:25" ht="9" customHeight="1"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</row>
    <row r="166" spans="12:25" ht="9" customHeight="1"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</row>
    <row r="167" spans="12:25" ht="9" customHeight="1"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</row>
    <row r="168" spans="12:25" ht="9" customHeight="1"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</row>
    <row r="169" spans="12:25" ht="9" customHeight="1"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</row>
    <row r="170" spans="1:25" s="6" customFormat="1" ht="20.25" customHeight="1">
      <c r="A170" s="2"/>
      <c r="B170" s="3"/>
      <c r="C170" s="4"/>
      <c r="D170" s="4"/>
      <c r="E170" s="4"/>
      <c r="F170" s="5"/>
      <c r="G170" s="62"/>
      <c r="H170" s="62"/>
      <c r="I170" s="62"/>
      <c r="J170" s="62"/>
      <c r="K170" s="62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</row>
    <row r="171" spans="1:25" s="6" customFormat="1" ht="12" customHeight="1">
      <c r="A171" s="2"/>
      <c r="B171" s="3"/>
      <c r="C171" s="4"/>
      <c r="D171" s="4"/>
      <c r="E171" s="4"/>
      <c r="F171" s="5"/>
      <c r="G171" s="62"/>
      <c r="H171" s="62"/>
      <c r="I171" s="62"/>
      <c r="J171" s="62"/>
      <c r="K171" s="62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</row>
    <row r="172" spans="1:11" s="6" customFormat="1" ht="12" customHeight="1">
      <c r="A172" s="2"/>
      <c r="B172" s="3"/>
      <c r="C172" s="4"/>
      <c r="D172" s="4"/>
      <c r="E172" s="4"/>
      <c r="F172" s="5"/>
      <c r="G172" s="62"/>
      <c r="H172" s="62"/>
      <c r="I172" s="62"/>
      <c r="J172" s="62"/>
      <c r="K172" s="62"/>
    </row>
    <row r="173" spans="1:11" s="6" customFormat="1" ht="12" customHeight="1">
      <c r="A173" s="2"/>
      <c r="B173" s="3"/>
      <c r="C173" s="4"/>
      <c r="D173" s="4"/>
      <c r="E173" s="4"/>
      <c r="F173" s="5"/>
      <c r="G173" s="62"/>
      <c r="H173" s="62"/>
      <c r="I173" s="62"/>
      <c r="J173" s="62"/>
      <c r="K173" s="62"/>
    </row>
    <row r="174" spans="1:11" s="6" customFormat="1" ht="12" customHeight="1">
      <c r="A174" s="2"/>
      <c r="B174" s="3"/>
      <c r="C174" s="4"/>
      <c r="D174" s="4"/>
      <c r="E174" s="4"/>
      <c r="F174" s="5"/>
      <c r="G174" s="62"/>
      <c r="H174" s="62"/>
      <c r="I174" s="62"/>
      <c r="J174" s="62"/>
      <c r="K174" s="62"/>
    </row>
    <row r="175" spans="1:11" s="6" customFormat="1" ht="20.25" customHeight="1">
      <c r="A175" s="2"/>
      <c r="B175" s="3"/>
      <c r="C175" s="4"/>
      <c r="D175" s="4"/>
      <c r="E175" s="4"/>
      <c r="F175" s="5"/>
      <c r="G175" s="62"/>
      <c r="H175" s="62"/>
      <c r="I175" s="62"/>
      <c r="J175" s="62"/>
      <c r="K175" s="62"/>
    </row>
    <row r="176" spans="1:11" s="6" customFormat="1" ht="12" customHeight="1">
      <c r="A176" s="2"/>
      <c r="B176" s="3"/>
      <c r="C176" s="4"/>
      <c r="D176" s="4"/>
      <c r="E176" s="4"/>
      <c r="F176" s="5"/>
      <c r="G176" s="62"/>
      <c r="H176" s="62"/>
      <c r="I176" s="62"/>
      <c r="J176" s="62"/>
      <c r="K176" s="62"/>
    </row>
    <row r="177" spans="1:11" s="6" customFormat="1" ht="12" customHeight="1">
      <c r="A177" s="2"/>
      <c r="B177" s="3"/>
      <c r="C177" s="4"/>
      <c r="D177" s="4"/>
      <c r="E177" s="4"/>
      <c r="F177" s="5"/>
      <c r="G177" s="62"/>
      <c r="H177" s="62"/>
      <c r="I177" s="62"/>
      <c r="J177" s="62"/>
      <c r="K177" s="62"/>
    </row>
    <row r="178" spans="1:11" s="6" customFormat="1" ht="12" customHeight="1">
      <c r="A178" s="2"/>
      <c r="B178" s="3"/>
      <c r="C178" s="4"/>
      <c r="D178" s="4"/>
      <c r="E178" s="4"/>
      <c r="F178" s="5"/>
      <c r="G178" s="62"/>
      <c r="H178" s="62"/>
      <c r="I178" s="62"/>
      <c r="J178" s="62"/>
      <c r="K178" s="62"/>
    </row>
    <row r="179" spans="1:11" s="6" customFormat="1" ht="12" customHeight="1">
      <c r="A179" s="2"/>
      <c r="B179" s="3"/>
      <c r="C179" s="4"/>
      <c r="D179" s="4"/>
      <c r="E179" s="4"/>
      <c r="F179" s="5"/>
      <c r="G179" s="62"/>
      <c r="H179" s="62"/>
      <c r="I179" s="62"/>
      <c r="J179" s="62"/>
      <c r="K179" s="62"/>
    </row>
    <row r="180" spans="1:11" s="6" customFormat="1" ht="12" customHeight="1">
      <c r="A180" s="2"/>
      <c r="B180" s="3"/>
      <c r="C180" s="4"/>
      <c r="D180" s="4"/>
      <c r="E180" s="4"/>
      <c r="F180" s="5"/>
      <c r="G180" s="62"/>
      <c r="H180" s="62"/>
      <c r="I180" s="62"/>
      <c r="J180" s="62"/>
      <c r="K180" s="62"/>
    </row>
    <row r="181" spans="1:11" s="6" customFormat="1" ht="12" customHeight="1">
      <c r="A181" s="2"/>
      <c r="B181" s="3"/>
      <c r="C181" s="4"/>
      <c r="D181" s="4"/>
      <c r="E181" s="4"/>
      <c r="F181" s="5"/>
      <c r="G181" s="62"/>
      <c r="H181" s="62"/>
      <c r="I181" s="62"/>
      <c r="J181" s="62"/>
      <c r="K181" s="62"/>
    </row>
  </sheetData>
  <sheetProtection/>
  <mergeCells count="1">
    <mergeCell ref="B2:D2"/>
  </mergeCells>
  <printOptions/>
  <pageMargins left="0.39370079040527345" right="0.39370079040527345" top="0.7874015808105469" bottom="0.7874015808105469" header="0" footer="0"/>
  <pageSetup fitToHeight="100" horizontalDpi="600" verticalDpi="600" orientation="landscape" paperSize="9" scale="8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</dc:creator>
  <cp:keywords/>
  <dc:description/>
  <cp:lastModifiedBy>Knapp</cp:lastModifiedBy>
  <cp:lastPrinted>2018-06-06T08:34:03Z</cp:lastPrinted>
  <dcterms:created xsi:type="dcterms:W3CDTF">2014-01-15T07:38:59Z</dcterms:created>
  <dcterms:modified xsi:type="dcterms:W3CDTF">2018-06-06T08:34:07Z</dcterms:modified>
  <cp:category/>
  <cp:version/>
  <cp:contentType/>
  <cp:contentStatus/>
</cp:coreProperties>
</file>