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Práce\Rozpočty\2019\Svojkovice - Volduchy komunikace\Oprava 12.03.2020\"/>
    </mc:Choice>
  </mc:AlternateContent>
  <xr:revisionPtr revIDLastSave="0" documentId="8_{4B831C10-CA61-461E-BB80-AB29CDB796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Pol'!$A$1:$X$347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346" i="12"/>
  <c r="BA338" i="12"/>
  <c r="BA335" i="12"/>
  <c r="BA328" i="12"/>
  <c r="BA324" i="12"/>
  <c r="BA298" i="12"/>
  <c r="BA156" i="12"/>
  <c r="BA152" i="12"/>
  <c r="BA148" i="12"/>
  <c r="BA145" i="12"/>
  <c r="BA101" i="12"/>
  <c r="BA95" i="12"/>
  <c r="BA77" i="12"/>
  <c r="BA61" i="12"/>
  <c r="BA53" i="12"/>
  <c r="BA49" i="12"/>
  <c r="BA46" i="12"/>
  <c r="BA40" i="12"/>
  <c r="BA35" i="12"/>
  <c r="BA31" i="12"/>
  <c r="BA27" i="12"/>
  <c r="BA21" i="12"/>
  <c r="G9" i="12"/>
  <c r="I9" i="12"/>
  <c r="I8" i="12" s="1"/>
  <c r="K9" i="12"/>
  <c r="M9" i="12"/>
  <c r="O9" i="12"/>
  <c r="Q9" i="12"/>
  <c r="Q8" i="12" s="1"/>
  <c r="V9" i="12"/>
  <c r="G13" i="12"/>
  <c r="G8" i="12" s="1"/>
  <c r="I13" i="12"/>
  <c r="K13" i="12"/>
  <c r="O13" i="12"/>
  <c r="O8" i="12" s="1"/>
  <c r="Q13" i="12"/>
  <c r="V13" i="12"/>
  <c r="G17" i="12"/>
  <c r="I17" i="12"/>
  <c r="K17" i="12"/>
  <c r="M17" i="12"/>
  <c r="O17" i="12"/>
  <c r="Q17" i="12"/>
  <c r="V17" i="12"/>
  <c r="G20" i="12"/>
  <c r="M20" i="12" s="1"/>
  <c r="I20" i="12"/>
  <c r="K20" i="12"/>
  <c r="K8" i="12" s="1"/>
  <c r="O20" i="12"/>
  <c r="Q20" i="12"/>
  <c r="V20" i="12"/>
  <c r="V8" i="12" s="1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Q30" i="12"/>
  <c r="V30" i="12"/>
  <c r="G34" i="12"/>
  <c r="I34" i="12"/>
  <c r="K34" i="12"/>
  <c r="M34" i="12"/>
  <c r="O34" i="12"/>
  <c r="Q34" i="12"/>
  <c r="V34" i="12"/>
  <c r="G39" i="12"/>
  <c r="M39" i="12" s="1"/>
  <c r="I39" i="12"/>
  <c r="K39" i="12"/>
  <c r="O39" i="12"/>
  <c r="Q39" i="12"/>
  <c r="V39" i="12"/>
  <c r="G45" i="12"/>
  <c r="I45" i="12"/>
  <c r="K45" i="12"/>
  <c r="M45" i="12"/>
  <c r="O45" i="12"/>
  <c r="Q45" i="12"/>
  <c r="V45" i="12"/>
  <c r="G48" i="12"/>
  <c r="M48" i="12" s="1"/>
  <c r="I48" i="12"/>
  <c r="K48" i="12"/>
  <c r="O48" i="12"/>
  <c r="Q48" i="12"/>
  <c r="V48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9" i="12"/>
  <c r="I69" i="12"/>
  <c r="K69" i="12"/>
  <c r="M69" i="12"/>
  <c r="O69" i="12"/>
  <c r="Q69" i="12"/>
  <c r="V69" i="12"/>
  <c r="G72" i="12"/>
  <c r="M72" i="12" s="1"/>
  <c r="I72" i="12"/>
  <c r="K72" i="12"/>
  <c r="O72" i="12"/>
  <c r="Q72" i="12"/>
  <c r="V72" i="12"/>
  <c r="G75" i="12"/>
  <c r="I75" i="12"/>
  <c r="O75" i="12"/>
  <c r="Q75" i="12"/>
  <c r="G76" i="12"/>
  <c r="M76" i="12" s="1"/>
  <c r="M75" i="12" s="1"/>
  <c r="I76" i="12"/>
  <c r="K76" i="12"/>
  <c r="K75" i="12" s="1"/>
  <c r="O76" i="12"/>
  <c r="Q76" i="12"/>
  <c r="V76" i="12"/>
  <c r="V75" i="12" s="1"/>
  <c r="G83" i="12"/>
  <c r="G82" i="12" s="1"/>
  <c r="I83" i="12"/>
  <c r="I82" i="12" s="1"/>
  <c r="K83" i="12"/>
  <c r="O83" i="12"/>
  <c r="O82" i="12" s="1"/>
  <c r="Q83" i="12"/>
  <c r="Q82" i="12" s="1"/>
  <c r="V83" i="12"/>
  <c r="G89" i="12"/>
  <c r="M89" i="12" s="1"/>
  <c r="I89" i="12"/>
  <c r="K89" i="12"/>
  <c r="O89" i="12"/>
  <c r="Q89" i="12"/>
  <c r="V89" i="12"/>
  <c r="G94" i="12"/>
  <c r="I94" i="12"/>
  <c r="K94" i="12"/>
  <c r="K82" i="12" s="1"/>
  <c r="M94" i="12"/>
  <c r="O94" i="12"/>
  <c r="Q94" i="12"/>
  <c r="V94" i="12"/>
  <c r="V82" i="12" s="1"/>
  <c r="G100" i="12"/>
  <c r="I100" i="12"/>
  <c r="K100" i="12"/>
  <c r="M100" i="12"/>
  <c r="O100" i="12"/>
  <c r="Q100" i="12"/>
  <c r="V100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3" i="12"/>
  <c r="I113" i="12"/>
  <c r="K113" i="12"/>
  <c r="M113" i="12"/>
  <c r="O113" i="12"/>
  <c r="Q113" i="12"/>
  <c r="V113" i="12"/>
  <c r="G118" i="12"/>
  <c r="M118" i="12" s="1"/>
  <c r="I118" i="12"/>
  <c r="K118" i="12"/>
  <c r="O118" i="12"/>
  <c r="Q118" i="12"/>
  <c r="V118" i="12"/>
  <c r="G123" i="12"/>
  <c r="M123" i="12" s="1"/>
  <c r="I123" i="12"/>
  <c r="K123" i="12"/>
  <c r="O123" i="12"/>
  <c r="Q123" i="12"/>
  <c r="V123" i="12"/>
  <c r="G126" i="12"/>
  <c r="I126" i="12"/>
  <c r="K126" i="12"/>
  <c r="M126" i="12"/>
  <c r="O126" i="12"/>
  <c r="Q126" i="12"/>
  <c r="V126" i="12"/>
  <c r="G130" i="12"/>
  <c r="I130" i="12"/>
  <c r="K130" i="12"/>
  <c r="M130" i="12"/>
  <c r="O130" i="12"/>
  <c r="Q130" i="12"/>
  <c r="V130" i="12"/>
  <c r="G134" i="12"/>
  <c r="M134" i="12" s="1"/>
  <c r="I134" i="12"/>
  <c r="K134" i="12"/>
  <c r="O134" i="12"/>
  <c r="Q134" i="12"/>
  <c r="V134" i="12"/>
  <c r="G137" i="12"/>
  <c r="M137" i="12" s="1"/>
  <c r="I137" i="12"/>
  <c r="K137" i="12"/>
  <c r="O137" i="12"/>
  <c r="Q137" i="12"/>
  <c r="V137" i="12"/>
  <c r="G140" i="12"/>
  <c r="I140" i="12"/>
  <c r="K140" i="12"/>
  <c r="M140" i="12"/>
  <c r="O140" i="12"/>
  <c r="Q140" i="12"/>
  <c r="V140" i="12"/>
  <c r="K143" i="12"/>
  <c r="V143" i="12"/>
  <c r="G144" i="12"/>
  <c r="G143" i="12" s="1"/>
  <c r="I144" i="12"/>
  <c r="I143" i="12" s="1"/>
  <c r="K144" i="12"/>
  <c r="O144" i="12"/>
  <c r="O143" i="12" s="1"/>
  <c r="Q144" i="12"/>
  <c r="Q143" i="12" s="1"/>
  <c r="V144" i="12"/>
  <c r="G147" i="12"/>
  <c r="M147" i="12" s="1"/>
  <c r="I147" i="12"/>
  <c r="K147" i="12"/>
  <c r="O147" i="12"/>
  <c r="Q147" i="12"/>
  <c r="V147" i="12"/>
  <c r="G151" i="12"/>
  <c r="G150" i="12" s="1"/>
  <c r="I151" i="12"/>
  <c r="K151" i="12"/>
  <c r="M151" i="12"/>
  <c r="O151" i="12"/>
  <c r="O150" i="12" s="1"/>
  <c r="Q151" i="12"/>
  <c r="V151" i="12"/>
  <c r="G155" i="12"/>
  <c r="M155" i="12" s="1"/>
  <c r="I155" i="12"/>
  <c r="K155" i="12"/>
  <c r="O155" i="12"/>
  <c r="Q155" i="12"/>
  <c r="V155" i="12"/>
  <c r="G159" i="12"/>
  <c r="M159" i="12" s="1"/>
  <c r="I159" i="12"/>
  <c r="I150" i="12" s="1"/>
  <c r="K159" i="12"/>
  <c r="O159" i="12"/>
  <c r="Q159" i="12"/>
  <c r="Q150" i="12" s="1"/>
  <c r="V159" i="12"/>
  <c r="G162" i="12"/>
  <c r="I162" i="12"/>
  <c r="K162" i="12"/>
  <c r="K150" i="12" s="1"/>
  <c r="M162" i="12"/>
  <c r="O162" i="12"/>
  <c r="Q162" i="12"/>
  <c r="V162" i="12"/>
  <c r="V150" i="12" s="1"/>
  <c r="G165" i="12"/>
  <c r="I165" i="12"/>
  <c r="K165" i="12"/>
  <c r="M165" i="12"/>
  <c r="O165" i="12"/>
  <c r="Q165" i="12"/>
  <c r="V165" i="12"/>
  <c r="G175" i="12"/>
  <c r="M175" i="12" s="1"/>
  <c r="I175" i="12"/>
  <c r="K175" i="12"/>
  <c r="O175" i="12"/>
  <c r="Q175" i="12"/>
  <c r="V175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V182" i="12"/>
  <c r="G185" i="12"/>
  <c r="I185" i="12"/>
  <c r="K185" i="12"/>
  <c r="M185" i="12"/>
  <c r="O185" i="12"/>
  <c r="Q185" i="12"/>
  <c r="V185" i="12"/>
  <c r="G195" i="12"/>
  <c r="M195" i="12" s="1"/>
  <c r="I195" i="12"/>
  <c r="K195" i="12"/>
  <c r="O195" i="12"/>
  <c r="Q195" i="12"/>
  <c r="V195" i="12"/>
  <c r="G199" i="12"/>
  <c r="M199" i="12" s="1"/>
  <c r="I199" i="12"/>
  <c r="K199" i="12"/>
  <c r="O199" i="12"/>
  <c r="Q199" i="12"/>
  <c r="V199" i="12"/>
  <c r="G202" i="12"/>
  <c r="I202" i="12"/>
  <c r="K202" i="12"/>
  <c r="M202" i="12"/>
  <c r="O202" i="12"/>
  <c r="Q202" i="12"/>
  <c r="V202" i="12"/>
  <c r="G205" i="12"/>
  <c r="I205" i="12"/>
  <c r="K205" i="12"/>
  <c r="M205" i="12"/>
  <c r="O205" i="12"/>
  <c r="Q205" i="12"/>
  <c r="V205" i="12"/>
  <c r="G215" i="12"/>
  <c r="M215" i="12" s="1"/>
  <c r="I215" i="12"/>
  <c r="K215" i="12"/>
  <c r="O215" i="12"/>
  <c r="Q215" i="12"/>
  <c r="V215" i="12"/>
  <c r="G219" i="12"/>
  <c r="M219" i="12" s="1"/>
  <c r="I219" i="12"/>
  <c r="K219" i="12"/>
  <c r="O219" i="12"/>
  <c r="Q219" i="12"/>
  <c r="V219" i="12"/>
  <c r="G222" i="12"/>
  <c r="I222" i="12"/>
  <c r="K222" i="12"/>
  <c r="M222" i="12"/>
  <c r="O222" i="12"/>
  <c r="Q222" i="12"/>
  <c r="V222" i="12"/>
  <c r="G225" i="12"/>
  <c r="I225" i="12"/>
  <c r="K225" i="12"/>
  <c r="M225" i="12"/>
  <c r="O225" i="12"/>
  <c r="Q225" i="12"/>
  <c r="V225" i="12"/>
  <c r="G228" i="12"/>
  <c r="M228" i="12" s="1"/>
  <c r="I228" i="12"/>
  <c r="K228" i="12"/>
  <c r="O228" i="12"/>
  <c r="Q228" i="12"/>
  <c r="V228" i="12"/>
  <c r="G236" i="12"/>
  <c r="M236" i="12" s="1"/>
  <c r="I236" i="12"/>
  <c r="K236" i="12"/>
  <c r="O236" i="12"/>
  <c r="Q236" i="12"/>
  <c r="V236" i="12"/>
  <c r="G240" i="12"/>
  <c r="I240" i="12"/>
  <c r="K240" i="12"/>
  <c r="M240" i="12"/>
  <c r="O240" i="12"/>
  <c r="Q240" i="12"/>
  <c r="V240" i="12"/>
  <c r="G244" i="12"/>
  <c r="I244" i="12"/>
  <c r="K244" i="12"/>
  <c r="M244" i="12"/>
  <c r="O244" i="12"/>
  <c r="Q244" i="12"/>
  <c r="V244" i="12"/>
  <c r="G248" i="12"/>
  <c r="M248" i="12" s="1"/>
  <c r="I248" i="12"/>
  <c r="K248" i="12"/>
  <c r="O248" i="12"/>
  <c r="Q248" i="12"/>
  <c r="V248" i="12"/>
  <c r="G251" i="12"/>
  <c r="M251" i="12" s="1"/>
  <c r="I251" i="12"/>
  <c r="K251" i="12"/>
  <c r="O251" i="12"/>
  <c r="Q251" i="12"/>
  <c r="V251" i="12"/>
  <c r="G254" i="12"/>
  <c r="I254" i="12"/>
  <c r="K254" i="12"/>
  <c r="M254" i="12"/>
  <c r="O254" i="12"/>
  <c r="Q254" i="12"/>
  <c r="V254" i="12"/>
  <c r="G258" i="12"/>
  <c r="I258" i="12"/>
  <c r="K258" i="12"/>
  <c r="M258" i="12"/>
  <c r="O258" i="12"/>
  <c r="Q258" i="12"/>
  <c r="V258" i="12"/>
  <c r="G262" i="12"/>
  <c r="M262" i="12" s="1"/>
  <c r="I262" i="12"/>
  <c r="K262" i="12"/>
  <c r="O262" i="12"/>
  <c r="Q262" i="12"/>
  <c r="V262" i="12"/>
  <c r="G265" i="12"/>
  <c r="M265" i="12" s="1"/>
  <c r="I265" i="12"/>
  <c r="K265" i="12"/>
  <c r="O265" i="12"/>
  <c r="Q265" i="12"/>
  <c r="V265" i="12"/>
  <c r="G268" i="12"/>
  <c r="I268" i="12"/>
  <c r="K268" i="12"/>
  <c r="M268" i="12"/>
  <c r="O268" i="12"/>
  <c r="Q268" i="12"/>
  <c r="V268" i="12"/>
  <c r="G273" i="12"/>
  <c r="I273" i="12"/>
  <c r="K273" i="12"/>
  <c r="M273" i="12"/>
  <c r="O273" i="12"/>
  <c r="Q273" i="12"/>
  <c r="V273" i="12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I286" i="12"/>
  <c r="K286" i="12"/>
  <c r="M286" i="12"/>
  <c r="O286" i="12"/>
  <c r="Q286" i="12"/>
  <c r="V286" i="12"/>
  <c r="G289" i="12"/>
  <c r="M289" i="12" s="1"/>
  <c r="I289" i="12"/>
  <c r="K289" i="12"/>
  <c r="O289" i="12"/>
  <c r="Q289" i="12"/>
  <c r="V289" i="12"/>
  <c r="G292" i="12"/>
  <c r="I292" i="12"/>
  <c r="O292" i="12"/>
  <c r="Q292" i="12"/>
  <c r="G293" i="12"/>
  <c r="I293" i="12"/>
  <c r="K293" i="12"/>
  <c r="K292" i="12" s="1"/>
  <c r="M293" i="12"/>
  <c r="M292" i="12" s="1"/>
  <c r="O293" i="12"/>
  <c r="Q293" i="12"/>
  <c r="V293" i="12"/>
  <c r="V292" i="12" s="1"/>
  <c r="K296" i="12"/>
  <c r="V296" i="12"/>
  <c r="G297" i="12"/>
  <c r="G296" i="12" s="1"/>
  <c r="I297" i="12"/>
  <c r="I296" i="12" s="1"/>
  <c r="K297" i="12"/>
  <c r="O297" i="12"/>
  <c r="O296" i="12" s="1"/>
  <c r="Q297" i="12"/>
  <c r="Q296" i="12" s="1"/>
  <c r="V297" i="12"/>
  <c r="G301" i="12"/>
  <c r="I301" i="12"/>
  <c r="O301" i="12"/>
  <c r="Q301" i="12"/>
  <c r="G302" i="12"/>
  <c r="I302" i="12"/>
  <c r="K302" i="12"/>
  <c r="K301" i="12" s="1"/>
  <c r="M302" i="12"/>
  <c r="M301" i="12" s="1"/>
  <c r="O302" i="12"/>
  <c r="Q302" i="12"/>
  <c r="V302" i="12"/>
  <c r="V301" i="12" s="1"/>
  <c r="K305" i="12"/>
  <c r="V305" i="12"/>
  <c r="G306" i="12"/>
  <c r="G305" i="12" s="1"/>
  <c r="I306" i="12"/>
  <c r="I305" i="12" s="1"/>
  <c r="K306" i="12"/>
  <c r="O306" i="12"/>
  <c r="O305" i="12" s="1"/>
  <c r="Q306" i="12"/>
  <c r="Q305" i="12" s="1"/>
  <c r="V306" i="12"/>
  <c r="G310" i="12"/>
  <c r="I310" i="12"/>
  <c r="K310" i="12"/>
  <c r="K309" i="12" s="1"/>
  <c r="M310" i="12"/>
  <c r="O310" i="12"/>
  <c r="Q310" i="12"/>
  <c r="V310" i="12"/>
  <c r="V309" i="12" s="1"/>
  <c r="G313" i="12"/>
  <c r="I313" i="12"/>
  <c r="K313" i="12"/>
  <c r="M313" i="12"/>
  <c r="O313" i="12"/>
  <c r="Q313" i="12"/>
  <c r="V313" i="12"/>
  <c r="G315" i="12"/>
  <c r="G309" i="12" s="1"/>
  <c r="I315" i="12"/>
  <c r="K315" i="12"/>
  <c r="O315" i="12"/>
  <c r="O309" i="12" s="1"/>
  <c r="Q315" i="12"/>
  <c r="V315" i="12"/>
  <c r="G317" i="12"/>
  <c r="M317" i="12" s="1"/>
  <c r="I317" i="12"/>
  <c r="I309" i="12" s="1"/>
  <c r="K317" i="12"/>
  <c r="O317" i="12"/>
  <c r="Q317" i="12"/>
  <c r="Q309" i="12" s="1"/>
  <c r="V317" i="12"/>
  <c r="G320" i="12"/>
  <c r="G319" i="12" s="1"/>
  <c r="I320" i="12"/>
  <c r="K320" i="12"/>
  <c r="M320" i="12"/>
  <c r="O320" i="12"/>
  <c r="O319" i="12" s="1"/>
  <c r="Q320" i="12"/>
  <c r="V320" i="12"/>
  <c r="G323" i="12"/>
  <c r="M323" i="12" s="1"/>
  <c r="I323" i="12"/>
  <c r="K323" i="12"/>
  <c r="O323" i="12"/>
  <c r="Q323" i="12"/>
  <c r="V323" i="12"/>
  <c r="G326" i="12"/>
  <c r="M326" i="12" s="1"/>
  <c r="I326" i="12"/>
  <c r="I319" i="12" s="1"/>
  <c r="K326" i="12"/>
  <c r="O326" i="12"/>
  <c r="Q326" i="12"/>
  <c r="Q319" i="12" s="1"/>
  <c r="V326" i="12"/>
  <c r="G330" i="12"/>
  <c r="I330" i="12"/>
  <c r="K330" i="12"/>
  <c r="K319" i="12" s="1"/>
  <c r="M330" i="12"/>
  <c r="O330" i="12"/>
  <c r="Q330" i="12"/>
  <c r="V330" i="12"/>
  <c r="V319" i="12" s="1"/>
  <c r="G334" i="12"/>
  <c r="G333" i="12" s="1"/>
  <c r="I334" i="12"/>
  <c r="I333" i="12" s="1"/>
  <c r="K334" i="12"/>
  <c r="O334" i="12"/>
  <c r="O333" i="12" s="1"/>
  <c r="Q334" i="12"/>
  <c r="Q333" i="12" s="1"/>
  <c r="V334" i="12"/>
  <c r="G337" i="12"/>
  <c r="M337" i="12" s="1"/>
  <c r="I337" i="12"/>
  <c r="K337" i="12"/>
  <c r="O337" i="12"/>
  <c r="Q337" i="12"/>
  <c r="V337" i="12"/>
  <c r="G340" i="12"/>
  <c r="I340" i="12"/>
  <c r="K340" i="12"/>
  <c r="K333" i="12" s="1"/>
  <c r="M340" i="12"/>
  <c r="O340" i="12"/>
  <c r="Q340" i="12"/>
  <c r="V340" i="12"/>
  <c r="V333" i="12" s="1"/>
  <c r="AE346" i="12"/>
  <c r="I20" i="1"/>
  <c r="I19" i="1"/>
  <c r="I18" i="1"/>
  <c r="I17" i="1"/>
  <c r="I16" i="1"/>
  <c r="I62" i="1"/>
  <c r="J60" i="1" s="1"/>
  <c r="F43" i="1"/>
  <c r="G43" i="1"/>
  <c r="G25" i="1" s="1"/>
  <c r="A25" i="1" s="1"/>
  <c r="H42" i="1"/>
  <c r="I42" i="1" s="1"/>
  <c r="H41" i="1"/>
  <c r="I41" i="1" s="1"/>
  <c r="H40" i="1"/>
  <c r="I40" i="1" s="1"/>
  <c r="H39" i="1"/>
  <c r="H43" i="1" s="1"/>
  <c r="J51" i="1" l="1"/>
  <c r="J53" i="1"/>
  <c r="J55" i="1"/>
  <c r="J57" i="1"/>
  <c r="J59" i="1"/>
  <c r="J52" i="1"/>
  <c r="J54" i="1"/>
  <c r="J56" i="1"/>
  <c r="J58" i="1"/>
  <c r="J50" i="1"/>
  <c r="J61" i="1"/>
  <c r="A26" i="1"/>
  <c r="G26" i="1"/>
  <c r="G28" i="1"/>
  <c r="G23" i="1"/>
  <c r="M319" i="12"/>
  <c r="M150" i="12"/>
  <c r="M8" i="12"/>
  <c r="M315" i="12"/>
  <c r="M309" i="12" s="1"/>
  <c r="M297" i="12"/>
  <c r="M296" i="12" s="1"/>
  <c r="M144" i="12"/>
  <c r="M143" i="12" s="1"/>
  <c r="M83" i="12"/>
  <c r="M82" i="12" s="1"/>
  <c r="M13" i="12"/>
  <c r="M334" i="12"/>
  <c r="M333" i="12" s="1"/>
  <c r="M306" i="12"/>
  <c r="M305" i="12" s="1"/>
  <c r="AF346" i="12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62" i="1" l="1"/>
  <c r="A23" i="1"/>
  <c r="J42" i="1"/>
  <c r="J39" i="1"/>
  <c r="J43" i="1" s="1"/>
  <c r="J40" i="1"/>
  <c r="J41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</author>
  </authors>
  <commentList>
    <comment ref="S6" authorId="0" shapeId="0" xr:uid="{E4C897E4-EFE2-499F-B59D-C14ED79920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5A1687-25ED-48FD-84FA-AA669577EE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<sst xmlns="http://schemas.openxmlformats.org/spreadsheetml/2006/main" count="1262" uniqueCount="418">
  <si>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</si>
  <si>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</si>
  <si>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</si>
  <si>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</si>
  <si>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</si>
  <si>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</si>
  <si>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</si>
  <si>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</si>
  <si>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</si>
  <si>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</si>
  <si>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</si>
  <si>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</si>
  <si>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</si>
  <si>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</si>
  <si>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</si>
  <si>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</si>
  <si>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</si>
  <si>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</si>
  <si>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</si>
  <si>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</si>
  <si>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</si>
  <si>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</si>
  <si>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</si>
  <si>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</si>
  <si>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</si>
  <si>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</si>
  <si>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</si>
  <si>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</si>
  <si>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</si>
  <si>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</si>
  <si>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</si>
  <si>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</si>
  <si>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</si>
  <si>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</si>
  <si>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</si>
  <si>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</si>
  <si>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</si>
  <si>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</si>
  <si>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</si>
  <si>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</si>
  <si>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</si>
  <si>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</si>
  <si>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</si>
  <si>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02</t>
  </si>
  <si>
    <t>Oprava krytu silnice III/2323 Svojkovice Obec - Volduchy Obec</t>
  </si>
  <si>
    <t>01</t>
  </si>
  <si>
    <t>Oprava krytu silnice III/2323</t>
  </si>
  <si>
    <t>Objekt:</t>
  </si>
  <si>
    <t>Rozpočet:</t>
  </si>
  <si>
    <t>2019/08-8</t>
  </si>
  <si>
    <t>Svojkovice Obec - Volduchy Obec Oprava krytu silnice III/2323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</si>
  <si>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</si>
  <si>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</si>
  <si>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</si>
  <si>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</si>
  <si>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</si>
  <si>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</si>
  <si>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</si>
  <si>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</si>
  <si>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</si>
  <si>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</si>
  <si>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</si>
  <si>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</si>
  <si>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</si>
  <si>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</si>
  <si>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</si>
  <si>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</si>
  <si>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</si>
  <si>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</si>
  <si>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</si>
  <si>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</si>
  <si>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</si>
  <si>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</si>
  <si>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</si>
  <si>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</si>
  <si>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</si>
  <si>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</si>
  <si>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</si>
  <si>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</si>
  <si>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</si>
  <si>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</si>
  <si>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</si>
  <si>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</si>
  <si>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</si>
  <si>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</si>
  <si>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</si>
  <si>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</si>
  <si>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</si>
  <si>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</si>
  <si>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</si>
  <si>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</si>
  <si>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</si>
  <si>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</si>
  <si>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</si>
  <si>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</si>
  <si>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</si>
  <si>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</si>
  <si>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</si>
  <si>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</si>
  <si>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</si>
  <si>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</si>
  <si>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</si>
  <si>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</si>
  <si>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</si>
  <si>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</si>
  <si>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</si>
  <si>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</si>
  <si>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</si>
  <si>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</si>
  <si>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</si>
  <si>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</si>
  <si>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</si>
  <si>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</t>
  </si>
  <si>
    <t>Práce</t>
  </si>
  <si>
    <t>POL1_</t>
  </si>
  <si>
    <t>s přemístěním hmot na skládku na vzdálenost do 3 m nebo s naložením na dopravní prostředek</t>
  </si>
  <si>
    <t>SPI</t>
  </si>
  <si>
    <t>stávající chodník : 191</t>
  </si>
  <si>
    <t>VV</t>
  </si>
  <si>
    <t>SPU</t>
  </si>
  <si>
    <t>113107406R00</t>
  </si>
  <si>
    <t>Odstranění podkladů nebo krytů z kameniva těženého, v ploše jednotlivě nad 50 m2, tloušťka vrstvy 60 mm</t>
  </si>
  <si>
    <t>oprava povrchu silnice - ETAPA I. : 2520</t>
  </si>
  <si>
    <t>oprava povrchu silnice - ETAPA II. : 2993</t>
  </si>
  <si>
    <t>113107418R00</t>
  </si>
  <si>
    <t>Odstranění podkladů nebo krytů z kameniva těženého, v ploše jednotlivě nad 50 m2, tloušťka vrstvy 180 mm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</si>
  <si>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</si>
  <si>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</si>
  <si>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</si>
  <si>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Oprava brusné vrstvy komunikace : 1383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</si>
  <si>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</si>
  <si>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</si>
  <si>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</si>
  <si>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</si>
  <si>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stávající chodník : 110</t>
  </si>
  <si>
    <t>113202111R00</t>
  </si>
  <si>
    <t>Vytrhání obrub z krajníků nebo obrubníků stojatých</t>
  </si>
  <si>
    <t>stávající chodník : 78+50+6+10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</si>
  <si>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</si>
  <si>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</si>
  <si>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</si>
  <si>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</si>
  <si>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</si>
  <si>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>nezpevněná krajnice : 1120*0,1</t>
  </si>
  <si>
    <t>nové chodníky : 191*0,1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</si>
  <si>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</si>
  <si>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</si>
  <si>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</si>
  <si>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nové obrubníky - chodníkové : 0,24*0,3*110</t>
  </si>
  <si>
    <t>nové obrubníky - silniční : 0,31*0,3*144</t>
  </si>
  <si>
    <t>nová přídlažba : 0,31*0,3*284</t>
  </si>
  <si>
    <t>132201119R00</t>
  </si>
  <si>
    <t xml:space="preserve">Hloubení rýh šířky do 60 cm příplatek za lepivost, v hornině 3,  </t>
  </si>
  <si>
    <t>162201102R00</t>
  </si>
  <si>
    <t>Vodorovné přemístění výkopku z horniny 1 až 4, na vzdálenost přes 20  do 50 m</t>
  </si>
  <si>
    <t>po suchu, bez ohledu na druh dopravního prostředku, bez naložení výkopku, avšak se složením bez rozhrnutí,</t>
  </si>
  <si>
    <t>131,1+47,724</t>
  </si>
  <si>
    <t>162701105R00</t>
  </si>
  <si>
    <t>Vodorovné přemístění výkopku z horniny 1 až 4, na vzdálenost přes 9 000  do 10 000 m</t>
  </si>
  <si>
    <t>167101102R00</t>
  </si>
  <si>
    <t>Nakládání, skládání, překládání neulehlého výkopku nakládání výkopku_x000D_
 přes 100 m3, z horniny 1 až 4</t>
  </si>
  <si>
    <t>180402111R00</t>
  </si>
  <si>
    <t>Založení trávníku parkového výsevem v rovině</t>
  </si>
  <si>
    <t>nové zatravnění : 320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</si>
  <si>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</si>
  <si>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</si>
  <si>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</si>
  <si>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</si>
  <si>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</si>
  <si>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162606212R05</t>
  </si>
  <si>
    <t>Vodorovné přemístění asfaltového recyklátu do 500 m, nepoužité množství odkoupí realizační firma</t>
  </si>
  <si>
    <t>Vlastní</t>
  </si>
  <si>
    <t>Indiv</t>
  </si>
  <si>
    <t>6896*0,05</t>
  </si>
  <si>
    <t>00572400R</t>
  </si>
  <si>
    <t>směs travní parková, pro běžnou zátěž</t>
  </si>
  <si>
    <t>kg</t>
  </si>
  <si>
    <t>SPCM</t>
  </si>
  <si>
    <t>Specifikace</t>
  </si>
  <si>
    <t>POL3_</t>
  </si>
  <si>
    <t>zatravnění : 0,025*320*1,1</t>
  </si>
  <si>
    <t>10364200R</t>
  </si>
  <si>
    <t>ornice pro pozemkové úpravy</t>
  </si>
  <si>
    <t>nové zatravnění : 320*0,1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</si>
  <si>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</si>
  <si>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</si>
  <si>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</si>
  <si>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nový chodník : 161</t>
  </si>
  <si>
    <t>varovný a signalizační pás : 6</t>
  </si>
  <si>
    <t>kontrastní pás : 20</t>
  </si>
  <si>
    <t>564113315R00</t>
  </si>
  <si>
    <t>Podklad nebo podsyp z asfaltového recyklátu frakce 32-80 mm, tloušťka po zhutnění 15 cm</t>
  </si>
  <si>
    <t>s rozprostřením, vlhčením a zhutněním</t>
  </si>
  <si>
    <t>565141211R00</t>
  </si>
  <si>
    <t>Podklad z kameniva obaleného asfaltem ACP 16+ až ACP 22+, v pruhu šířky přes 3 m, třídy 1, tloušťka po zhutnění 60 mm</t>
  </si>
  <si>
    <t>s rozprostřením a zhutněním</t>
  </si>
  <si>
    <t>566111126R00</t>
  </si>
  <si>
    <t>Recyklace asfaltových vrstev za studena tloušťky do 200 mm, plochy nad 5000 m2</t>
  </si>
  <si>
    <t>První pojezd recykleru - oddělení a předrcení. Druhý pojezd recykleru - mísení, rozhrnutí a předhutnění. Nivelace grejdrem. Finální zhutnění válcem.</t>
  </si>
  <si>
    <t>součástí je jak rozpojení, tak promíchání s pojivem</t>
  </si>
  <si>
    <t>POP</t>
  </si>
  <si>
    <t>566111253R00</t>
  </si>
  <si>
    <t>Recyklace asfaltových vrstev za studena příplatek za aplikaci asfaltové emulze, pro plochy do 5000 m2, bez dodávky emulze</t>
  </si>
  <si>
    <t>568111111R00</t>
  </si>
  <si>
    <t>Vyztužení podkladní vrstvy z geotextilie, sklon povrchu do 1:5, role šířky 3 m</t>
  </si>
  <si>
    <t>zpevnění krajnic kokosovou rohoží : 1120</t>
  </si>
  <si>
    <t>568212111R00</t>
  </si>
  <si>
    <t xml:space="preserve">Vyztužení podkladní vrstvy z geomříže, asfaltového povrchu,  </t>
  </si>
  <si>
    <t>Oprava brusné vrstvy komunikace : 1383*0,1</t>
  </si>
  <si>
    <t>569621116R00</t>
  </si>
  <si>
    <t>Zpevnění krajnic nebo komunikací pro pěší recyklátem asfaltovým, tloušťky 10 cm</t>
  </si>
  <si>
    <t>nezpevněná krajnice : 1120</t>
  </si>
  <si>
    <t>573231110R00</t>
  </si>
  <si>
    <t>Postřik živičný spojovací bez posypu kamenivem z emulze, v množství od 0,3 do 0,5 kg/m2</t>
  </si>
  <si>
    <t>oprava povrchu silnice - ETAPA I. : 2520*2</t>
  </si>
  <si>
    <t>oprava povrchu silnice - ETAPA II. : 2993*2</t>
  </si>
  <si>
    <t>577142112R00</t>
  </si>
  <si>
    <t>Beton asfaltový s rozprostřením a zhutněním v pruhu šířky přes 3 m, ACO 11+ nebo ACO 16+, tloušťky 50 mm, plochy přes 1000 m2</t>
  </si>
  <si>
    <t>Oprava brusné vrstvy silnice : 1383</t>
  </si>
  <si>
    <t>599141111R01</t>
  </si>
  <si>
    <t>Vyplnění spár mezi spoji živičnou zálivkou</t>
  </si>
  <si>
    <t>RTS 19/ I</t>
  </si>
  <si>
    <t>zaříznutí stávajícího krytu : 93</t>
  </si>
  <si>
    <t>11162540R</t>
  </si>
  <si>
    <t>emulze asfaltová kationaktivní skupenství při 20°C  kapalné; hustota při 15°C 1 000 kg/m3; zpracování za studena; teplota emulze 40 až 70 °C; nehořlavá; ředitelná vodou</t>
  </si>
  <si>
    <t>t</t>
  </si>
  <si>
    <t>přesný návrh/poměr pojiv bude stanoven zhotovitelem stavby na základě průkazní zkoušky dle TP 208</t>
  </si>
  <si>
    <t>5513*0,2*1,04*0,025</t>
  </si>
  <si>
    <t>58522150R</t>
  </si>
  <si>
    <t>cement struskoportlandský třída pevnosti 32,5; počáteční pevnost R - vysoká; VL</t>
  </si>
  <si>
    <t>5513*0,2*3*0,04</t>
  </si>
  <si>
    <t>67313123R</t>
  </si>
  <si>
    <t>geotextilie kokosová; funkce protierozní; plošná hmotnost 700 g/m2</t>
  </si>
  <si>
    <t>zpevnění krajnic kokosovou rohoží : 1120*1,2</t>
  </si>
  <si>
    <t>69310245R</t>
  </si>
  <si>
    <t>geomříž plošná hmotnost 390 g/m2; pevnost v tahu - podélně 100,0 kN/m; pevnost v tahu - příčně 30,0 kN/m; velikost oka 21 x 28 mm</t>
  </si>
  <si>
    <t>Oprava brusné vrstvy komunikace : 1383*0,1*1,2</t>
  </si>
  <si>
    <t>00523  R</t>
  </si>
  <si>
    <t>Zkoušky a revize</t>
  </si>
  <si>
    <t>Soubor</t>
  </si>
  <si>
    <t>VRN</t>
  </si>
  <si>
    <t>POL99_2</t>
  </si>
  <si>
    <t>průkazní zkouška : 1</t>
  </si>
  <si>
    <t>899231111R00</t>
  </si>
  <si>
    <t>Výšková úprava uličního vstupu nebo vpustě do 20 cm zvýšením mříže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</si>
  <si>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</si>
  <si>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</si>
  <si>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899331111R00</t>
  </si>
  <si>
    <t>Výšková úprava uličního vstupu nebo vpustě do 20 cm zvýšením poklopu</t>
  </si>
  <si>
    <t>912291111R00</t>
  </si>
  <si>
    <t>Osazení směrového kůlu z plastických hmot</t>
  </si>
  <si>
    <t>s vykopáním nebo vyvrtáním jamek, s odhozem výkopku do 3 m, se zabetonováním, nebo uklínováním patek kamenem. Včetně spojovacího materiálu.</t>
  </si>
  <si>
    <t>sjezd na pole - směrové sloupky červené : 2</t>
  </si>
  <si>
    <t>912291111RT6</t>
  </si>
  <si>
    <t>směrové sloupky : 30</t>
  </si>
  <si>
    <t>912293111R00</t>
  </si>
  <si>
    <t>Osazení a montáž směrového sloupku z plastických hmot na silniční svodidlo</t>
  </si>
  <si>
    <t>směrové sloupky na svodidlo : 8</t>
  </si>
  <si>
    <t>914001127R00</t>
  </si>
  <si>
    <t xml:space="preserve">Osazení a montáž svislých dopravních značek značka, na sloup VOS,  </t>
  </si>
  <si>
    <t>pamětní tabule : 1</t>
  </si>
  <si>
    <t>914991001R00</t>
  </si>
  <si>
    <t>Dočasné dopravní značení montáž , dopravní značky včetně stojanu</t>
  </si>
  <si>
    <t>ETAPA I. - IS11b : 10</t>
  </si>
  <si>
    <t>ETAPA I. a ETAPA II. - IS11b : 7</t>
  </si>
  <si>
    <t>ETAPA II. - IS11b : 10</t>
  </si>
  <si>
    <t>ETAPA I. a ETAPA II. - IS11c : 1+2</t>
  </si>
  <si>
    <t>ETAPA I. a ETAPA II. - IP10a+E3a+E13 : 2</t>
  </si>
  <si>
    <t>ETAPA I. - IS11d + symbol dálnice : 1</t>
  </si>
  <si>
    <t>ETAPA II. - IS11d + symbol dálnice : 1</t>
  </si>
  <si>
    <t>ETAPA I. a ETAPA II. - B1+E13 : 1</t>
  </si>
  <si>
    <t>914991002R00</t>
  </si>
  <si>
    <t>Dočasné dopravní značení montáž , dopravní značky velkoplošné včetně stojanu</t>
  </si>
  <si>
    <t>ETAPA I. a ETAPA II. - IP22 : 2+2+1</t>
  </si>
  <si>
    <t>ETAPA I. a ETAPA II. - IS11a : 1</t>
  </si>
  <si>
    <t>914991003R00</t>
  </si>
  <si>
    <t>Dočasné dopravní značení montáž , zábrany včetně sloupků a podstavců</t>
  </si>
  <si>
    <t>ETAPA I. a ETAPA II.  - Z2 : 2</t>
  </si>
  <si>
    <t>914991007R00</t>
  </si>
  <si>
    <t>Dočasné dopravní značení montáž , výstražných světel do 3 ks včetně baterií</t>
  </si>
  <si>
    <t>sada</t>
  </si>
  <si>
    <t>ETAPA I. a ETAPA II. - světla na Z2 : 2</t>
  </si>
  <si>
    <t>914992001R00</t>
  </si>
  <si>
    <t>Dočasné dopravní značení vlastní nájem, dopravní značky včetně stojanu</t>
  </si>
  <si>
    <t>ETAPA I. - IS11b : 10*60</t>
  </si>
  <si>
    <t>ETAPA I. a ETAPA II. - IS11b : 7*60*2</t>
  </si>
  <si>
    <t>ETAPA II. - IS11b : 10*60</t>
  </si>
  <si>
    <t>ETAPA I. a ETAPA II. - IS11c : (1+2)*60*2</t>
  </si>
  <si>
    <t>ETAPA I. a ETAPA II. - IP10a+E3a+E13 : 2*60*2</t>
  </si>
  <si>
    <t>ETAPA I. - IS11d + symbol dálnice : 1*60</t>
  </si>
  <si>
    <t>ETAPA II. - IS11d + symbol dálnice : 1*60</t>
  </si>
  <si>
    <t>ETAPA I. a ETAPA II. - B1+E13 : 1*60*2</t>
  </si>
  <si>
    <t>914992002R00</t>
  </si>
  <si>
    <t>Dočasné dopravní značení vlastní nájem, dopravní značky velkoplošné včetně stojanu</t>
  </si>
  <si>
    <t>ETAPA I. a ETAPA II. - IP22 : (2+2+1)*60*2</t>
  </si>
  <si>
    <t>ETAPA I. a ETAPA II. - IS11a : 1*60*2</t>
  </si>
  <si>
    <t>914992003R00</t>
  </si>
  <si>
    <t>Dočasné dopravní značení vlastní nájem, zábrany včetně sloupků a podstavců</t>
  </si>
  <si>
    <t>ETAPA I. a ETAPA II. - Z2 : 2*60*2</t>
  </si>
  <si>
    <t>914992007R00</t>
  </si>
  <si>
    <t>Dočasné dopravní značení vlastní nájem, výstražných světel do 3 ks včetně baterií</t>
  </si>
  <si>
    <t>ETAPA I. a ETAPA II.  - světla na Z2 : 2*60*2</t>
  </si>
  <si>
    <t>914993001R00</t>
  </si>
  <si>
    <t>Demontáž dočasného dopravního značení značky včetně stojanu</t>
  </si>
  <si>
    <t>914993002R00</t>
  </si>
  <si>
    <t>Demontáž dočasného dopravního značení velkoplošné značky včetně stojanu</t>
  </si>
  <si>
    <t>ETAPA I. a ETAPA II.  - IP22 : 2+2+1</t>
  </si>
  <si>
    <t>ETAPA I. a ETAPA II.  - IS11a : 1</t>
  </si>
  <si>
    <t>914993003R00</t>
  </si>
  <si>
    <t>Demontáž dočasného dopravního značení zábrany včetně sloupků a podstavců</t>
  </si>
  <si>
    <t>ETAPA I. a ETAPA II. - Z2 : 2</t>
  </si>
  <si>
    <t>914993007R00</t>
  </si>
  <si>
    <t>Demontáž dočasného dopravního značení výstražných světel do 3 ks včetně baterií</t>
  </si>
  <si>
    <t>915721121R00</t>
  </si>
  <si>
    <t>Vodorovné značení krytů plastem nehlučné, stopčar, zeber, stínů, šipek, nápisů, přechodů apod.</t>
  </si>
  <si>
    <t>V11a : 4,1*2+8,4*2</t>
  </si>
  <si>
    <t>915791111R00</t>
  </si>
  <si>
    <t>Předznačení pro vodorovné značení pro dělící čáry, vodící proužky</t>
  </si>
  <si>
    <t>stříkané barvou nebo prováděné z nátěrových hmot</t>
  </si>
  <si>
    <t>V2b : 34,5+34,5+28,5</t>
  </si>
  <si>
    <t>V4 : 9,5+20,5+15,5+10,5+25</t>
  </si>
  <si>
    <t>V1a : 155+100</t>
  </si>
  <si>
    <t>V2b : 24</t>
  </si>
  <si>
    <t>V4 : 397,5+9,5+336,5+64,5+432+25+340,5+73</t>
  </si>
  <si>
    <t>915791112R00</t>
  </si>
  <si>
    <t xml:space="preserve">Předznačení pro vodorovné značení pro stopčáry, zebry,stíny, šipky, nápisy, přechody </t>
  </si>
  <si>
    <t>917862111RU2</t>
  </si>
  <si>
    <t>Osazení silničního nebo chodníkového obrubníku včetně dodávky betonovéího obrubníku_x000D_
 rozměru 1000/150/250 mm, stojatého, s boční opěrou z betonu prostého, do lože z betonu prostého C 12/15</t>
  </si>
  <si>
    <t>S dodáním hmot pro lože tl. 80-100 mm.</t>
  </si>
  <si>
    <t>silniční obruba : 12+20+52-6</t>
  </si>
  <si>
    <t>917862111RU3</t>
  </si>
  <si>
    <t>Osazení silničního nebo chodníkového obrubníku včetně dodávky betonovéího obrubníku_x000D_
 rozměru 1000/150/300 mm, stojatého, s boční opěrou z betonu prostého, do lože z betonu prostého C 12/15</t>
  </si>
  <si>
    <t>zastávka : 50</t>
  </si>
  <si>
    <t>917862111RV3</t>
  </si>
  <si>
    <t>Osazení silničního nebo chodníkového obrubníku včetně dodávky betonovéího obrubníku_x000D_
 nájezdového 1000/150/150 mm, stojatého, s boční opěrou z betonu prostého, do lože z betonu prostého C 12/15</t>
  </si>
  <si>
    <t>917862111RV4</t>
  </si>
  <si>
    <t>Osazení silničního nebo chodníkového obrubníku včetně dodávky betonovéího obrubníku_x000D_
 nájezdového náběhového 1000/150/150-250, stojatého, s boční opěrou z betonu prostého, do lože z betonu prostého C 12/15</t>
  </si>
  <si>
    <t>917932131RT2</t>
  </si>
  <si>
    <t>Osazení silniční přídlažby  z betonových dlaždic o rozměru 500x250 mm,  , lože z betonu C20/25, včetně dodávky přídlažby</t>
  </si>
  <si>
    <t>nové silniční obrubníky : 84+50+10</t>
  </si>
  <si>
    <t>stávající obrubníky : 140</t>
  </si>
  <si>
    <t>919735111R00</t>
  </si>
  <si>
    <t>Řezání stávajících krytů nebo podkladů živičných, hloubky do  50 mm</t>
  </si>
  <si>
    <t>včetně spotřeby vody</t>
  </si>
  <si>
    <t>914991004R12</t>
  </si>
  <si>
    <t>Dočasné zneplatnění značky přelepením</t>
  </si>
  <si>
    <t>5+1</t>
  </si>
  <si>
    <t>914993004R11</t>
  </si>
  <si>
    <t>Demontáž dočasného zneplatnění značky</t>
  </si>
  <si>
    <t>915711112R01</t>
  </si>
  <si>
    <t>Vodorovné značení dělících čar š.12 cm dvousložkový plast tažený</t>
  </si>
  <si>
    <t>Kalkul</t>
  </si>
  <si>
    <t>915712112R01</t>
  </si>
  <si>
    <t>Vodorovné značení vodicích čar š.25 cm dvousložkový plast tažený</t>
  </si>
  <si>
    <t>918101111R01</t>
  </si>
  <si>
    <t>Příplatek za lože pod obrubníky nebo obruby dlažeb z C 20/25</t>
  </si>
  <si>
    <t xml:space="preserve">m     </t>
  </si>
  <si>
    <t>110+78+50+6+10</t>
  </si>
  <si>
    <t>919571111R08</t>
  </si>
  <si>
    <t>Čištění propustku</t>
  </si>
  <si>
    <t>11*13,5</t>
  </si>
  <si>
    <t>562889510R</t>
  </si>
  <si>
    <t>sloupek silniční směrový; kompaktní; PE; 100 x 120 mm; l = 1 200 mm; odrazové médium retroflexní fólie; barva modrý, červený</t>
  </si>
  <si>
    <t>RTS 19/ II</t>
  </si>
  <si>
    <t>56288953R</t>
  </si>
  <si>
    <t>sloupek silniční dálniční, s držákem; montovaný</t>
  </si>
  <si>
    <t>R40445346</t>
  </si>
  <si>
    <t>Pamětní tabulka</t>
  </si>
  <si>
    <t>938909111R00</t>
  </si>
  <si>
    <t>Odstranění bláta a nánosu z povrchu podkladu nebo krytu štěrkového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</si>
  <si>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</si>
  <si>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</si>
  <si>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</si>
  <si>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</si>
  <si>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</si>
  <si>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</si>
  <si>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</si>
  <si>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</si>
  <si>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460030081RT1</t>
  </si>
  <si>
    <t>Řezání spáry v asfaltu nebo betonu, v tloušťce vrstvy do 5 cm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</si>
  <si>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</si>
  <si>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</si>
  <si>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</si>
  <si>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</si>
  <si>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</si>
  <si>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</si>
  <si>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</si>
  <si>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</si>
  <si>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</si>
  <si>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</si>
  <si>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979990001R00</t>
  </si>
  <si>
    <t>Poplatek za skládku stavební suti</t>
  </si>
  <si>
    <t>914001121RT6</t>
  </si>
  <si>
    <t>Osazení a montáž svislých dopravních značek Osaz.sloupku dopr.značky vč. bet.základu+Al patka, včetně dodávky sloupku a značky</t>
  </si>
  <si>
    <t>POL99_8</t>
  </si>
  <si>
    <t>informační tabule : 2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</si>
  <si>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</si>
  <si>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</si>
  <si>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</si>
  <si>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</si>
  <si>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</si>
  <si>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</si>
  <si>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</si>
  <si>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</si>
  <si>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</si>
  <si>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</si>
  <si>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</si>
  <si>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</si>
  <si>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</si>
  <si>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</si>
  <si>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</si>
  <si>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00523  R01</t>
  </si>
  <si>
    <t>Zkoušky bez rozlišení</t>
  </si>
  <si>
    <t xml:space="preserve">zkoušení konstrukcí a materiálů nezávislou zkušebnou : </t>
  </si>
  <si>
    <t xml:space="preserve">zkoušky nad rámec povinných zkoušek podle požadavků objednatele - bude čerpáno dle požadavků TDI a s jeho souhlasem - maximálně do uvedené částky : </t>
  </si>
  <si>
    <t>SUM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</si>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</sst>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CwTy+Jrvu6FXiJzCXB0sCoAozzYe6Y+iDyUUJdx3HRxxjduaE0QDuJB+TEobsYszhIA6CSDeF7KInNA4rbo5A==" saltValue="afnjx+e83lVOLBqHbnKOw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1012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SUMIF(F50:F61,A16,I50:I61)+SUMIF(F50:F61,"PSU",I50:I61)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SUMIF(F50:F61,A17,I50:I61)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SUMIF(F50:F61,A18,I50:I61)</f>
        <v>0</v>
      </c>
      <c r="J18" s="85"/>
    </row>
    <row r="19" spans="1:10" ht="23.25" customHeight="1" x14ac:dyDescent="0.25">
      <c r="A19" s="196" t="s">
        <v>78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SUMIF(F50:F61,A19,I50:I61)</f>
        <v>0</v>
      </c>
      <c r="J19" s="85"/>
    </row>
    <row r="20" spans="1:10" ht="23.25" customHeight="1" x14ac:dyDescent="0.25">
      <c r="A20" s="196" t="s">
        <v>79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SUMIF(F50:F61,A20,I50:I61)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'01 02 Pol'!AE346</f>
        <v>0</v>
      </c>
      <c r="G39" s="150">
        <f>'01 02 Pol'!AF346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3"/>
      <c r="C40" s="154" t="s">
        <v>52</v>
      </c>
      <c r="D40" s="154"/>
      <c r="E40" s="154"/>
      <c r="F40" s="155"/>
      <c r="G40" s="156"/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5">
      <c r="A41" s="137">
        <v>2</v>
      </c>
      <c r="B41" s="153" t="s">
        <v>45</v>
      </c>
      <c r="C41" s="154" t="s">
        <v>46</v>
      </c>
      <c r="D41" s="154"/>
      <c r="E41" s="154"/>
      <c r="F41" s="155">
        <f>'01 02 Pol'!AE346</f>
        <v>0</v>
      </c>
      <c r="G41" s="156">
        <f>'01 02 Pol'!AF346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hidden="1" customHeight="1" x14ac:dyDescent="0.25">
      <c r="A42" s="137">
        <v>3</v>
      </c>
      <c r="B42" s="158" t="s">
        <v>43</v>
      </c>
      <c r="C42" s="148" t="s">
        <v>44</v>
      </c>
      <c r="D42" s="148"/>
      <c r="E42" s="148"/>
      <c r="F42" s="159">
        <f>'01 02 Pol'!AE346</f>
        <v>0</v>
      </c>
      <c r="G42" s="151">
        <f>'01 02 Pol'!AF346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5">
      <c r="A43" s="137"/>
      <c r="B43" s="160" t="s">
        <v>53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7" spans="1:10" ht="15.6" x14ac:dyDescent="0.3">
      <c r="B47" s="176" t="s">
        <v>55</v>
      </c>
    </row>
    <row r="49" spans="1:10" ht="25.5" customHeight="1" x14ac:dyDescent="0.25">
      <c r="A49" s="178"/>
      <c r="B49" s="181" t="s">
        <v>17</v>
      </c>
      <c r="C49" s="181" t="s">
        <v>5</v>
      </c>
      <c r="D49" s="182"/>
      <c r="E49" s="182"/>
      <c r="F49" s="183" t="s">
        <v>56</v>
      </c>
      <c r="G49" s="183"/>
      <c r="H49" s="183"/>
      <c r="I49" s="183" t="s">
        <v>29</v>
      </c>
      <c r="J49" s="183" t="s">
        <v>0</v>
      </c>
    </row>
    <row r="50" spans="1:10" ht="36.75" customHeight="1" x14ac:dyDescent="0.25">
      <c r="A50" s="179"/>
      <c r="B50" s="184" t="s">
        <v>57</v>
      </c>
      <c r="C50" s="185" t="s">
        <v>58</v>
      </c>
      <c r="D50" s="186"/>
      <c r="E50" s="186"/>
      <c r="F50" s="192" t="s">
        <v>24</v>
      </c>
      <c r="G50" s="193"/>
      <c r="H50" s="193"/>
      <c r="I50" s="193">
        <f>'01 02 Pol'!G8</f>
        <v>0</v>
      </c>
      <c r="J50" s="190" t="str">
        <f>IF(I62=0,"",I50/I62*100)</f>
        <v/>
      </c>
    </row>
    <row r="51" spans="1:10" ht="36.75" customHeight="1" x14ac:dyDescent="0.25">
      <c r="A51" s="179"/>
      <c r="B51" s="184" t="s">
        <v>59</v>
      </c>
      <c r="C51" s="185" t="s">
        <v>60</v>
      </c>
      <c r="D51" s="186"/>
      <c r="E51" s="186"/>
      <c r="F51" s="192" t="s">
        <v>24</v>
      </c>
      <c r="G51" s="193"/>
      <c r="H51" s="193"/>
      <c r="I51" s="193">
        <f>'01 02 Pol'!G75</f>
        <v>0</v>
      </c>
      <c r="J51" s="190" t="str">
        <f>IF(I62=0,"",I51/I62*100)</f>
        <v/>
      </c>
    </row>
    <row r="52" spans="1:10" ht="36.75" customHeight="1" x14ac:dyDescent="0.25">
      <c r="A52" s="179"/>
      <c r="B52" s="184" t="s">
        <v>61</v>
      </c>
      <c r="C52" s="185" t="s">
        <v>62</v>
      </c>
      <c r="D52" s="186"/>
      <c r="E52" s="186"/>
      <c r="F52" s="192" t="s">
        <v>24</v>
      </c>
      <c r="G52" s="193"/>
      <c r="H52" s="193"/>
      <c r="I52" s="193">
        <f>'01 02 Pol'!G82</f>
        <v>0</v>
      </c>
      <c r="J52" s="190" t="str">
        <f>IF(I62=0,"",I52/I62*100)</f>
        <v/>
      </c>
    </row>
    <row r="53" spans="1:10" ht="36.75" customHeight="1" x14ac:dyDescent="0.25">
      <c r="A53" s="179"/>
      <c r="B53" s="184" t="s">
        <v>63</v>
      </c>
      <c r="C53" s="185" t="s">
        <v>64</v>
      </c>
      <c r="D53" s="186"/>
      <c r="E53" s="186"/>
      <c r="F53" s="192" t="s">
        <v>24</v>
      </c>
      <c r="G53" s="193"/>
      <c r="H53" s="193"/>
      <c r="I53" s="193">
        <f>'01 02 Pol'!G143</f>
        <v>0</v>
      </c>
      <c r="J53" s="190" t="str">
        <f>IF(I62=0,"",I53/I62*100)</f>
        <v/>
      </c>
    </row>
    <row r="54" spans="1:10" ht="36.75" customHeight="1" x14ac:dyDescent="0.25">
      <c r="A54" s="179"/>
      <c r="B54" s="184" t="s">
        <v>65</v>
      </c>
      <c r="C54" s="185" t="s">
        <v>66</v>
      </c>
      <c r="D54" s="186"/>
      <c r="E54" s="186"/>
      <c r="F54" s="192" t="s">
        <v>24</v>
      </c>
      <c r="G54" s="193"/>
      <c r="H54" s="193"/>
      <c r="I54" s="193">
        <f>'01 02 Pol'!G150</f>
        <v>0</v>
      </c>
      <c r="J54" s="190" t="str">
        <f>IF(I62=0,"",I54/I62*100)</f>
        <v/>
      </c>
    </row>
    <row r="55" spans="1:10" ht="36.75" customHeight="1" x14ac:dyDescent="0.25">
      <c r="A55" s="179"/>
      <c r="B55" s="184" t="s">
        <v>67</v>
      </c>
      <c r="C55" s="185" t="s">
        <v>68</v>
      </c>
      <c r="D55" s="186"/>
      <c r="E55" s="186"/>
      <c r="F55" s="192" t="s">
        <v>24</v>
      </c>
      <c r="G55" s="193"/>
      <c r="H55" s="193"/>
      <c r="I55" s="193">
        <f>'01 02 Pol'!G292</f>
        <v>0</v>
      </c>
      <c r="J55" s="190" t="str">
        <f>IF(I62=0,"",I55/I62*100)</f>
        <v/>
      </c>
    </row>
    <row r="56" spans="1:10" ht="36.75" customHeight="1" x14ac:dyDescent="0.25">
      <c r="A56" s="179"/>
      <c r="B56" s="184" t="s">
        <v>69</v>
      </c>
      <c r="C56" s="185" t="s">
        <v>70</v>
      </c>
      <c r="D56" s="186"/>
      <c r="E56" s="186"/>
      <c r="F56" s="192" t="s">
        <v>24</v>
      </c>
      <c r="G56" s="193"/>
      <c r="H56" s="193"/>
      <c r="I56" s="193">
        <f>'01 02 Pol'!G296</f>
        <v>0</v>
      </c>
      <c r="J56" s="190" t="str">
        <f>IF(I62=0,"",I56/I62*100)</f>
        <v/>
      </c>
    </row>
    <row r="57" spans="1:10" ht="36.75" customHeight="1" x14ac:dyDescent="0.25">
      <c r="A57" s="179"/>
      <c r="B57" s="184" t="s">
        <v>71</v>
      </c>
      <c r="C57" s="185" t="s">
        <v>72</v>
      </c>
      <c r="D57" s="186"/>
      <c r="E57" s="186"/>
      <c r="F57" s="192" t="s">
        <v>24</v>
      </c>
      <c r="G57" s="193"/>
      <c r="H57" s="193"/>
      <c r="I57" s="193">
        <f>'01 02 Pol'!G301</f>
        <v>0</v>
      </c>
      <c r="J57" s="190" t="str">
        <f>IF(I62=0,"",I57/I62*100)</f>
        <v/>
      </c>
    </row>
    <row r="58" spans="1:10" ht="36.75" customHeight="1" x14ac:dyDescent="0.25">
      <c r="A58" s="179"/>
      <c r="B58" s="184" t="s">
        <v>73</v>
      </c>
      <c r="C58" s="185" t="s">
        <v>74</v>
      </c>
      <c r="D58" s="186"/>
      <c r="E58" s="186"/>
      <c r="F58" s="192" t="s">
        <v>26</v>
      </c>
      <c r="G58" s="193"/>
      <c r="H58" s="193"/>
      <c r="I58" s="193">
        <f>'01 02 Pol'!G305</f>
        <v>0</v>
      </c>
      <c r="J58" s="190" t="str">
        <f>IF(I62=0,"",I58/I62*100)</f>
        <v/>
      </c>
    </row>
    <row r="59" spans="1:10" ht="36.75" customHeight="1" x14ac:dyDescent="0.25">
      <c r="A59" s="179"/>
      <c r="B59" s="184" t="s">
        <v>75</v>
      </c>
      <c r="C59" s="185" t="s">
        <v>76</v>
      </c>
      <c r="D59" s="186"/>
      <c r="E59" s="186"/>
      <c r="F59" s="192" t="s">
        <v>77</v>
      </c>
      <c r="G59" s="193"/>
      <c r="H59" s="193"/>
      <c r="I59" s="193">
        <f>'01 02 Pol'!G309</f>
        <v>0</v>
      </c>
      <c r="J59" s="190" t="str">
        <f>IF(I62=0,"",I59/I62*100)</f>
        <v/>
      </c>
    </row>
    <row r="60" spans="1:10" ht="36.75" customHeight="1" x14ac:dyDescent="0.25">
      <c r="A60" s="179"/>
      <c r="B60" s="184" t="s">
        <v>78</v>
      </c>
      <c r="C60" s="185" t="s">
        <v>27</v>
      </c>
      <c r="D60" s="186"/>
      <c r="E60" s="186"/>
      <c r="F60" s="192" t="s">
        <v>78</v>
      </c>
      <c r="G60" s="193"/>
      <c r="H60" s="193"/>
      <c r="I60" s="193">
        <f>'01 02 Pol'!G319</f>
        <v>0</v>
      </c>
      <c r="J60" s="190" t="str">
        <f>IF(I62=0,"",I60/I62*100)</f>
        <v/>
      </c>
    </row>
    <row r="61" spans="1:10" ht="36.75" customHeight="1" x14ac:dyDescent="0.25">
      <c r="A61" s="179"/>
      <c r="B61" s="184" t="s">
        <v>79</v>
      </c>
      <c r="C61" s="185" t="s">
        <v>28</v>
      </c>
      <c r="D61" s="186"/>
      <c r="E61" s="186"/>
      <c r="F61" s="192" t="s">
        <v>79</v>
      </c>
      <c r="G61" s="193"/>
      <c r="H61" s="193"/>
      <c r="I61" s="193">
        <f>'01 02 Pol'!G333</f>
        <v>0</v>
      </c>
      <c r="J61" s="190" t="str">
        <f>IF(I62=0,"",I61/I62*100)</f>
        <v/>
      </c>
    </row>
    <row r="62" spans="1:10" ht="25.5" customHeight="1" x14ac:dyDescent="0.25">
      <c r="A62" s="180"/>
      <c r="B62" s="187" t="s">
        <v>1</v>
      </c>
      <c r="C62" s="188"/>
      <c r="D62" s="189"/>
      <c r="E62" s="189"/>
      <c r="F62" s="194"/>
      <c r="G62" s="195"/>
      <c r="H62" s="195"/>
      <c r="I62" s="195">
        <f>SUM(I50:I61)</f>
        <v>0</v>
      </c>
      <c r="J62" s="191">
        <f>SUM(J50:J61)</f>
        <v>0</v>
      </c>
    </row>
    <row r="63" spans="1:10" x14ac:dyDescent="0.25">
      <c r="F63" s="135"/>
      <c r="G63" s="135"/>
      <c r="H63" s="135"/>
      <c r="I63" s="135"/>
      <c r="J63" s="136"/>
    </row>
    <row r="64" spans="1:10" x14ac:dyDescent="0.25">
      <c r="F64" s="135"/>
      <c r="G64" s="135"/>
      <c r="H64" s="135"/>
      <c r="I64" s="135"/>
      <c r="J64" s="136"/>
    </row>
    <row r="65" spans="6:10" x14ac:dyDescent="0.25">
      <c r="F65" s="135"/>
      <c r="G65" s="135"/>
      <c r="H65" s="135"/>
      <c r="I65" s="135"/>
      <c r="J65" s="136"/>
    </row>
  </sheetData>
  <sheetProtection algorithmName="SHA-512" hashValue="1BnpuBJkYw6BHikUy8Fcr8nxv9NAPC55X/mg79Qq16tQ0vmexV69BExVwV61ZO63AhaDVFCxnMUO4YM3DqqW/w==" saltValue="hZIj0jOp92W5qeYvz+GU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FfDEUc4cTHe0bUN0oo9JmbCqxRjfq8cD9GAyeV3YMnKNqTXG3yTniM6QgUNvmgLCA47j0jzHzZDKRYFf6D9mfw==" saltValue="WSQC2aLjNNLUH5kV40jJd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7D61-BEC3-49E1-AF11-750BE98C074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80</v>
      </c>
      <c r="B1" s="197"/>
      <c r="C1" s="197"/>
      <c r="D1" s="197"/>
      <c r="E1" s="197"/>
      <c r="F1" s="197"/>
      <c r="G1" s="197"/>
      <c r="AG1" t="s">
        <v>81</v>
      </c>
    </row>
    <row r="2" spans="1:60" ht="25.05" customHeight="1" x14ac:dyDescent="0.25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82</v>
      </c>
    </row>
    <row r="3" spans="1:60" ht="25.05" customHeight="1" x14ac:dyDescent="0.25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82</v>
      </c>
      <c r="AG3" t="s">
        <v>83</v>
      </c>
    </row>
    <row r="4" spans="1:60" ht="25.05" customHeight="1" x14ac:dyDescent="0.25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84</v>
      </c>
    </row>
    <row r="5" spans="1:60" x14ac:dyDescent="0.25">
      <c r="D5" s="10"/>
    </row>
    <row r="6" spans="1:60" ht="39.6" x14ac:dyDescent="0.25">
      <c r="A6" s="208" t="s">
        <v>85</v>
      </c>
      <c r="B6" s="210" t="s">
        <v>86</v>
      </c>
      <c r="C6" s="210" t="s">
        <v>87</v>
      </c>
      <c r="D6" s="209" t="s">
        <v>88</v>
      </c>
      <c r="E6" s="208" t="s">
        <v>89</v>
      </c>
      <c r="F6" s="207" t="s">
        <v>90</v>
      </c>
      <c r="G6" s="208" t="s">
        <v>29</v>
      </c>
      <c r="H6" s="211" t="s">
        <v>30</v>
      </c>
      <c r="I6" s="211" t="s">
        <v>91</v>
      </c>
      <c r="J6" s="211" t="s">
        <v>31</v>
      </c>
      <c r="K6" s="211" t="s">
        <v>92</v>
      </c>
      <c r="L6" s="211" t="s">
        <v>93</v>
      </c>
      <c r="M6" s="211" t="s">
        <v>94</v>
      </c>
      <c r="N6" s="211" t="s">
        <v>95</v>
      </c>
      <c r="O6" s="211" t="s">
        <v>96</v>
      </c>
      <c r="P6" s="211" t="s">
        <v>97</v>
      </c>
      <c r="Q6" s="211" t="s">
        <v>98</v>
      </c>
      <c r="R6" s="211" t="s">
        <v>99</v>
      </c>
      <c r="S6" s="211" t="s">
        <v>100</v>
      </c>
      <c r="T6" s="211" t="s">
        <v>101</v>
      </c>
      <c r="U6" s="211" t="s">
        <v>102</v>
      </c>
      <c r="V6" s="211" t="s">
        <v>103</v>
      </c>
      <c r="W6" s="211" t="s">
        <v>104</v>
      </c>
      <c r="X6" s="211" t="s">
        <v>105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5">
      <c r="A8" s="225" t="s">
        <v>106</v>
      </c>
      <c r="B8" s="226" t="s">
        <v>57</v>
      </c>
      <c r="C8" s="245" t="s">
        <v>58</v>
      </c>
      <c r="D8" s="227"/>
      <c r="E8" s="228"/>
      <c r="F8" s="229"/>
      <c r="G8" s="229">
        <f>SUMIF(AG9:AG74,"&lt;&gt;NOR",G9:G74)</f>
        <v>0</v>
      </c>
      <c r="H8" s="229"/>
      <c r="I8" s="229">
        <f>SUM(I9:I74)</f>
        <v>0</v>
      </c>
      <c r="J8" s="229"/>
      <c r="K8" s="229">
        <f>SUM(K9:K74)</f>
        <v>0</v>
      </c>
      <c r="L8" s="229"/>
      <c r="M8" s="229">
        <f>SUM(M9:M74)</f>
        <v>0</v>
      </c>
      <c r="N8" s="229"/>
      <c r="O8" s="229">
        <f>SUM(O9:O74)</f>
        <v>53.449999999999996</v>
      </c>
      <c r="P8" s="229"/>
      <c r="Q8" s="229">
        <f>SUM(Q9:Q74)</f>
        <v>875.04000000000008</v>
      </c>
      <c r="R8" s="229"/>
      <c r="S8" s="229"/>
      <c r="T8" s="230"/>
      <c r="U8" s="224"/>
      <c r="V8" s="224">
        <f>SUM(V9:V74)</f>
        <v>576.46</v>
      </c>
      <c r="W8" s="224"/>
      <c r="X8" s="224"/>
      <c r="AG8" t="s">
        <v>107</v>
      </c>
    </row>
    <row r="9" spans="1:60" ht="20.399999999999999" outlineLevel="1" x14ac:dyDescent="0.25">
      <c r="A9" s="231">
        <v>1</v>
      </c>
      <c r="B9" s="232" t="s">
        <v>108</v>
      </c>
      <c r="C9" s="246" t="s">
        <v>109</v>
      </c>
      <c r="D9" s="233" t="s">
        <v>110</v>
      </c>
      <c r="E9" s="234">
        <v>191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4.4999999999999998E-2</v>
      </c>
      <c r="Q9" s="236">
        <f>ROUND(E9*P9,2)</f>
        <v>8.6</v>
      </c>
      <c r="R9" s="236" t="s">
        <v>111</v>
      </c>
      <c r="S9" s="236" t="s">
        <v>112</v>
      </c>
      <c r="T9" s="237" t="s">
        <v>112</v>
      </c>
      <c r="U9" s="221">
        <v>0.14000000000000001</v>
      </c>
      <c r="V9" s="221">
        <f>ROUND(E9*U9,2)</f>
        <v>26.74</v>
      </c>
      <c r="W9" s="221"/>
      <c r="X9" s="221" t="s">
        <v>113</v>
      </c>
      <c r="Y9" s="212"/>
      <c r="Z9" s="212"/>
      <c r="AA9" s="212"/>
      <c r="AB9" s="212"/>
      <c r="AC9" s="212"/>
      <c r="AD9" s="212"/>
      <c r="AE9" s="212"/>
      <c r="AF9" s="212"/>
      <c r="AG9" s="212" t="s">
        <v>114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19"/>
      <c r="B10" s="220"/>
      <c r="C10" s="247" t="s">
        <v>115</v>
      </c>
      <c r="D10" s="238"/>
      <c r="E10" s="238"/>
      <c r="F10" s="238"/>
      <c r="G10" s="238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116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19"/>
      <c r="B11" s="220"/>
      <c r="C11" s="248" t="s">
        <v>117</v>
      </c>
      <c r="D11" s="222"/>
      <c r="E11" s="223">
        <v>191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118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19"/>
      <c r="B12" s="220"/>
      <c r="C12" s="249"/>
      <c r="D12" s="239"/>
      <c r="E12" s="239"/>
      <c r="F12" s="239"/>
      <c r="G12" s="239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0.399999999999999" outlineLevel="1" x14ac:dyDescent="0.25">
      <c r="A13" s="231">
        <v>2</v>
      </c>
      <c r="B13" s="232" t="s">
        <v>120</v>
      </c>
      <c r="C13" s="246" t="s">
        <v>121</v>
      </c>
      <c r="D13" s="233" t="s">
        <v>110</v>
      </c>
      <c r="E13" s="234">
        <v>5513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0.13200000000000001</v>
      </c>
      <c r="Q13" s="236">
        <f>ROUND(E13*P13,2)</f>
        <v>727.72</v>
      </c>
      <c r="R13" s="236" t="s">
        <v>111</v>
      </c>
      <c r="S13" s="236" t="s">
        <v>112</v>
      </c>
      <c r="T13" s="237" t="s">
        <v>112</v>
      </c>
      <c r="U13" s="221">
        <v>2.06E-2</v>
      </c>
      <c r="V13" s="221">
        <f>ROUND(E13*U13,2)</f>
        <v>113.57</v>
      </c>
      <c r="W13" s="221"/>
      <c r="X13" s="221" t="s">
        <v>113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114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19"/>
      <c r="B14" s="220"/>
      <c r="C14" s="248" t="s">
        <v>122</v>
      </c>
      <c r="D14" s="222"/>
      <c r="E14" s="223">
        <v>2520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118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19"/>
      <c r="B15" s="220"/>
      <c r="C15" s="248" t="s">
        <v>123</v>
      </c>
      <c r="D15" s="222"/>
      <c r="E15" s="223">
        <v>2993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118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19"/>
      <c r="B16" s="220"/>
      <c r="C16" s="249"/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.399999999999999" outlineLevel="1" x14ac:dyDescent="0.25">
      <c r="A17" s="231">
        <v>3</v>
      </c>
      <c r="B17" s="232" t="s">
        <v>124</v>
      </c>
      <c r="C17" s="246" t="s">
        <v>125</v>
      </c>
      <c r="D17" s="233" t="s">
        <v>110</v>
      </c>
      <c r="E17" s="234">
        <v>191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0.39600000000000002</v>
      </c>
      <c r="Q17" s="236">
        <f>ROUND(E17*P17,2)</f>
        <v>75.64</v>
      </c>
      <c r="R17" s="236" t="s">
        <v>111</v>
      </c>
      <c r="S17" s="236" t="s">
        <v>112</v>
      </c>
      <c r="T17" s="237" t="s">
        <v>112</v>
      </c>
      <c r="U17" s="221">
        <v>0.05</v>
      </c>
      <c r="V17" s="221">
        <f>ROUND(E17*U17,2)</f>
        <v>9.5500000000000007</v>
      </c>
      <c r="W17" s="221"/>
      <c r="X17" s="221" t="s">
        <v>113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114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19"/>
      <c r="B18" s="220"/>
      <c r="C18" s="248" t="s">
        <v>117</v>
      </c>
      <c r="D18" s="222"/>
      <c r="E18" s="223">
        <v>191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118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19"/>
      <c r="B19" s="220"/>
      <c r="C19" s="249"/>
      <c r="D19" s="239"/>
      <c r="E19" s="239"/>
      <c r="F19" s="239"/>
      <c r="G19" s="239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119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.399999999999999" outlineLevel="1" x14ac:dyDescent="0.25">
      <c r="A20" s="231">
        <v>4</v>
      </c>
      <c r="B20" s="232" t="s">
        <v>126</v>
      </c>
      <c r="C20" s="246" t="s">
        <v>127</v>
      </c>
      <c r="D20" s="233" t="s">
        <v>110</v>
      </c>
      <c r="E20" s="234">
        <v>6896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111</v>
      </c>
      <c r="S20" s="236" t="s">
        <v>112</v>
      </c>
      <c r="T20" s="237" t="s">
        <v>112</v>
      </c>
      <c r="U20" s="221">
        <v>0.03</v>
      </c>
      <c r="V20" s="221">
        <f>ROUND(E20*U20,2)</f>
        <v>206.88</v>
      </c>
      <c r="W20" s="221"/>
      <c r="X20" s="221" t="s">
        <v>113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114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1" outlineLevel="1" x14ac:dyDescent="0.25">
      <c r="A21" s="219"/>
      <c r="B21" s="220"/>
      <c r="C21" s="247" t="s">
        <v>128</v>
      </c>
      <c r="D21" s="238"/>
      <c r="E21" s="238"/>
      <c r="F21" s="238"/>
      <c r="G21" s="238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116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0" t="str">
        <f>C21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19"/>
      <c r="B22" s="220"/>
      <c r="C22" s="248" t="s">
        <v>129</v>
      </c>
      <c r="D22" s="222"/>
      <c r="E22" s="223">
        <v>1383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118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19"/>
      <c r="B23" s="220"/>
      <c r="C23" s="248" t="s">
        <v>122</v>
      </c>
      <c r="D23" s="222"/>
      <c r="E23" s="223">
        <v>2520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118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19"/>
      <c r="B24" s="220"/>
      <c r="C24" s="248" t="s">
        <v>123</v>
      </c>
      <c r="D24" s="222"/>
      <c r="E24" s="223">
        <v>2993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118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19"/>
      <c r="B25" s="220"/>
      <c r="C25" s="249"/>
      <c r="D25" s="239"/>
      <c r="E25" s="239"/>
      <c r="F25" s="239"/>
      <c r="G25" s="239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119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31">
        <v>5</v>
      </c>
      <c r="B26" s="232" t="s">
        <v>130</v>
      </c>
      <c r="C26" s="246" t="s">
        <v>131</v>
      </c>
      <c r="D26" s="233" t="s">
        <v>132</v>
      </c>
      <c r="E26" s="234">
        <v>110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0.22</v>
      </c>
      <c r="Q26" s="236">
        <f>ROUND(E26*P26,2)</f>
        <v>24.2</v>
      </c>
      <c r="R26" s="236" t="s">
        <v>111</v>
      </c>
      <c r="S26" s="236" t="s">
        <v>112</v>
      </c>
      <c r="T26" s="237" t="s">
        <v>112</v>
      </c>
      <c r="U26" s="221">
        <v>0.14000000000000001</v>
      </c>
      <c r="V26" s="221">
        <f>ROUND(E26*U26,2)</f>
        <v>15.4</v>
      </c>
      <c r="W26" s="221"/>
      <c r="X26" s="221" t="s">
        <v>113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114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19"/>
      <c r="B27" s="220"/>
      <c r="C27" s="247" t="s">
        <v>133</v>
      </c>
      <c r="D27" s="238"/>
      <c r="E27" s="238"/>
      <c r="F27" s="238"/>
      <c r="G27" s="238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116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0" t="str">
        <f>C27</f>
        <v>s vybouráním lože, s přemístěním hmot na skládku na vzdálenost do 3 m nebo naložením na dopravní prostředek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19"/>
      <c r="B28" s="220"/>
      <c r="C28" s="248" t="s">
        <v>134</v>
      </c>
      <c r="D28" s="222"/>
      <c r="E28" s="223">
        <v>110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118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19"/>
      <c r="B29" s="220"/>
      <c r="C29" s="249"/>
      <c r="D29" s="239"/>
      <c r="E29" s="239"/>
      <c r="F29" s="239"/>
      <c r="G29" s="239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31">
        <v>6</v>
      </c>
      <c r="B30" s="232" t="s">
        <v>135</v>
      </c>
      <c r="C30" s="246" t="s">
        <v>136</v>
      </c>
      <c r="D30" s="233" t="s">
        <v>132</v>
      </c>
      <c r="E30" s="234">
        <v>144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0.27</v>
      </c>
      <c r="Q30" s="236">
        <f>ROUND(E30*P30,2)</f>
        <v>38.880000000000003</v>
      </c>
      <c r="R30" s="236" t="s">
        <v>111</v>
      </c>
      <c r="S30" s="236" t="s">
        <v>112</v>
      </c>
      <c r="T30" s="237" t="s">
        <v>112</v>
      </c>
      <c r="U30" s="221">
        <v>0.12</v>
      </c>
      <c r="V30" s="221">
        <f>ROUND(E30*U30,2)</f>
        <v>17.28</v>
      </c>
      <c r="W30" s="221"/>
      <c r="X30" s="221" t="s">
        <v>113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114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19"/>
      <c r="B31" s="220"/>
      <c r="C31" s="247" t="s">
        <v>133</v>
      </c>
      <c r="D31" s="238"/>
      <c r="E31" s="238"/>
      <c r="F31" s="238"/>
      <c r="G31" s="238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116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0" t="str">
        <f>C31</f>
        <v>s vybouráním lože, s přemístěním hmot na skládku na vzdálenost do 3 m nebo naložením na dopravní prostředek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19"/>
      <c r="B32" s="220"/>
      <c r="C32" s="248" t="s">
        <v>137</v>
      </c>
      <c r="D32" s="222"/>
      <c r="E32" s="223">
        <v>144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118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19"/>
      <c r="B33" s="220"/>
      <c r="C33" s="249"/>
      <c r="D33" s="239"/>
      <c r="E33" s="239"/>
      <c r="F33" s="239"/>
      <c r="G33" s="239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119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31">
        <v>7</v>
      </c>
      <c r="B34" s="232" t="s">
        <v>138</v>
      </c>
      <c r="C34" s="246" t="s">
        <v>139</v>
      </c>
      <c r="D34" s="233" t="s">
        <v>140</v>
      </c>
      <c r="E34" s="234">
        <v>131.1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141</v>
      </c>
      <c r="S34" s="236" t="s">
        <v>112</v>
      </c>
      <c r="T34" s="237" t="s">
        <v>112</v>
      </c>
      <c r="U34" s="221">
        <v>0.01</v>
      </c>
      <c r="V34" s="221">
        <f>ROUND(E34*U34,2)</f>
        <v>1.31</v>
      </c>
      <c r="W34" s="221"/>
      <c r="X34" s="221" t="s">
        <v>113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114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19"/>
      <c r="B35" s="220"/>
      <c r="C35" s="247" t="s">
        <v>142</v>
      </c>
      <c r="D35" s="238"/>
      <c r="E35" s="238"/>
      <c r="F35" s="238"/>
      <c r="G35" s="238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116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40" t="str">
        <f>C35</f>
        <v>nebo lesní půdy, s vodorovným přemístěním na hromady v místě upotřebení nebo na dočasné či trvalé skládky se složením</v>
      </c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19"/>
      <c r="B36" s="220"/>
      <c r="C36" s="248" t="s">
        <v>143</v>
      </c>
      <c r="D36" s="222"/>
      <c r="E36" s="223">
        <v>112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118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19"/>
      <c r="B37" s="220"/>
      <c r="C37" s="248" t="s">
        <v>144</v>
      </c>
      <c r="D37" s="222"/>
      <c r="E37" s="223">
        <v>19.100000000000001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118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19"/>
      <c r="B38" s="220"/>
      <c r="C38" s="249"/>
      <c r="D38" s="239"/>
      <c r="E38" s="239"/>
      <c r="F38" s="239"/>
      <c r="G38" s="239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119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31">
        <v>8</v>
      </c>
      <c r="B39" s="232" t="s">
        <v>145</v>
      </c>
      <c r="C39" s="246" t="s">
        <v>146</v>
      </c>
      <c r="D39" s="233" t="s">
        <v>140</v>
      </c>
      <c r="E39" s="234">
        <v>47.723999999999997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 t="s">
        <v>141</v>
      </c>
      <c r="S39" s="236" t="s">
        <v>112</v>
      </c>
      <c r="T39" s="237" t="s">
        <v>112</v>
      </c>
      <c r="U39" s="221">
        <v>0.37</v>
      </c>
      <c r="V39" s="221">
        <f>ROUND(E39*U39,2)</f>
        <v>17.66</v>
      </c>
      <c r="W39" s="221"/>
      <c r="X39" s="221" t="s">
        <v>113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114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1" outlineLevel="1" x14ac:dyDescent="0.25">
      <c r="A40" s="219"/>
      <c r="B40" s="220"/>
      <c r="C40" s="247" t="s">
        <v>147</v>
      </c>
      <c r="D40" s="238"/>
      <c r="E40" s="238"/>
      <c r="F40" s="238"/>
      <c r="G40" s="238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116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40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19"/>
      <c r="B41" s="220"/>
      <c r="C41" s="248" t="s">
        <v>148</v>
      </c>
      <c r="D41" s="222"/>
      <c r="E41" s="223">
        <v>7.92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118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19"/>
      <c r="B42" s="220"/>
      <c r="C42" s="248" t="s">
        <v>149</v>
      </c>
      <c r="D42" s="222"/>
      <c r="E42" s="223">
        <v>13.391999999999999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118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19"/>
      <c r="B43" s="220"/>
      <c r="C43" s="248" t="s">
        <v>150</v>
      </c>
      <c r="D43" s="222"/>
      <c r="E43" s="223">
        <v>26.411999999999999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118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19"/>
      <c r="B44" s="220"/>
      <c r="C44" s="249"/>
      <c r="D44" s="239"/>
      <c r="E44" s="239"/>
      <c r="F44" s="239"/>
      <c r="G44" s="239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119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31">
        <v>9</v>
      </c>
      <c r="B45" s="232" t="s">
        <v>151</v>
      </c>
      <c r="C45" s="246" t="s">
        <v>152</v>
      </c>
      <c r="D45" s="233" t="s">
        <v>140</v>
      </c>
      <c r="E45" s="234">
        <v>47.723999999999997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 t="s">
        <v>141</v>
      </c>
      <c r="S45" s="236" t="s">
        <v>112</v>
      </c>
      <c r="T45" s="237" t="s">
        <v>112</v>
      </c>
      <c r="U45" s="221">
        <v>0.64680000000000004</v>
      </c>
      <c r="V45" s="221">
        <f>ROUND(E45*U45,2)</f>
        <v>30.87</v>
      </c>
      <c r="W45" s="221"/>
      <c r="X45" s="221" t="s">
        <v>113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114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1" outlineLevel="1" x14ac:dyDescent="0.25">
      <c r="A46" s="219"/>
      <c r="B46" s="220"/>
      <c r="C46" s="247" t="s">
        <v>147</v>
      </c>
      <c r="D46" s="238"/>
      <c r="E46" s="238"/>
      <c r="F46" s="238"/>
      <c r="G46" s="238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116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0" t="str">
        <f>C46</f>
        <v>zapažených i nezapažených s urovnáním dna do předepsaného profilu a spádu, s přehozením výkopku na přilehlém terénu na vzdálenost do 3 m od podélné osy rýhy nebo s naložením výkopku na dopravní prostředek.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19"/>
      <c r="B47" s="220"/>
      <c r="C47" s="249"/>
      <c r="D47" s="239"/>
      <c r="E47" s="239"/>
      <c r="F47" s="239"/>
      <c r="G47" s="239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119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31">
        <v>10</v>
      </c>
      <c r="B48" s="232" t="s">
        <v>153</v>
      </c>
      <c r="C48" s="246" t="s">
        <v>154</v>
      </c>
      <c r="D48" s="233" t="s">
        <v>140</v>
      </c>
      <c r="E48" s="234">
        <v>178.82400000000001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 t="s">
        <v>141</v>
      </c>
      <c r="S48" s="236" t="s">
        <v>112</v>
      </c>
      <c r="T48" s="237" t="s">
        <v>112</v>
      </c>
      <c r="U48" s="221">
        <v>7.3999999999999996E-2</v>
      </c>
      <c r="V48" s="221">
        <f>ROUND(E48*U48,2)</f>
        <v>13.23</v>
      </c>
      <c r="W48" s="221"/>
      <c r="X48" s="221" t="s">
        <v>113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114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19"/>
      <c r="B49" s="220"/>
      <c r="C49" s="247" t="s">
        <v>155</v>
      </c>
      <c r="D49" s="238"/>
      <c r="E49" s="238"/>
      <c r="F49" s="238"/>
      <c r="G49" s="238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116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40" t="str">
        <f>C49</f>
        <v>po suchu, bez ohledu na druh dopravního prostředku, bez naložení výkopku, avšak se složením bez rozhrnutí,</v>
      </c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19"/>
      <c r="B50" s="220"/>
      <c r="C50" s="248" t="s">
        <v>156</v>
      </c>
      <c r="D50" s="222"/>
      <c r="E50" s="223">
        <v>178.82400000000001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118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19"/>
      <c r="B51" s="220"/>
      <c r="C51" s="249"/>
      <c r="D51" s="239"/>
      <c r="E51" s="239"/>
      <c r="F51" s="239"/>
      <c r="G51" s="239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119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31">
        <v>11</v>
      </c>
      <c r="B52" s="232" t="s">
        <v>157</v>
      </c>
      <c r="C52" s="246" t="s">
        <v>158</v>
      </c>
      <c r="D52" s="233" t="s">
        <v>140</v>
      </c>
      <c r="E52" s="234">
        <v>178.82400000000001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 t="s">
        <v>141</v>
      </c>
      <c r="S52" s="236" t="s">
        <v>112</v>
      </c>
      <c r="T52" s="237" t="s">
        <v>112</v>
      </c>
      <c r="U52" s="221">
        <v>1.0999999999999999E-2</v>
      </c>
      <c r="V52" s="221">
        <f>ROUND(E52*U52,2)</f>
        <v>1.97</v>
      </c>
      <c r="W52" s="221"/>
      <c r="X52" s="221" t="s">
        <v>113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114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19"/>
      <c r="B53" s="220"/>
      <c r="C53" s="247" t="s">
        <v>155</v>
      </c>
      <c r="D53" s="238"/>
      <c r="E53" s="238"/>
      <c r="F53" s="238"/>
      <c r="G53" s="238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116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40" t="str">
        <f>C53</f>
        <v>po suchu, bez ohledu na druh dopravního prostředku, bez naložení výkopku, avšak se složením bez rozhrnutí,</v>
      </c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19"/>
      <c r="B54" s="220"/>
      <c r="C54" s="249"/>
      <c r="D54" s="239"/>
      <c r="E54" s="239"/>
      <c r="F54" s="239"/>
      <c r="G54" s="239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119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.399999999999999" outlineLevel="1" x14ac:dyDescent="0.25">
      <c r="A55" s="231">
        <v>12</v>
      </c>
      <c r="B55" s="232" t="s">
        <v>159</v>
      </c>
      <c r="C55" s="246" t="s">
        <v>160</v>
      </c>
      <c r="D55" s="233" t="s">
        <v>140</v>
      </c>
      <c r="E55" s="234">
        <v>178.82400000000001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 t="s">
        <v>141</v>
      </c>
      <c r="S55" s="236" t="s">
        <v>112</v>
      </c>
      <c r="T55" s="237" t="s">
        <v>112</v>
      </c>
      <c r="U55" s="221">
        <v>5.2999999999999999E-2</v>
      </c>
      <c r="V55" s="221">
        <f>ROUND(E55*U55,2)</f>
        <v>9.48</v>
      </c>
      <c r="W55" s="221"/>
      <c r="X55" s="221" t="s">
        <v>113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114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19"/>
      <c r="B56" s="220"/>
      <c r="C56" s="250"/>
      <c r="D56" s="241"/>
      <c r="E56" s="241"/>
      <c r="F56" s="241"/>
      <c r="G56" s="24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119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31">
        <v>13</v>
      </c>
      <c r="B57" s="232" t="s">
        <v>161</v>
      </c>
      <c r="C57" s="246" t="s">
        <v>162</v>
      </c>
      <c r="D57" s="233" t="s">
        <v>110</v>
      </c>
      <c r="E57" s="234">
        <v>320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112</v>
      </c>
      <c r="T57" s="237" t="s">
        <v>112</v>
      </c>
      <c r="U57" s="221">
        <v>0.06</v>
      </c>
      <c r="V57" s="221">
        <f>ROUND(E57*U57,2)</f>
        <v>19.2</v>
      </c>
      <c r="W57" s="221"/>
      <c r="X57" s="221" t="s">
        <v>113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114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19"/>
      <c r="B58" s="220"/>
      <c r="C58" s="248" t="s">
        <v>163</v>
      </c>
      <c r="D58" s="222"/>
      <c r="E58" s="223">
        <v>320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118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19"/>
      <c r="B59" s="220"/>
      <c r="C59" s="249"/>
      <c r="D59" s="239"/>
      <c r="E59" s="239"/>
      <c r="F59" s="239"/>
      <c r="G59" s="239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119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31">
        <v>14</v>
      </c>
      <c r="B60" s="232" t="s">
        <v>164</v>
      </c>
      <c r="C60" s="246" t="s">
        <v>165</v>
      </c>
      <c r="D60" s="233" t="s">
        <v>110</v>
      </c>
      <c r="E60" s="234">
        <v>320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 t="s">
        <v>141</v>
      </c>
      <c r="S60" s="236" t="s">
        <v>112</v>
      </c>
      <c r="T60" s="237" t="s">
        <v>112</v>
      </c>
      <c r="U60" s="221">
        <v>0.13</v>
      </c>
      <c r="V60" s="221">
        <f>ROUND(E60*U60,2)</f>
        <v>41.6</v>
      </c>
      <c r="W60" s="221"/>
      <c r="X60" s="221" t="s">
        <v>113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114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19"/>
      <c r="B61" s="220"/>
      <c r="C61" s="247" t="s">
        <v>166</v>
      </c>
      <c r="D61" s="238"/>
      <c r="E61" s="238"/>
      <c r="F61" s="238"/>
      <c r="G61" s="238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116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40" t="str">
        <f>C61</f>
        <v>s případným nutným přemístěním hromad nebo dočasných skládek na místo potřeby ze vzdálenosti do 30 m, v rovině nebo ve svahu do 1 : 5,</v>
      </c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19"/>
      <c r="B62" s="220"/>
      <c r="C62" s="248" t="s">
        <v>163</v>
      </c>
      <c r="D62" s="222"/>
      <c r="E62" s="223">
        <v>320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118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19"/>
      <c r="B63" s="220"/>
      <c r="C63" s="249"/>
      <c r="D63" s="239"/>
      <c r="E63" s="239"/>
      <c r="F63" s="239"/>
      <c r="G63" s="239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119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31">
        <v>15</v>
      </c>
      <c r="B64" s="232" t="s">
        <v>167</v>
      </c>
      <c r="C64" s="246" t="s">
        <v>168</v>
      </c>
      <c r="D64" s="233" t="s">
        <v>140</v>
      </c>
      <c r="E64" s="234">
        <v>178.82400000000001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 t="s">
        <v>141</v>
      </c>
      <c r="S64" s="236" t="s">
        <v>112</v>
      </c>
      <c r="T64" s="237" t="s">
        <v>112</v>
      </c>
      <c r="U64" s="221">
        <v>0</v>
      </c>
      <c r="V64" s="221">
        <f>ROUND(E64*U64,2)</f>
        <v>0</v>
      </c>
      <c r="W64" s="221"/>
      <c r="X64" s="221" t="s">
        <v>113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114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19"/>
      <c r="B65" s="220"/>
      <c r="C65" s="250"/>
      <c r="D65" s="241"/>
      <c r="E65" s="241"/>
      <c r="F65" s="241"/>
      <c r="G65" s="24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119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.399999999999999" outlineLevel="1" x14ac:dyDescent="0.25">
      <c r="A66" s="231">
        <v>16</v>
      </c>
      <c r="B66" s="232" t="s">
        <v>169</v>
      </c>
      <c r="C66" s="246" t="s">
        <v>170</v>
      </c>
      <c r="D66" s="233" t="s">
        <v>140</v>
      </c>
      <c r="E66" s="234">
        <v>344.8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171</v>
      </c>
      <c r="T66" s="237" t="s">
        <v>172</v>
      </c>
      <c r="U66" s="221">
        <v>0.15</v>
      </c>
      <c r="V66" s="221">
        <f>ROUND(E66*U66,2)</f>
        <v>51.72</v>
      </c>
      <c r="W66" s="221"/>
      <c r="X66" s="221" t="s">
        <v>113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114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19"/>
      <c r="B67" s="220"/>
      <c r="C67" s="248" t="s">
        <v>173</v>
      </c>
      <c r="D67" s="222"/>
      <c r="E67" s="223">
        <v>344.8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118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19"/>
      <c r="B68" s="220"/>
      <c r="C68" s="249"/>
      <c r="D68" s="239"/>
      <c r="E68" s="239"/>
      <c r="F68" s="239"/>
      <c r="G68" s="239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119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31">
        <v>17</v>
      </c>
      <c r="B69" s="232" t="s">
        <v>174</v>
      </c>
      <c r="C69" s="246" t="s">
        <v>175</v>
      </c>
      <c r="D69" s="233" t="s">
        <v>176</v>
      </c>
      <c r="E69" s="234">
        <v>8.8000000000000007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1E-3</v>
      </c>
      <c r="O69" s="236">
        <f>ROUND(E69*N69,2)</f>
        <v>0.01</v>
      </c>
      <c r="P69" s="236">
        <v>0</v>
      </c>
      <c r="Q69" s="236">
        <f>ROUND(E69*P69,2)</f>
        <v>0</v>
      </c>
      <c r="R69" s="236" t="s">
        <v>177</v>
      </c>
      <c r="S69" s="236" t="s">
        <v>112</v>
      </c>
      <c r="T69" s="237" t="s">
        <v>112</v>
      </c>
      <c r="U69" s="221">
        <v>0</v>
      </c>
      <c r="V69" s="221">
        <f>ROUND(E69*U69,2)</f>
        <v>0</v>
      </c>
      <c r="W69" s="221"/>
      <c r="X69" s="221" t="s">
        <v>178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19"/>
      <c r="B70" s="220"/>
      <c r="C70" s="248" t="s">
        <v>180</v>
      </c>
      <c r="D70" s="222"/>
      <c r="E70" s="223">
        <v>8.8000000000000007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118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19"/>
      <c r="B71" s="220"/>
      <c r="C71" s="249"/>
      <c r="D71" s="239"/>
      <c r="E71" s="239"/>
      <c r="F71" s="239"/>
      <c r="G71" s="239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119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31">
        <v>18</v>
      </c>
      <c r="B72" s="232" t="s">
        <v>181</v>
      </c>
      <c r="C72" s="246" t="s">
        <v>182</v>
      </c>
      <c r="D72" s="233" t="s">
        <v>140</v>
      </c>
      <c r="E72" s="234">
        <v>32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1.67</v>
      </c>
      <c r="O72" s="236">
        <f>ROUND(E72*N72,2)</f>
        <v>53.44</v>
      </c>
      <c r="P72" s="236">
        <v>0</v>
      </c>
      <c r="Q72" s="236">
        <f>ROUND(E72*P72,2)</f>
        <v>0</v>
      </c>
      <c r="R72" s="236" t="s">
        <v>177</v>
      </c>
      <c r="S72" s="236" t="s">
        <v>112</v>
      </c>
      <c r="T72" s="237" t="s">
        <v>112</v>
      </c>
      <c r="U72" s="221">
        <v>0</v>
      </c>
      <c r="V72" s="221">
        <f>ROUND(E72*U72,2)</f>
        <v>0</v>
      </c>
      <c r="W72" s="221"/>
      <c r="X72" s="221" t="s">
        <v>178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179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19"/>
      <c r="B73" s="220"/>
      <c r="C73" s="248" t="s">
        <v>183</v>
      </c>
      <c r="D73" s="222"/>
      <c r="E73" s="223">
        <v>32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118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19"/>
      <c r="B74" s="220"/>
      <c r="C74" s="249"/>
      <c r="D74" s="239"/>
      <c r="E74" s="239"/>
      <c r="F74" s="239"/>
      <c r="G74" s="239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119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5">
      <c r="A75" s="225" t="s">
        <v>106</v>
      </c>
      <c r="B75" s="226" t="s">
        <v>59</v>
      </c>
      <c r="C75" s="245" t="s">
        <v>60</v>
      </c>
      <c r="D75" s="227"/>
      <c r="E75" s="228"/>
      <c r="F75" s="229"/>
      <c r="G75" s="229">
        <f>SUMIF(AG76:AG81,"&lt;&gt;NOR",G76:G81)</f>
        <v>0</v>
      </c>
      <c r="H75" s="229"/>
      <c r="I75" s="229">
        <f>SUM(I76:I81)</f>
        <v>0</v>
      </c>
      <c r="J75" s="229"/>
      <c r="K75" s="229">
        <f>SUM(K76:K81)</f>
        <v>0</v>
      </c>
      <c r="L75" s="229"/>
      <c r="M75" s="229">
        <f>SUM(M76:M81)</f>
        <v>0</v>
      </c>
      <c r="N75" s="229"/>
      <c r="O75" s="229">
        <f>SUM(O76:O81)</f>
        <v>0</v>
      </c>
      <c r="P75" s="229"/>
      <c r="Q75" s="229">
        <f>SUM(Q76:Q81)</f>
        <v>0</v>
      </c>
      <c r="R75" s="229"/>
      <c r="S75" s="229"/>
      <c r="T75" s="230"/>
      <c r="U75" s="224"/>
      <c r="V75" s="224">
        <f>SUM(V76:V81)</f>
        <v>1.87</v>
      </c>
      <c r="W75" s="224"/>
      <c r="X75" s="224"/>
      <c r="AG75" t="s">
        <v>107</v>
      </c>
    </row>
    <row r="76" spans="1:60" ht="20.399999999999999" outlineLevel="1" x14ac:dyDescent="0.25">
      <c r="A76" s="231">
        <v>19</v>
      </c>
      <c r="B76" s="232" t="s">
        <v>184</v>
      </c>
      <c r="C76" s="246" t="s">
        <v>185</v>
      </c>
      <c r="D76" s="233" t="s">
        <v>110</v>
      </c>
      <c r="E76" s="234">
        <v>187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 t="s">
        <v>141</v>
      </c>
      <c r="S76" s="236" t="s">
        <v>112</v>
      </c>
      <c r="T76" s="237" t="s">
        <v>112</v>
      </c>
      <c r="U76" s="221">
        <v>0.01</v>
      </c>
      <c r="V76" s="221">
        <f>ROUND(E76*U76,2)</f>
        <v>1.87</v>
      </c>
      <c r="W76" s="221"/>
      <c r="X76" s="221" t="s">
        <v>113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114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19"/>
      <c r="B77" s="220"/>
      <c r="C77" s="247" t="s">
        <v>186</v>
      </c>
      <c r="D77" s="238"/>
      <c r="E77" s="238"/>
      <c r="F77" s="238"/>
      <c r="G77" s="238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116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40" t="str">
        <f>C77</f>
        <v>z rostlé horniny tř.1 - 4 pod násypy z hornin soudržných do 92% PS a hornin nesoudržných sypkých relativní ulehlosti I(d) do 0,8</v>
      </c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19"/>
      <c r="B78" s="220"/>
      <c r="C78" s="248" t="s">
        <v>187</v>
      </c>
      <c r="D78" s="222"/>
      <c r="E78" s="223">
        <v>161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118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19"/>
      <c r="B79" s="220"/>
      <c r="C79" s="248" t="s">
        <v>188</v>
      </c>
      <c r="D79" s="222"/>
      <c r="E79" s="223">
        <v>6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118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19"/>
      <c r="B80" s="220"/>
      <c r="C80" s="248" t="s">
        <v>189</v>
      </c>
      <c r="D80" s="222"/>
      <c r="E80" s="223">
        <v>20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118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19"/>
      <c r="B81" s="220"/>
      <c r="C81" s="249"/>
      <c r="D81" s="239"/>
      <c r="E81" s="239"/>
      <c r="F81" s="239"/>
      <c r="G81" s="239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119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5">
      <c r="A82" s="225" t="s">
        <v>106</v>
      </c>
      <c r="B82" s="226" t="s">
        <v>61</v>
      </c>
      <c r="C82" s="245" t="s">
        <v>62</v>
      </c>
      <c r="D82" s="227"/>
      <c r="E82" s="228"/>
      <c r="F82" s="229"/>
      <c r="G82" s="229">
        <f>SUMIF(AG83:AG142,"&lt;&gt;NOR",G83:G142)</f>
        <v>0</v>
      </c>
      <c r="H82" s="229"/>
      <c r="I82" s="229">
        <f>SUM(I83:I142)</f>
        <v>0</v>
      </c>
      <c r="J82" s="229"/>
      <c r="K82" s="229">
        <f>SUM(K83:K142)</f>
        <v>0</v>
      </c>
      <c r="L82" s="229"/>
      <c r="M82" s="229">
        <f>SUM(M83:M142)</f>
        <v>0</v>
      </c>
      <c r="N82" s="229"/>
      <c r="O82" s="229">
        <f>SUM(O83:O142)</f>
        <v>2214.63</v>
      </c>
      <c r="P82" s="229"/>
      <c r="Q82" s="229">
        <f>SUM(Q83:Q142)</f>
        <v>0</v>
      </c>
      <c r="R82" s="229"/>
      <c r="S82" s="229"/>
      <c r="T82" s="230"/>
      <c r="U82" s="224"/>
      <c r="V82" s="224">
        <f>SUM(V83:V142)</f>
        <v>524.54</v>
      </c>
      <c r="W82" s="224"/>
      <c r="X82" s="224"/>
      <c r="AG82" t="s">
        <v>107</v>
      </c>
    </row>
    <row r="83" spans="1:60" outlineLevel="1" x14ac:dyDescent="0.25">
      <c r="A83" s="231">
        <v>20</v>
      </c>
      <c r="B83" s="232" t="s">
        <v>190</v>
      </c>
      <c r="C83" s="246" t="s">
        <v>191</v>
      </c>
      <c r="D83" s="233" t="s">
        <v>110</v>
      </c>
      <c r="E83" s="234">
        <v>187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0.315</v>
      </c>
      <c r="O83" s="236">
        <f>ROUND(E83*N83,2)</f>
        <v>58.91</v>
      </c>
      <c r="P83" s="236">
        <v>0</v>
      </c>
      <c r="Q83" s="236">
        <f>ROUND(E83*P83,2)</f>
        <v>0</v>
      </c>
      <c r="R83" s="236" t="s">
        <v>111</v>
      </c>
      <c r="S83" s="236" t="s">
        <v>112</v>
      </c>
      <c r="T83" s="237" t="s">
        <v>112</v>
      </c>
      <c r="U83" s="221">
        <v>0.02</v>
      </c>
      <c r="V83" s="221">
        <f>ROUND(E83*U83,2)</f>
        <v>3.74</v>
      </c>
      <c r="W83" s="221"/>
      <c r="X83" s="221" t="s">
        <v>113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114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19"/>
      <c r="B84" s="220"/>
      <c r="C84" s="247" t="s">
        <v>192</v>
      </c>
      <c r="D84" s="238"/>
      <c r="E84" s="238"/>
      <c r="F84" s="238"/>
      <c r="G84" s="238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116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19"/>
      <c r="B85" s="220"/>
      <c r="C85" s="248" t="s">
        <v>187</v>
      </c>
      <c r="D85" s="222"/>
      <c r="E85" s="223">
        <v>161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118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19"/>
      <c r="B86" s="220"/>
      <c r="C86" s="248" t="s">
        <v>188</v>
      </c>
      <c r="D86" s="222"/>
      <c r="E86" s="223">
        <v>6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118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19"/>
      <c r="B87" s="220"/>
      <c r="C87" s="248" t="s">
        <v>189</v>
      </c>
      <c r="D87" s="222"/>
      <c r="E87" s="223">
        <v>20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118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19"/>
      <c r="B88" s="220"/>
      <c r="C88" s="249"/>
      <c r="D88" s="239"/>
      <c r="E88" s="239"/>
      <c r="F88" s="239"/>
      <c r="G88" s="239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119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0.399999999999999" outlineLevel="1" x14ac:dyDescent="0.25">
      <c r="A89" s="231">
        <v>21</v>
      </c>
      <c r="B89" s="232" t="s">
        <v>193</v>
      </c>
      <c r="C89" s="246" t="s">
        <v>194</v>
      </c>
      <c r="D89" s="233" t="s">
        <v>110</v>
      </c>
      <c r="E89" s="234">
        <v>5513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0.15826000000000001</v>
      </c>
      <c r="O89" s="236">
        <f>ROUND(E89*N89,2)</f>
        <v>872.49</v>
      </c>
      <c r="P89" s="236">
        <v>0</v>
      </c>
      <c r="Q89" s="236">
        <f>ROUND(E89*P89,2)</f>
        <v>0</v>
      </c>
      <c r="R89" s="236" t="s">
        <v>111</v>
      </c>
      <c r="S89" s="236" t="s">
        <v>112</v>
      </c>
      <c r="T89" s="237" t="s">
        <v>112</v>
      </c>
      <c r="U89" s="221">
        <v>0.02</v>
      </c>
      <c r="V89" s="221">
        <f>ROUND(E89*U89,2)</f>
        <v>110.26</v>
      </c>
      <c r="W89" s="221"/>
      <c r="X89" s="221" t="s">
        <v>113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114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19"/>
      <c r="B90" s="220"/>
      <c r="C90" s="247" t="s">
        <v>195</v>
      </c>
      <c r="D90" s="238"/>
      <c r="E90" s="238"/>
      <c r="F90" s="238"/>
      <c r="G90" s="238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116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19"/>
      <c r="B91" s="220"/>
      <c r="C91" s="248" t="s">
        <v>122</v>
      </c>
      <c r="D91" s="222"/>
      <c r="E91" s="223">
        <v>2520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118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19"/>
      <c r="B92" s="220"/>
      <c r="C92" s="248" t="s">
        <v>123</v>
      </c>
      <c r="D92" s="222"/>
      <c r="E92" s="223">
        <v>2993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118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19"/>
      <c r="B93" s="220"/>
      <c r="C93" s="249"/>
      <c r="D93" s="239"/>
      <c r="E93" s="239"/>
      <c r="F93" s="239"/>
      <c r="G93" s="239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119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31">
        <v>22</v>
      </c>
      <c r="B94" s="232" t="s">
        <v>196</v>
      </c>
      <c r="C94" s="246" t="s">
        <v>197</v>
      </c>
      <c r="D94" s="233" t="s">
        <v>110</v>
      </c>
      <c r="E94" s="234">
        <v>5513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0</v>
      </c>
      <c r="O94" s="236">
        <f>ROUND(E94*N94,2)</f>
        <v>0</v>
      </c>
      <c r="P94" s="236">
        <v>0</v>
      </c>
      <c r="Q94" s="236">
        <f>ROUND(E94*P94,2)</f>
        <v>0</v>
      </c>
      <c r="R94" s="236" t="s">
        <v>111</v>
      </c>
      <c r="S94" s="236" t="s">
        <v>112</v>
      </c>
      <c r="T94" s="237" t="s">
        <v>112</v>
      </c>
      <c r="U94" s="221">
        <v>0.01</v>
      </c>
      <c r="V94" s="221">
        <f>ROUND(E94*U94,2)</f>
        <v>55.13</v>
      </c>
      <c r="W94" s="221"/>
      <c r="X94" s="221" t="s">
        <v>113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114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19"/>
      <c r="B95" s="220"/>
      <c r="C95" s="247" t="s">
        <v>198</v>
      </c>
      <c r="D95" s="238"/>
      <c r="E95" s="238"/>
      <c r="F95" s="238"/>
      <c r="G95" s="238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116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40" t="str">
        <f>C95</f>
        <v>První pojezd recykleru - oddělení a předrcení. Druhý pojezd recykleru - mísení, rozhrnutí a předhutnění. Nivelace grejdrem. Finální zhutnění válcem.</v>
      </c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19"/>
      <c r="B96" s="220"/>
      <c r="C96" s="251" t="s">
        <v>199</v>
      </c>
      <c r="D96" s="242"/>
      <c r="E96" s="242"/>
      <c r="F96" s="242"/>
      <c r="G96" s="242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200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19"/>
      <c r="B97" s="220"/>
      <c r="C97" s="248" t="s">
        <v>122</v>
      </c>
      <c r="D97" s="222"/>
      <c r="E97" s="223">
        <v>2520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118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19"/>
      <c r="B98" s="220"/>
      <c r="C98" s="248" t="s">
        <v>123</v>
      </c>
      <c r="D98" s="222"/>
      <c r="E98" s="223">
        <v>2993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118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19"/>
      <c r="B99" s="220"/>
      <c r="C99" s="249"/>
      <c r="D99" s="239"/>
      <c r="E99" s="239"/>
      <c r="F99" s="239"/>
      <c r="G99" s="239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119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0.399999999999999" outlineLevel="1" x14ac:dyDescent="0.25">
      <c r="A100" s="231">
        <v>23</v>
      </c>
      <c r="B100" s="232" t="s">
        <v>201</v>
      </c>
      <c r="C100" s="246" t="s">
        <v>202</v>
      </c>
      <c r="D100" s="233" t="s">
        <v>110</v>
      </c>
      <c r="E100" s="234">
        <v>5513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6" t="s">
        <v>111</v>
      </c>
      <c r="S100" s="236" t="s">
        <v>112</v>
      </c>
      <c r="T100" s="237" t="s">
        <v>112</v>
      </c>
      <c r="U100" s="221">
        <v>2.7000000000000001E-3</v>
      </c>
      <c r="V100" s="221">
        <f>ROUND(E100*U100,2)</f>
        <v>14.89</v>
      </c>
      <c r="W100" s="221"/>
      <c r="X100" s="221" t="s">
        <v>113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114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19"/>
      <c r="B101" s="220"/>
      <c r="C101" s="247" t="s">
        <v>198</v>
      </c>
      <c r="D101" s="238"/>
      <c r="E101" s="238"/>
      <c r="F101" s="238"/>
      <c r="G101" s="238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116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40" t="str">
        <f>C101</f>
        <v>První pojezd recykleru - oddělení a předrcení. Druhý pojezd recykleru - mísení, rozhrnutí a předhutnění. Nivelace grejdrem. Finální zhutnění válcem.</v>
      </c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19"/>
      <c r="B102" s="220"/>
      <c r="C102" s="249"/>
      <c r="D102" s="239"/>
      <c r="E102" s="239"/>
      <c r="F102" s="239"/>
      <c r="G102" s="239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119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31">
        <v>24</v>
      </c>
      <c r="B103" s="232" t="s">
        <v>203</v>
      </c>
      <c r="C103" s="246" t="s">
        <v>204</v>
      </c>
      <c r="D103" s="233" t="s">
        <v>110</v>
      </c>
      <c r="E103" s="234">
        <v>1120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 t="s">
        <v>111</v>
      </c>
      <c r="S103" s="236" t="s">
        <v>112</v>
      </c>
      <c r="T103" s="237" t="s">
        <v>112</v>
      </c>
      <c r="U103" s="221">
        <v>9.0999999999999998E-2</v>
      </c>
      <c r="V103" s="221">
        <f>ROUND(E103*U103,2)</f>
        <v>101.92</v>
      </c>
      <c r="W103" s="221"/>
      <c r="X103" s="221" t="s">
        <v>113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114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19"/>
      <c r="B104" s="220"/>
      <c r="C104" s="248" t="s">
        <v>205</v>
      </c>
      <c r="D104" s="222"/>
      <c r="E104" s="223">
        <v>1120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118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19"/>
      <c r="B105" s="220"/>
      <c r="C105" s="249"/>
      <c r="D105" s="239"/>
      <c r="E105" s="239"/>
      <c r="F105" s="239"/>
      <c r="G105" s="239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119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31">
        <v>25</v>
      </c>
      <c r="B106" s="232" t="s">
        <v>206</v>
      </c>
      <c r="C106" s="246" t="s">
        <v>207</v>
      </c>
      <c r="D106" s="233" t="s">
        <v>110</v>
      </c>
      <c r="E106" s="234">
        <v>138.30000000000001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 t="s">
        <v>111</v>
      </c>
      <c r="S106" s="236" t="s">
        <v>112</v>
      </c>
      <c r="T106" s="237" t="s">
        <v>112</v>
      </c>
      <c r="U106" s="221">
        <v>0.11</v>
      </c>
      <c r="V106" s="221">
        <f>ROUND(E106*U106,2)</f>
        <v>15.21</v>
      </c>
      <c r="W106" s="221"/>
      <c r="X106" s="221" t="s">
        <v>113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114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19"/>
      <c r="B107" s="220"/>
      <c r="C107" s="248" t="s">
        <v>208</v>
      </c>
      <c r="D107" s="222"/>
      <c r="E107" s="223">
        <v>138.30000000000001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118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19"/>
      <c r="B108" s="220"/>
      <c r="C108" s="249"/>
      <c r="D108" s="239"/>
      <c r="E108" s="239"/>
      <c r="F108" s="239"/>
      <c r="G108" s="239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119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31">
        <v>26</v>
      </c>
      <c r="B109" s="232" t="s">
        <v>209</v>
      </c>
      <c r="C109" s="246" t="s">
        <v>210</v>
      </c>
      <c r="D109" s="233" t="s">
        <v>110</v>
      </c>
      <c r="E109" s="234">
        <v>1120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0.19694999999999999</v>
      </c>
      <c r="O109" s="236">
        <f>ROUND(E109*N109,2)</f>
        <v>220.58</v>
      </c>
      <c r="P109" s="236">
        <v>0</v>
      </c>
      <c r="Q109" s="236">
        <f>ROUND(E109*P109,2)</f>
        <v>0</v>
      </c>
      <c r="R109" s="236" t="s">
        <v>111</v>
      </c>
      <c r="S109" s="236" t="s">
        <v>112</v>
      </c>
      <c r="T109" s="237" t="s">
        <v>112</v>
      </c>
      <c r="U109" s="221">
        <v>0.05</v>
      </c>
      <c r="V109" s="221">
        <f>ROUND(E109*U109,2)</f>
        <v>56</v>
      </c>
      <c r="W109" s="221"/>
      <c r="X109" s="221" t="s">
        <v>113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114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19"/>
      <c r="B110" s="220"/>
      <c r="C110" s="247" t="s">
        <v>195</v>
      </c>
      <c r="D110" s="238"/>
      <c r="E110" s="238"/>
      <c r="F110" s="238"/>
      <c r="G110" s="238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116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19"/>
      <c r="B111" s="220"/>
      <c r="C111" s="248" t="s">
        <v>211</v>
      </c>
      <c r="D111" s="222"/>
      <c r="E111" s="223">
        <v>1120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118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19"/>
      <c r="B112" s="220"/>
      <c r="C112" s="249"/>
      <c r="D112" s="239"/>
      <c r="E112" s="239"/>
      <c r="F112" s="239"/>
      <c r="G112" s="239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119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5">
      <c r="A113" s="231">
        <v>27</v>
      </c>
      <c r="B113" s="232" t="s">
        <v>212</v>
      </c>
      <c r="C113" s="246" t="s">
        <v>213</v>
      </c>
      <c r="D113" s="233" t="s">
        <v>110</v>
      </c>
      <c r="E113" s="234">
        <v>12409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5.0000000000000001E-4</v>
      </c>
      <c r="O113" s="236">
        <f>ROUND(E113*N113,2)</f>
        <v>6.2</v>
      </c>
      <c r="P113" s="236">
        <v>0</v>
      </c>
      <c r="Q113" s="236">
        <f>ROUND(E113*P113,2)</f>
        <v>0</v>
      </c>
      <c r="R113" s="236" t="s">
        <v>111</v>
      </c>
      <c r="S113" s="236" t="s">
        <v>112</v>
      </c>
      <c r="T113" s="237" t="s">
        <v>112</v>
      </c>
      <c r="U113" s="221">
        <v>2E-3</v>
      </c>
      <c r="V113" s="221">
        <f>ROUND(E113*U113,2)</f>
        <v>24.82</v>
      </c>
      <c r="W113" s="221"/>
      <c r="X113" s="221" t="s">
        <v>113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114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19"/>
      <c r="B114" s="220"/>
      <c r="C114" s="248" t="s">
        <v>129</v>
      </c>
      <c r="D114" s="222"/>
      <c r="E114" s="223">
        <v>1383</v>
      </c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118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19"/>
      <c r="B115" s="220"/>
      <c r="C115" s="248" t="s">
        <v>214</v>
      </c>
      <c r="D115" s="222"/>
      <c r="E115" s="223">
        <v>5040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118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19"/>
      <c r="B116" s="220"/>
      <c r="C116" s="248" t="s">
        <v>215</v>
      </c>
      <c r="D116" s="222"/>
      <c r="E116" s="223">
        <v>5986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118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19"/>
      <c r="B117" s="220"/>
      <c r="C117" s="249"/>
      <c r="D117" s="239"/>
      <c r="E117" s="239"/>
      <c r="F117" s="239"/>
      <c r="G117" s="239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119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0.399999999999999" outlineLevel="1" x14ac:dyDescent="0.25">
      <c r="A118" s="231">
        <v>28</v>
      </c>
      <c r="B118" s="232" t="s">
        <v>216</v>
      </c>
      <c r="C118" s="246" t="s">
        <v>217</v>
      </c>
      <c r="D118" s="233" t="s">
        <v>110</v>
      </c>
      <c r="E118" s="234">
        <v>6896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6">
        <v>0.12966</v>
      </c>
      <c r="O118" s="236">
        <f>ROUND(E118*N118,2)</f>
        <v>894.14</v>
      </c>
      <c r="P118" s="236">
        <v>0</v>
      </c>
      <c r="Q118" s="236">
        <f>ROUND(E118*P118,2)</f>
        <v>0</v>
      </c>
      <c r="R118" s="236" t="s">
        <v>111</v>
      </c>
      <c r="S118" s="236" t="s">
        <v>112</v>
      </c>
      <c r="T118" s="237" t="s">
        <v>112</v>
      </c>
      <c r="U118" s="221">
        <v>0.02</v>
      </c>
      <c r="V118" s="221">
        <f>ROUND(E118*U118,2)</f>
        <v>137.91999999999999</v>
      </c>
      <c r="W118" s="221"/>
      <c r="X118" s="221" t="s">
        <v>113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114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19"/>
      <c r="B119" s="220"/>
      <c r="C119" s="248" t="s">
        <v>218</v>
      </c>
      <c r="D119" s="222"/>
      <c r="E119" s="223">
        <v>1383</v>
      </c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118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19"/>
      <c r="B120" s="220"/>
      <c r="C120" s="248" t="s">
        <v>122</v>
      </c>
      <c r="D120" s="222"/>
      <c r="E120" s="223">
        <v>2520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118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19"/>
      <c r="B121" s="220"/>
      <c r="C121" s="248" t="s">
        <v>123</v>
      </c>
      <c r="D121" s="222"/>
      <c r="E121" s="223">
        <v>2993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118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19"/>
      <c r="B122" s="220"/>
      <c r="C122" s="249"/>
      <c r="D122" s="239"/>
      <c r="E122" s="239"/>
      <c r="F122" s="239"/>
      <c r="G122" s="239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119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31">
        <v>29</v>
      </c>
      <c r="B123" s="232" t="s">
        <v>219</v>
      </c>
      <c r="C123" s="246" t="s">
        <v>220</v>
      </c>
      <c r="D123" s="233" t="s">
        <v>132</v>
      </c>
      <c r="E123" s="234">
        <v>93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6">
        <v>3.5999999999999999E-3</v>
      </c>
      <c r="O123" s="236">
        <f>ROUND(E123*N123,2)</f>
        <v>0.33</v>
      </c>
      <c r="P123" s="236">
        <v>0</v>
      </c>
      <c r="Q123" s="236">
        <f>ROUND(E123*P123,2)</f>
        <v>0</v>
      </c>
      <c r="R123" s="236"/>
      <c r="S123" s="236" t="s">
        <v>171</v>
      </c>
      <c r="T123" s="237" t="s">
        <v>221</v>
      </c>
      <c r="U123" s="221">
        <v>0.05</v>
      </c>
      <c r="V123" s="221">
        <f>ROUND(E123*U123,2)</f>
        <v>4.6500000000000004</v>
      </c>
      <c r="W123" s="221"/>
      <c r="X123" s="221" t="s">
        <v>113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114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19"/>
      <c r="B124" s="220"/>
      <c r="C124" s="248" t="s">
        <v>222</v>
      </c>
      <c r="D124" s="222"/>
      <c r="E124" s="223">
        <v>93</v>
      </c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118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5">
      <c r="A125" s="219"/>
      <c r="B125" s="220"/>
      <c r="C125" s="249"/>
      <c r="D125" s="239"/>
      <c r="E125" s="239"/>
      <c r="F125" s="239"/>
      <c r="G125" s="239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119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0.399999999999999" outlineLevel="1" x14ac:dyDescent="0.25">
      <c r="A126" s="231">
        <v>30</v>
      </c>
      <c r="B126" s="232" t="s">
        <v>223</v>
      </c>
      <c r="C126" s="246" t="s">
        <v>224</v>
      </c>
      <c r="D126" s="233" t="s">
        <v>225</v>
      </c>
      <c r="E126" s="234">
        <v>28.6676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1</v>
      </c>
      <c r="O126" s="236">
        <f>ROUND(E126*N126,2)</f>
        <v>28.67</v>
      </c>
      <c r="P126" s="236">
        <v>0</v>
      </c>
      <c r="Q126" s="236">
        <f>ROUND(E126*P126,2)</f>
        <v>0</v>
      </c>
      <c r="R126" s="236" t="s">
        <v>177</v>
      </c>
      <c r="S126" s="236" t="s">
        <v>112</v>
      </c>
      <c r="T126" s="237" t="s">
        <v>112</v>
      </c>
      <c r="U126" s="221">
        <v>0</v>
      </c>
      <c r="V126" s="221">
        <f>ROUND(E126*U126,2)</f>
        <v>0</v>
      </c>
      <c r="W126" s="221"/>
      <c r="X126" s="221" t="s">
        <v>178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179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19"/>
      <c r="B127" s="220"/>
      <c r="C127" s="252" t="s">
        <v>226</v>
      </c>
      <c r="D127" s="243"/>
      <c r="E127" s="243"/>
      <c r="F127" s="243"/>
      <c r="G127" s="243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200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5">
      <c r="A128" s="219"/>
      <c r="B128" s="220"/>
      <c r="C128" s="248" t="s">
        <v>227</v>
      </c>
      <c r="D128" s="222"/>
      <c r="E128" s="223">
        <v>28.6676</v>
      </c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118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19"/>
      <c r="B129" s="220"/>
      <c r="C129" s="249"/>
      <c r="D129" s="239"/>
      <c r="E129" s="239"/>
      <c r="F129" s="239"/>
      <c r="G129" s="239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119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31">
        <v>31</v>
      </c>
      <c r="B130" s="232" t="s">
        <v>228</v>
      </c>
      <c r="C130" s="246" t="s">
        <v>229</v>
      </c>
      <c r="D130" s="233" t="s">
        <v>225</v>
      </c>
      <c r="E130" s="234">
        <v>132.31200000000001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6">
        <v>1</v>
      </c>
      <c r="O130" s="236">
        <f>ROUND(E130*N130,2)</f>
        <v>132.31</v>
      </c>
      <c r="P130" s="236">
        <v>0</v>
      </c>
      <c r="Q130" s="236">
        <f>ROUND(E130*P130,2)</f>
        <v>0</v>
      </c>
      <c r="R130" s="236" t="s">
        <v>177</v>
      </c>
      <c r="S130" s="236" t="s">
        <v>112</v>
      </c>
      <c r="T130" s="237" t="s">
        <v>112</v>
      </c>
      <c r="U130" s="221">
        <v>0</v>
      </c>
      <c r="V130" s="221">
        <f>ROUND(E130*U130,2)</f>
        <v>0</v>
      </c>
      <c r="W130" s="221"/>
      <c r="X130" s="221" t="s">
        <v>178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179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19"/>
      <c r="B131" s="220"/>
      <c r="C131" s="252" t="s">
        <v>226</v>
      </c>
      <c r="D131" s="243"/>
      <c r="E131" s="243"/>
      <c r="F131" s="243"/>
      <c r="G131" s="243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200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19"/>
      <c r="B132" s="220"/>
      <c r="C132" s="248" t="s">
        <v>230</v>
      </c>
      <c r="D132" s="222"/>
      <c r="E132" s="223">
        <v>132.31200000000001</v>
      </c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118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19"/>
      <c r="B133" s="220"/>
      <c r="C133" s="249"/>
      <c r="D133" s="239"/>
      <c r="E133" s="239"/>
      <c r="F133" s="239"/>
      <c r="G133" s="239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119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31">
        <v>32</v>
      </c>
      <c r="B134" s="232" t="s">
        <v>231</v>
      </c>
      <c r="C134" s="246" t="s">
        <v>232</v>
      </c>
      <c r="D134" s="233" t="s">
        <v>110</v>
      </c>
      <c r="E134" s="234">
        <v>1344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6.9999999999999999E-4</v>
      </c>
      <c r="O134" s="236">
        <f>ROUND(E134*N134,2)</f>
        <v>0.94</v>
      </c>
      <c r="P134" s="236">
        <v>0</v>
      </c>
      <c r="Q134" s="236">
        <f>ROUND(E134*P134,2)</f>
        <v>0</v>
      </c>
      <c r="R134" s="236" t="s">
        <v>177</v>
      </c>
      <c r="S134" s="236" t="s">
        <v>112</v>
      </c>
      <c r="T134" s="237" t="s">
        <v>112</v>
      </c>
      <c r="U134" s="221">
        <v>0</v>
      </c>
      <c r="V134" s="221">
        <f>ROUND(E134*U134,2)</f>
        <v>0</v>
      </c>
      <c r="W134" s="221"/>
      <c r="X134" s="221" t="s">
        <v>178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179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19"/>
      <c r="B135" s="220"/>
      <c r="C135" s="248" t="s">
        <v>233</v>
      </c>
      <c r="D135" s="222"/>
      <c r="E135" s="223">
        <v>1344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118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19"/>
      <c r="B136" s="220"/>
      <c r="C136" s="249"/>
      <c r="D136" s="239"/>
      <c r="E136" s="239"/>
      <c r="F136" s="239"/>
      <c r="G136" s="239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119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0.399999999999999" outlineLevel="1" x14ac:dyDescent="0.25">
      <c r="A137" s="231">
        <v>33</v>
      </c>
      <c r="B137" s="232" t="s">
        <v>234</v>
      </c>
      <c r="C137" s="246" t="s">
        <v>235</v>
      </c>
      <c r="D137" s="233" t="s">
        <v>110</v>
      </c>
      <c r="E137" s="234">
        <v>165.96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3.8999999999999999E-4</v>
      </c>
      <c r="O137" s="236">
        <f>ROUND(E137*N137,2)</f>
        <v>0.06</v>
      </c>
      <c r="P137" s="236">
        <v>0</v>
      </c>
      <c r="Q137" s="236">
        <f>ROUND(E137*P137,2)</f>
        <v>0</v>
      </c>
      <c r="R137" s="236" t="s">
        <v>177</v>
      </c>
      <c r="S137" s="236" t="s">
        <v>112</v>
      </c>
      <c r="T137" s="237" t="s">
        <v>112</v>
      </c>
      <c r="U137" s="221">
        <v>0</v>
      </c>
      <c r="V137" s="221">
        <f>ROUND(E137*U137,2)</f>
        <v>0</v>
      </c>
      <c r="W137" s="221"/>
      <c r="X137" s="221" t="s">
        <v>178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179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19"/>
      <c r="B138" s="220"/>
      <c r="C138" s="248" t="s">
        <v>236</v>
      </c>
      <c r="D138" s="222"/>
      <c r="E138" s="223">
        <v>165.96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118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19"/>
      <c r="B139" s="220"/>
      <c r="C139" s="249"/>
      <c r="D139" s="239"/>
      <c r="E139" s="239"/>
      <c r="F139" s="239"/>
      <c r="G139" s="239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119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31">
        <v>34</v>
      </c>
      <c r="B140" s="232" t="s">
        <v>237</v>
      </c>
      <c r="C140" s="246" t="s">
        <v>238</v>
      </c>
      <c r="D140" s="233" t="s">
        <v>239</v>
      </c>
      <c r="E140" s="234">
        <v>1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6">
        <v>0</v>
      </c>
      <c r="O140" s="236">
        <f>ROUND(E140*N140,2)</f>
        <v>0</v>
      </c>
      <c r="P140" s="236">
        <v>0</v>
      </c>
      <c r="Q140" s="236">
        <f>ROUND(E140*P140,2)</f>
        <v>0</v>
      </c>
      <c r="R140" s="236"/>
      <c r="S140" s="236" t="s">
        <v>112</v>
      </c>
      <c r="T140" s="237" t="s">
        <v>172</v>
      </c>
      <c r="U140" s="221">
        <v>0</v>
      </c>
      <c r="V140" s="221">
        <f>ROUND(E140*U140,2)</f>
        <v>0</v>
      </c>
      <c r="W140" s="221"/>
      <c r="X140" s="221" t="s">
        <v>240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241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19"/>
      <c r="B141" s="220"/>
      <c r="C141" s="248" t="s">
        <v>242</v>
      </c>
      <c r="D141" s="222"/>
      <c r="E141" s="223">
        <v>1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118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5">
      <c r="A142" s="219"/>
      <c r="B142" s="220"/>
      <c r="C142" s="249"/>
      <c r="D142" s="239"/>
      <c r="E142" s="239"/>
      <c r="F142" s="239"/>
      <c r="G142" s="239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119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5">
      <c r="A143" s="225" t="s">
        <v>106</v>
      </c>
      <c r="B143" s="226" t="s">
        <v>63</v>
      </c>
      <c r="C143" s="245" t="s">
        <v>64</v>
      </c>
      <c r="D143" s="227"/>
      <c r="E143" s="228"/>
      <c r="F143" s="229"/>
      <c r="G143" s="229">
        <f>SUMIF(AG144:AG149,"&lt;&gt;NOR",G144:G149)</f>
        <v>0</v>
      </c>
      <c r="H143" s="229"/>
      <c r="I143" s="229">
        <f>SUM(I144:I149)</f>
        <v>0</v>
      </c>
      <c r="J143" s="229"/>
      <c r="K143" s="229">
        <f>SUM(K144:K149)</f>
        <v>0</v>
      </c>
      <c r="L143" s="229"/>
      <c r="M143" s="229">
        <f>SUM(M144:M149)</f>
        <v>0</v>
      </c>
      <c r="N143" s="229"/>
      <c r="O143" s="229">
        <f>SUM(O144:O149)</f>
        <v>3.46</v>
      </c>
      <c r="P143" s="229"/>
      <c r="Q143" s="229">
        <f>SUM(Q144:Q149)</f>
        <v>0</v>
      </c>
      <c r="R143" s="229"/>
      <c r="S143" s="229"/>
      <c r="T143" s="230"/>
      <c r="U143" s="224"/>
      <c r="V143" s="224">
        <f>SUM(V144:V149)</f>
        <v>30.64</v>
      </c>
      <c r="W143" s="224"/>
      <c r="X143" s="224"/>
      <c r="AG143" t="s">
        <v>107</v>
      </c>
    </row>
    <row r="144" spans="1:60" outlineLevel="1" x14ac:dyDescent="0.25">
      <c r="A144" s="231">
        <v>35</v>
      </c>
      <c r="B144" s="232" t="s">
        <v>243</v>
      </c>
      <c r="C144" s="246" t="s">
        <v>244</v>
      </c>
      <c r="D144" s="233" t="s">
        <v>245</v>
      </c>
      <c r="E144" s="234">
        <v>4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6">
        <v>0.43381999999999998</v>
      </c>
      <c r="O144" s="236">
        <f>ROUND(E144*N144,2)</f>
        <v>1.74</v>
      </c>
      <c r="P144" s="236">
        <v>0</v>
      </c>
      <c r="Q144" s="236">
        <f>ROUND(E144*P144,2)</f>
        <v>0</v>
      </c>
      <c r="R144" s="236" t="s">
        <v>111</v>
      </c>
      <c r="S144" s="236" t="s">
        <v>112</v>
      </c>
      <c r="T144" s="237" t="s">
        <v>112</v>
      </c>
      <c r="U144" s="221">
        <v>3.839</v>
      </c>
      <c r="V144" s="221">
        <f>ROUND(E144*U144,2)</f>
        <v>15.36</v>
      </c>
      <c r="W144" s="221"/>
      <c r="X144" s="221" t="s">
        <v>113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114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31.2" outlineLevel="1" x14ac:dyDescent="0.25">
      <c r="A145" s="219"/>
      <c r="B145" s="220"/>
      <c r="C145" s="247" t="s">
        <v>246</v>
      </c>
      <c r="D145" s="238"/>
      <c r="E145" s="238"/>
      <c r="F145" s="238"/>
      <c r="G145" s="238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116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40" t="str">
        <f>C145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19"/>
      <c r="B146" s="220"/>
      <c r="C146" s="249"/>
      <c r="D146" s="239"/>
      <c r="E146" s="239"/>
      <c r="F146" s="239"/>
      <c r="G146" s="239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119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31">
        <v>36</v>
      </c>
      <c r="B147" s="232" t="s">
        <v>247</v>
      </c>
      <c r="C147" s="246" t="s">
        <v>248</v>
      </c>
      <c r="D147" s="233" t="s">
        <v>245</v>
      </c>
      <c r="E147" s="234">
        <v>4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0.43093999999999999</v>
      </c>
      <c r="O147" s="236">
        <f>ROUND(E147*N147,2)</f>
        <v>1.72</v>
      </c>
      <c r="P147" s="236">
        <v>0</v>
      </c>
      <c r="Q147" s="236">
        <f>ROUND(E147*P147,2)</f>
        <v>0</v>
      </c>
      <c r="R147" s="236" t="s">
        <v>111</v>
      </c>
      <c r="S147" s="236" t="s">
        <v>112</v>
      </c>
      <c r="T147" s="237" t="s">
        <v>112</v>
      </c>
      <c r="U147" s="221">
        <v>3.82</v>
      </c>
      <c r="V147" s="221">
        <f>ROUND(E147*U147,2)</f>
        <v>15.28</v>
      </c>
      <c r="W147" s="221"/>
      <c r="X147" s="221" t="s">
        <v>113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114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31.2" outlineLevel="1" x14ac:dyDescent="0.25">
      <c r="A148" s="219"/>
      <c r="B148" s="220"/>
      <c r="C148" s="247" t="s">
        <v>246</v>
      </c>
      <c r="D148" s="238"/>
      <c r="E148" s="238"/>
      <c r="F148" s="238"/>
      <c r="G148" s="238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116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0" t="str">
        <f>C148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19"/>
      <c r="B149" s="220"/>
      <c r="C149" s="249"/>
      <c r="D149" s="239"/>
      <c r="E149" s="239"/>
      <c r="F149" s="239"/>
      <c r="G149" s="239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119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5">
      <c r="A150" s="225" t="s">
        <v>106</v>
      </c>
      <c r="B150" s="226" t="s">
        <v>65</v>
      </c>
      <c r="C150" s="245" t="s">
        <v>66</v>
      </c>
      <c r="D150" s="227"/>
      <c r="E150" s="228"/>
      <c r="F150" s="229"/>
      <c r="G150" s="229">
        <f>SUMIF(AG151:AG291,"&lt;&gt;NOR",G151:G291)</f>
        <v>0</v>
      </c>
      <c r="H150" s="229"/>
      <c r="I150" s="229">
        <f>SUM(I151:I291)</f>
        <v>0</v>
      </c>
      <c r="J150" s="229"/>
      <c r="K150" s="229">
        <f>SUM(K151:K291)</f>
        <v>0</v>
      </c>
      <c r="L150" s="229"/>
      <c r="M150" s="229">
        <f>SUM(M151:M291)</f>
        <v>0</v>
      </c>
      <c r="N150" s="229"/>
      <c r="O150" s="229">
        <f>SUM(O151:O291)</f>
        <v>726.56999999999994</v>
      </c>
      <c r="P150" s="229"/>
      <c r="Q150" s="229">
        <f>SUM(Q151:Q291)</f>
        <v>0</v>
      </c>
      <c r="R150" s="229"/>
      <c r="S150" s="229"/>
      <c r="T150" s="230"/>
      <c r="U150" s="224"/>
      <c r="V150" s="224">
        <f>SUM(V151:V291)</f>
        <v>858.86999999999989</v>
      </c>
      <c r="W150" s="224"/>
      <c r="X150" s="224"/>
      <c r="AG150" t="s">
        <v>107</v>
      </c>
    </row>
    <row r="151" spans="1:60" outlineLevel="1" x14ac:dyDescent="0.25">
      <c r="A151" s="231">
        <v>37</v>
      </c>
      <c r="B151" s="232" t="s">
        <v>249</v>
      </c>
      <c r="C151" s="246" t="s">
        <v>250</v>
      </c>
      <c r="D151" s="233" t="s">
        <v>245</v>
      </c>
      <c r="E151" s="234">
        <v>2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6">
        <v>0.17499999999999999</v>
      </c>
      <c r="O151" s="236">
        <f>ROUND(E151*N151,2)</f>
        <v>0.35</v>
      </c>
      <c r="P151" s="236">
        <v>0</v>
      </c>
      <c r="Q151" s="236">
        <f>ROUND(E151*P151,2)</f>
        <v>0</v>
      </c>
      <c r="R151" s="236" t="s">
        <v>111</v>
      </c>
      <c r="S151" s="236" t="s">
        <v>112</v>
      </c>
      <c r="T151" s="237" t="s">
        <v>112</v>
      </c>
      <c r="U151" s="221">
        <v>0.83</v>
      </c>
      <c r="V151" s="221">
        <f>ROUND(E151*U151,2)</f>
        <v>1.66</v>
      </c>
      <c r="W151" s="221"/>
      <c r="X151" s="221" t="s">
        <v>113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114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1" outlineLevel="1" x14ac:dyDescent="0.25">
      <c r="A152" s="219"/>
      <c r="B152" s="220"/>
      <c r="C152" s="247" t="s">
        <v>251</v>
      </c>
      <c r="D152" s="238"/>
      <c r="E152" s="238"/>
      <c r="F152" s="238"/>
      <c r="G152" s="238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116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40" t="str">
        <f>C152</f>
        <v>s vykopáním nebo vyvrtáním jamek, s odhozem výkopku do 3 m, se zabetonováním, nebo uklínováním patek kamenem. Včetně spojovacího materiálu.</v>
      </c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19"/>
      <c r="B153" s="220"/>
      <c r="C153" s="248" t="s">
        <v>252</v>
      </c>
      <c r="D153" s="222"/>
      <c r="E153" s="223">
        <v>2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118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5">
      <c r="A154" s="219"/>
      <c r="B154" s="220"/>
      <c r="C154" s="249"/>
      <c r="D154" s="239"/>
      <c r="E154" s="239"/>
      <c r="F154" s="239"/>
      <c r="G154" s="239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119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31">
        <v>38</v>
      </c>
      <c r="B155" s="232" t="s">
        <v>253</v>
      </c>
      <c r="C155" s="246" t="s">
        <v>250</v>
      </c>
      <c r="D155" s="233" t="s">
        <v>245</v>
      </c>
      <c r="E155" s="234">
        <v>30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6">
        <v>0.1772</v>
      </c>
      <c r="O155" s="236">
        <f>ROUND(E155*N155,2)</f>
        <v>5.32</v>
      </c>
      <c r="P155" s="236">
        <v>0</v>
      </c>
      <c r="Q155" s="236">
        <f>ROUND(E155*P155,2)</f>
        <v>0</v>
      </c>
      <c r="R155" s="236" t="s">
        <v>111</v>
      </c>
      <c r="S155" s="236" t="s">
        <v>112</v>
      </c>
      <c r="T155" s="237" t="s">
        <v>112</v>
      </c>
      <c r="U155" s="221">
        <v>0.83</v>
      </c>
      <c r="V155" s="221">
        <f>ROUND(E155*U155,2)</f>
        <v>24.9</v>
      </c>
      <c r="W155" s="221"/>
      <c r="X155" s="221" t="s">
        <v>113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114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1" outlineLevel="1" x14ac:dyDescent="0.25">
      <c r="A156" s="219"/>
      <c r="B156" s="220"/>
      <c r="C156" s="247" t="s">
        <v>251</v>
      </c>
      <c r="D156" s="238"/>
      <c r="E156" s="238"/>
      <c r="F156" s="238"/>
      <c r="G156" s="238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116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40" t="str">
        <f>C156</f>
        <v>s vykopáním nebo vyvrtáním jamek, s odhozem výkopku do 3 m, se zabetonováním, nebo uklínováním patek kamenem. Včetně spojovacího materiálu.</v>
      </c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19"/>
      <c r="B157" s="220"/>
      <c r="C157" s="248" t="s">
        <v>254</v>
      </c>
      <c r="D157" s="222"/>
      <c r="E157" s="223">
        <v>30</v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118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5">
      <c r="A158" s="219"/>
      <c r="B158" s="220"/>
      <c r="C158" s="249"/>
      <c r="D158" s="239"/>
      <c r="E158" s="239"/>
      <c r="F158" s="239"/>
      <c r="G158" s="239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119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5">
      <c r="A159" s="231">
        <v>39</v>
      </c>
      <c r="B159" s="232" t="s">
        <v>255</v>
      </c>
      <c r="C159" s="246" t="s">
        <v>256</v>
      </c>
      <c r="D159" s="233" t="s">
        <v>245</v>
      </c>
      <c r="E159" s="234">
        <v>8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2.5000000000000001E-4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111</v>
      </c>
      <c r="S159" s="236" t="s">
        <v>112</v>
      </c>
      <c r="T159" s="237" t="s">
        <v>112</v>
      </c>
      <c r="U159" s="221">
        <v>7.0000000000000007E-2</v>
      </c>
      <c r="V159" s="221">
        <f>ROUND(E159*U159,2)</f>
        <v>0.56000000000000005</v>
      </c>
      <c r="W159" s="221"/>
      <c r="X159" s="221" t="s">
        <v>113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114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19"/>
      <c r="B160" s="220"/>
      <c r="C160" s="248" t="s">
        <v>257</v>
      </c>
      <c r="D160" s="222"/>
      <c r="E160" s="223">
        <v>8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118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5">
      <c r="A161" s="219"/>
      <c r="B161" s="220"/>
      <c r="C161" s="249"/>
      <c r="D161" s="239"/>
      <c r="E161" s="239"/>
      <c r="F161" s="239"/>
      <c r="G161" s="239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119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31">
        <v>40</v>
      </c>
      <c r="B162" s="232" t="s">
        <v>258</v>
      </c>
      <c r="C162" s="246" t="s">
        <v>259</v>
      </c>
      <c r="D162" s="233" t="s">
        <v>245</v>
      </c>
      <c r="E162" s="234">
        <v>1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6">
        <v>0</v>
      </c>
      <c r="O162" s="236">
        <f>ROUND(E162*N162,2)</f>
        <v>0</v>
      </c>
      <c r="P162" s="236">
        <v>0</v>
      </c>
      <c r="Q162" s="236">
        <f>ROUND(E162*P162,2)</f>
        <v>0</v>
      </c>
      <c r="R162" s="236" t="s">
        <v>111</v>
      </c>
      <c r="S162" s="236" t="s">
        <v>112</v>
      </c>
      <c r="T162" s="237" t="s">
        <v>112</v>
      </c>
      <c r="U162" s="221">
        <v>0.2</v>
      </c>
      <c r="V162" s="221">
        <f>ROUND(E162*U162,2)</f>
        <v>0.2</v>
      </c>
      <c r="W162" s="221"/>
      <c r="X162" s="221" t="s">
        <v>113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114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5">
      <c r="A163" s="219"/>
      <c r="B163" s="220"/>
      <c r="C163" s="248" t="s">
        <v>260</v>
      </c>
      <c r="D163" s="222"/>
      <c r="E163" s="223">
        <v>1</v>
      </c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118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19"/>
      <c r="B164" s="220"/>
      <c r="C164" s="249"/>
      <c r="D164" s="239"/>
      <c r="E164" s="239"/>
      <c r="F164" s="239"/>
      <c r="G164" s="239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119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31">
        <v>41</v>
      </c>
      <c r="B165" s="232" t="s">
        <v>261</v>
      </c>
      <c r="C165" s="246" t="s">
        <v>262</v>
      </c>
      <c r="D165" s="233" t="s">
        <v>245</v>
      </c>
      <c r="E165" s="234">
        <v>35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6.6000000000000003E-2</v>
      </c>
      <c r="O165" s="236">
        <f>ROUND(E165*N165,2)</f>
        <v>2.31</v>
      </c>
      <c r="P165" s="236">
        <v>0</v>
      </c>
      <c r="Q165" s="236">
        <f>ROUND(E165*P165,2)</f>
        <v>0</v>
      </c>
      <c r="R165" s="236" t="s">
        <v>111</v>
      </c>
      <c r="S165" s="236" t="s">
        <v>112</v>
      </c>
      <c r="T165" s="237" t="s">
        <v>112</v>
      </c>
      <c r="U165" s="221">
        <v>0.17</v>
      </c>
      <c r="V165" s="221">
        <f>ROUND(E165*U165,2)</f>
        <v>5.95</v>
      </c>
      <c r="W165" s="221"/>
      <c r="X165" s="221" t="s">
        <v>113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114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19"/>
      <c r="B166" s="220"/>
      <c r="C166" s="248" t="s">
        <v>263</v>
      </c>
      <c r="D166" s="222"/>
      <c r="E166" s="223">
        <v>10</v>
      </c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118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5">
      <c r="A167" s="219"/>
      <c r="B167" s="220"/>
      <c r="C167" s="248" t="s">
        <v>264</v>
      </c>
      <c r="D167" s="222"/>
      <c r="E167" s="223">
        <v>7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118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19"/>
      <c r="B168" s="220"/>
      <c r="C168" s="248" t="s">
        <v>265</v>
      </c>
      <c r="D168" s="222"/>
      <c r="E168" s="223">
        <v>10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118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19"/>
      <c r="B169" s="220"/>
      <c r="C169" s="248" t="s">
        <v>266</v>
      </c>
      <c r="D169" s="222"/>
      <c r="E169" s="223">
        <v>3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118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5">
      <c r="A170" s="219"/>
      <c r="B170" s="220"/>
      <c r="C170" s="248" t="s">
        <v>267</v>
      </c>
      <c r="D170" s="222"/>
      <c r="E170" s="223">
        <v>2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118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5">
      <c r="A171" s="219"/>
      <c r="B171" s="220"/>
      <c r="C171" s="248" t="s">
        <v>268</v>
      </c>
      <c r="D171" s="222"/>
      <c r="E171" s="223">
        <v>1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118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5">
      <c r="A172" s="219"/>
      <c r="B172" s="220"/>
      <c r="C172" s="248" t="s">
        <v>269</v>
      </c>
      <c r="D172" s="222"/>
      <c r="E172" s="223">
        <v>1</v>
      </c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118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5">
      <c r="A173" s="219"/>
      <c r="B173" s="220"/>
      <c r="C173" s="248" t="s">
        <v>270</v>
      </c>
      <c r="D173" s="222"/>
      <c r="E173" s="223">
        <v>1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118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5">
      <c r="A174" s="219"/>
      <c r="B174" s="220"/>
      <c r="C174" s="249"/>
      <c r="D174" s="239"/>
      <c r="E174" s="239"/>
      <c r="F174" s="239"/>
      <c r="G174" s="239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119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31">
        <v>42</v>
      </c>
      <c r="B175" s="232" t="s">
        <v>271</v>
      </c>
      <c r="C175" s="246" t="s">
        <v>272</v>
      </c>
      <c r="D175" s="233" t="s">
        <v>245</v>
      </c>
      <c r="E175" s="234">
        <v>6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6">
        <v>0.127</v>
      </c>
      <c r="O175" s="236">
        <f>ROUND(E175*N175,2)</f>
        <v>0.76</v>
      </c>
      <c r="P175" s="236">
        <v>0</v>
      </c>
      <c r="Q175" s="236">
        <f>ROUND(E175*P175,2)</f>
        <v>0</v>
      </c>
      <c r="R175" s="236" t="s">
        <v>111</v>
      </c>
      <c r="S175" s="236" t="s">
        <v>112</v>
      </c>
      <c r="T175" s="237" t="s">
        <v>112</v>
      </c>
      <c r="U175" s="221">
        <v>0.19</v>
      </c>
      <c r="V175" s="221">
        <f>ROUND(E175*U175,2)</f>
        <v>1.1399999999999999</v>
      </c>
      <c r="W175" s="221"/>
      <c r="X175" s="221" t="s">
        <v>113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114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19"/>
      <c r="B176" s="220"/>
      <c r="C176" s="248" t="s">
        <v>273</v>
      </c>
      <c r="D176" s="222"/>
      <c r="E176" s="223">
        <v>5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118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19"/>
      <c r="B177" s="220"/>
      <c r="C177" s="248" t="s">
        <v>274</v>
      </c>
      <c r="D177" s="222"/>
      <c r="E177" s="223">
        <v>1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118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19"/>
      <c r="B178" s="220"/>
      <c r="C178" s="249"/>
      <c r="D178" s="239"/>
      <c r="E178" s="239"/>
      <c r="F178" s="239"/>
      <c r="G178" s="239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119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5">
      <c r="A179" s="231">
        <v>43</v>
      </c>
      <c r="B179" s="232" t="s">
        <v>275</v>
      </c>
      <c r="C179" s="246" t="s">
        <v>276</v>
      </c>
      <c r="D179" s="233" t="s">
        <v>245</v>
      </c>
      <c r="E179" s="234">
        <v>2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6">
        <v>6.7000000000000004E-2</v>
      </c>
      <c r="O179" s="236">
        <f>ROUND(E179*N179,2)</f>
        <v>0.13</v>
      </c>
      <c r="P179" s="236">
        <v>0</v>
      </c>
      <c r="Q179" s="236">
        <f>ROUND(E179*P179,2)</f>
        <v>0</v>
      </c>
      <c r="R179" s="236" t="s">
        <v>111</v>
      </c>
      <c r="S179" s="236" t="s">
        <v>112</v>
      </c>
      <c r="T179" s="237" t="s">
        <v>112</v>
      </c>
      <c r="U179" s="221">
        <v>0.15</v>
      </c>
      <c r="V179" s="221">
        <f>ROUND(E179*U179,2)</f>
        <v>0.3</v>
      </c>
      <c r="W179" s="221"/>
      <c r="X179" s="221" t="s">
        <v>113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114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19"/>
      <c r="B180" s="220"/>
      <c r="C180" s="248" t="s">
        <v>277</v>
      </c>
      <c r="D180" s="222"/>
      <c r="E180" s="223">
        <v>2</v>
      </c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118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5">
      <c r="A181" s="219"/>
      <c r="B181" s="220"/>
      <c r="C181" s="249"/>
      <c r="D181" s="239"/>
      <c r="E181" s="239"/>
      <c r="F181" s="239"/>
      <c r="G181" s="239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119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31">
        <v>44</v>
      </c>
      <c r="B182" s="232" t="s">
        <v>278</v>
      </c>
      <c r="C182" s="246" t="s">
        <v>279</v>
      </c>
      <c r="D182" s="233" t="s">
        <v>280</v>
      </c>
      <c r="E182" s="234">
        <v>2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4.4999999999999997E-3</v>
      </c>
      <c r="O182" s="236">
        <f>ROUND(E182*N182,2)</f>
        <v>0.01</v>
      </c>
      <c r="P182" s="236">
        <v>0</v>
      </c>
      <c r="Q182" s="236">
        <f>ROUND(E182*P182,2)</f>
        <v>0</v>
      </c>
      <c r="R182" s="236" t="s">
        <v>111</v>
      </c>
      <c r="S182" s="236" t="s">
        <v>112</v>
      </c>
      <c r="T182" s="237" t="s">
        <v>112</v>
      </c>
      <c r="U182" s="221">
        <v>0.15</v>
      </c>
      <c r="V182" s="221">
        <f>ROUND(E182*U182,2)</f>
        <v>0.3</v>
      </c>
      <c r="W182" s="221"/>
      <c r="X182" s="221" t="s">
        <v>113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114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19"/>
      <c r="B183" s="220"/>
      <c r="C183" s="248" t="s">
        <v>281</v>
      </c>
      <c r="D183" s="222"/>
      <c r="E183" s="223">
        <v>2</v>
      </c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118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19"/>
      <c r="B184" s="220"/>
      <c r="C184" s="249"/>
      <c r="D184" s="239"/>
      <c r="E184" s="239"/>
      <c r="F184" s="239"/>
      <c r="G184" s="239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119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5">
      <c r="A185" s="231">
        <v>45</v>
      </c>
      <c r="B185" s="232" t="s">
        <v>282</v>
      </c>
      <c r="C185" s="246" t="s">
        <v>283</v>
      </c>
      <c r="D185" s="233" t="s">
        <v>245</v>
      </c>
      <c r="E185" s="234">
        <v>2880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6">
        <v>0</v>
      </c>
      <c r="O185" s="236">
        <f>ROUND(E185*N185,2)</f>
        <v>0</v>
      </c>
      <c r="P185" s="236">
        <v>0</v>
      </c>
      <c r="Q185" s="236">
        <f>ROUND(E185*P185,2)</f>
        <v>0</v>
      </c>
      <c r="R185" s="236" t="s">
        <v>111</v>
      </c>
      <c r="S185" s="236" t="s">
        <v>112</v>
      </c>
      <c r="T185" s="237" t="s">
        <v>112</v>
      </c>
      <c r="U185" s="221">
        <v>0</v>
      </c>
      <c r="V185" s="221">
        <f>ROUND(E185*U185,2)</f>
        <v>0</v>
      </c>
      <c r="W185" s="221"/>
      <c r="X185" s="221" t="s">
        <v>113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114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19"/>
      <c r="B186" s="220"/>
      <c r="C186" s="248" t="s">
        <v>284</v>
      </c>
      <c r="D186" s="222"/>
      <c r="E186" s="223">
        <v>600</v>
      </c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118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19"/>
      <c r="B187" s="220"/>
      <c r="C187" s="248" t="s">
        <v>285</v>
      </c>
      <c r="D187" s="222"/>
      <c r="E187" s="223">
        <v>840</v>
      </c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118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5">
      <c r="A188" s="219"/>
      <c r="B188" s="220"/>
      <c r="C188" s="248" t="s">
        <v>286</v>
      </c>
      <c r="D188" s="222"/>
      <c r="E188" s="223">
        <v>600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118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19"/>
      <c r="B189" s="220"/>
      <c r="C189" s="248" t="s">
        <v>287</v>
      </c>
      <c r="D189" s="222"/>
      <c r="E189" s="223">
        <v>360</v>
      </c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118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19"/>
      <c r="B190" s="220"/>
      <c r="C190" s="248" t="s">
        <v>288</v>
      </c>
      <c r="D190" s="222"/>
      <c r="E190" s="223">
        <v>240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118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5">
      <c r="A191" s="219"/>
      <c r="B191" s="220"/>
      <c r="C191" s="248" t="s">
        <v>289</v>
      </c>
      <c r="D191" s="222"/>
      <c r="E191" s="223">
        <v>60</v>
      </c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118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19"/>
      <c r="B192" s="220"/>
      <c r="C192" s="248" t="s">
        <v>290</v>
      </c>
      <c r="D192" s="222"/>
      <c r="E192" s="223">
        <v>60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118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19"/>
      <c r="B193" s="220"/>
      <c r="C193" s="248" t="s">
        <v>291</v>
      </c>
      <c r="D193" s="222"/>
      <c r="E193" s="223">
        <v>120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118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5">
      <c r="A194" s="219"/>
      <c r="B194" s="220"/>
      <c r="C194" s="249"/>
      <c r="D194" s="239"/>
      <c r="E194" s="239"/>
      <c r="F194" s="239"/>
      <c r="G194" s="239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119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5">
      <c r="A195" s="231">
        <v>46</v>
      </c>
      <c r="B195" s="232" t="s">
        <v>292</v>
      </c>
      <c r="C195" s="246" t="s">
        <v>293</v>
      </c>
      <c r="D195" s="233" t="s">
        <v>245</v>
      </c>
      <c r="E195" s="234">
        <v>720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6">
        <v>0</v>
      </c>
      <c r="O195" s="236">
        <f>ROUND(E195*N195,2)</f>
        <v>0</v>
      </c>
      <c r="P195" s="236">
        <v>0</v>
      </c>
      <c r="Q195" s="236">
        <f>ROUND(E195*P195,2)</f>
        <v>0</v>
      </c>
      <c r="R195" s="236" t="s">
        <v>111</v>
      </c>
      <c r="S195" s="236" t="s">
        <v>112</v>
      </c>
      <c r="T195" s="237" t="s">
        <v>112</v>
      </c>
      <c r="U195" s="221">
        <v>0</v>
      </c>
      <c r="V195" s="221">
        <f>ROUND(E195*U195,2)</f>
        <v>0</v>
      </c>
      <c r="W195" s="221"/>
      <c r="X195" s="221" t="s">
        <v>113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114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5">
      <c r="A196" s="219"/>
      <c r="B196" s="220"/>
      <c r="C196" s="248" t="s">
        <v>294</v>
      </c>
      <c r="D196" s="222"/>
      <c r="E196" s="223">
        <v>600</v>
      </c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118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5">
      <c r="A197" s="219"/>
      <c r="B197" s="220"/>
      <c r="C197" s="248" t="s">
        <v>295</v>
      </c>
      <c r="D197" s="222"/>
      <c r="E197" s="223">
        <v>120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118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19"/>
      <c r="B198" s="220"/>
      <c r="C198" s="249"/>
      <c r="D198" s="239"/>
      <c r="E198" s="239"/>
      <c r="F198" s="239"/>
      <c r="G198" s="239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119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5">
      <c r="A199" s="231">
        <v>47</v>
      </c>
      <c r="B199" s="232" t="s">
        <v>296</v>
      </c>
      <c r="C199" s="246" t="s">
        <v>297</v>
      </c>
      <c r="D199" s="233" t="s">
        <v>245</v>
      </c>
      <c r="E199" s="234">
        <v>240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21</v>
      </c>
      <c r="M199" s="236">
        <f>G199*(1+L199/100)</f>
        <v>0</v>
      </c>
      <c r="N199" s="236">
        <v>0</v>
      </c>
      <c r="O199" s="236">
        <f>ROUND(E199*N199,2)</f>
        <v>0</v>
      </c>
      <c r="P199" s="236">
        <v>0</v>
      </c>
      <c r="Q199" s="236">
        <f>ROUND(E199*P199,2)</f>
        <v>0</v>
      </c>
      <c r="R199" s="236" t="s">
        <v>111</v>
      </c>
      <c r="S199" s="236" t="s">
        <v>112</v>
      </c>
      <c r="T199" s="237" t="s">
        <v>112</v>
      </c>
      <c r="U199" s="221">
        <v>0</v>
      </c>
      <c r="V199" s="221">
        <f>ROUND(E199*U199,2)</f>
        <v>0</v>
      </c>
      <c r="W199" s="221"/>
      <c r="X199" s="221" t="s">
        <v>113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114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5">
      <c r="A200" s="219"/>
      <c r="B200" s="220"/>
      <c r="C200" s="248" t="s">
        <v>298</v>
      </c>
      <c r="D200" s="222"/>
      <c r="E200" s="223">
        <v>240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118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5">
      <c r="A201" s="219"/>
      <c r="B201" s="220"/>
      <c r="C201" s="249"/>
      <c r="D201" s="239"/>
      <c r="E201" s="239"/>
      <c r="F201" s="239"/>
      <c r="G201" s="239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119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5">
      <c r="A202" s="231">
        <v>48</v>
      </c>
      <c r="B202" s="232" t="s">
        <v>299</v>
      </c>
      <c r="C202" s="246" t="s">
        <v>300</v>
      </c>
      <c r="D202" s="233" t="s">
        <v>280</v>
      </c>
      <c r="E202" s="234">
        <v>240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6">
        <v>0</v>
      </c>
      <c r="O202" s="236">
        <f>ROUND(E202*N202,2)</f>
        <v>0</v>
      </c>
      <c r="P202" s="236">
        <v>0</v>
      </c>
      <c r="Q202" s="236">
        <f>ROUND(E202*P202,2)</f>
        <v>0</v>
      </c>
      <c r="R202" s="236" t="s">
        <v>111</v>
      </c>
      <c r="S202" s="236" t="s">
        <v>112</v>
      </c>
      <c r="T202" s="237" t="s">
        <v>112</v>
      </c>
      <c r="U202" s="221">
        <v>0</v>
      </c>
      <c r="V202" s="221">
        <f>ROUND(E202*U202,2)</f>
        <v>0</v>
      </c>
      <c r="W202" s="221"/>
      <c r="X202" s="221" t="s">
        <v>113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114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19"/>
      <c r="B203" s="220"/>
      <c r="C203" s="248" t="s">
        <v>301</v>
      </c>
      <c r="D203" s="222"/>
      <c r="E203" s="223">
        <v>240</v>
      </c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118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19"/>
      <c r="B204" s="220"/>
      <c r="C204" s="249"/>
      <c r="D204" s="239"/>
      <c r="E204" s="239"/>
      <c r="F204" s="239"/>
      <c r="G204" s="239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119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5">
      <c r="A205" s="231">
        <v>49</v>
      </c>
      <c r="B205" s="232" t="s">
        <v>302</v>
      </c>
      <c r="C205" s="246" t="s">
        <v>303</v>
      </c>
      <c r="D205" s="233" t="s">
        <v>245</v>
      </c>
      <c r="E205" s="234">
        <v>35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6">
        <v>6.7000000000000004E-2</v>
      </c>
      <c r="O205" s="236">
        <f>ROUND(E205*N205,2)</f>
        <v>2.35</v>
      </c>
      <c r="P205" s="236">
        <v>0</v>
      </c>
      <c r="Q205" s="236">
        <f>ROUND(E205*P205,2)</f>
        <v>0</v>
      </c>
      <c r="R205" s="236" t="s">
        <v>111</v>
      </c>
      <c r="S205" s="236" t="s">
        <v>112</v>
      </c>
      <c r="T205" s="237" t="s">
        <v>112</v>
      </c>
      <c r="U205" s="221">
        <v>0.11</v>
      </c>
      <c r="V205" s="221">
        <f>ROUND(E205*U205,2)</f>
        <v>3.85</v>
      </c>
      <c r="W205" s="221"/>
      <c r="X205" s="221" t="s">
        <v>113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114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19"/>
      <c r="B206" s="220"/>
      <c r="C206" s="248" t="s">
        <v>263</v>
      </c>
      <c r="D206" s="222"/>
      <c r="E206" s="223">
        <v>10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118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5">
      <c r="A207" s="219"/>
      <c r="B207" s="220"/>
      <c r="C207" s="248" t="s">
        <v>264</v>
      </c>
      <c r="D207" s="222"/>
      <c r="E207" s="223">
        <v>7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118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19"/>
      <c r="B208" s="220"/>
      <c r="C208" s="248" t="s">
        <v>265</v>
      </c>
      <c r="D208" s="222"/>
      <c r="E208" s="223">
        <v>10</v>
      </c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118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19"/>
      <c r="B209" s="220"/>
      <c r="C209" s="248" t="s">
        <v>266</v>
      </c>
      <c r="D209" s="222"/>
      <c r="E209" s="223">
        <v>3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118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19"/>
      <c r="B210" s="220"/>
      <c r="C210" s="248" t="s">
        <v>267</v>
      </c>
      <c r="D210" s="222"/>
      <c r="E210" s="223">
        <v>2</v>
      </c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118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5">
      <c r="A211" s="219"/>
      <c r="B211" s="220"/>
      <c r="C211" s="248" t="s">
        <v>268</v>
      </c>
      <c r="D211" s="222"/>
      <c r="E211" s="223">
        <v>1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118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5">
      <c r="A212" s="219"/>
      <c r="B212" s="220"/>
      <c r="C212" s="248" t="s">
        <v>269</v>
      </c>
      <c r="D212" s="222"/>
      <c r="E212" s="223">
        <v>1</v>
      </c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118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5">
      <c r="A213" s="219"/>
      <c r="B213" s="220"/>
      <c r="C213" s="248" t="s">
        <v>270</v>
      </c>
      <c r="D213" s="222"/>
      <c r="E213" s="223">
        <v>1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118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19"/>
      <c r="B214" s="220"/>
      <c r="C214" s="249"/>
      <c r="D214" s="239"/>
      <c r="E214" s="239"/>
      <c r="F214" s="239"/>
      <c r="G214" s="239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119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5">
      <c r="A215" s="231">
        <v>50</v>
      </c>
      <c r="B215" s="232" t="s">
        <v>304</v>
      </c>
      <c r="C215" s="246" t="s">
        <v>305</v>
      </c>
      <c r="D215" s="233" t="s">
        <v>245</v>
      </c>
      <c r="E215" s="234">
        <v>6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6">
        <v>0.127</v>
      </c>
      <c r="O215" s="236">
        <f>ROUND(E215*N215,2)</f>
        <v>0.76</v>
      </c>
      <c r="P215" s="236">
        <v>0</v>
      </c>
      <c r="Q215" s="236">
        <f>ROUND(E215*P215,2)</f>
        <v>0</v>
      </c>
      <c r="R215" s="236" t="s">
        <v>111</v>
      </c>
      <c r="S215" s="236" t="s">
        <v>112</v>
      </c>
      <c r="T215" s="237" t="s">
        <v>112</v>
      </c>
      <c r="U215" s="221">
        <v>0.11</v>
      </c>
      <c r="V215" s="221">
        <f>ROUND(E215*U215,2)</f>
        <v>0.66</v>
      </c>
      <c r="W215" s="221"/>
      <c r="X215" s="221" t="s">
        <v>113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114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5">
      <c r="A216" s="219"/>
      <c r="B216" s="220"/>
      <c r="C216" s="248" t="s">
        <v>306</v>
      </c>
      <c r="D216" s="222"/>
      <c r="E216" s="223">
        <v>5</v>
      </c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118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5">
      <c r="A217" s="219"/>
      <c r="B217" s="220"/>
      <c r="C217" s="248" t="s">
        <v>307</v>
      </c>
      <c r="D217" s="222"/>
      <c r="E217" s="223">
        <v>1</v>
      </c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118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5">
      <c r="A218" s="219"/>
      <c r="B218" s="220"/>
      <c r="C218" s="249"/>
      <c r="D218" s="239"/>
      <c r="E218" s="239"/>
      <c r="F218" s="239"/>
      <c r="G218" s="239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119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5">
      <c r="A219" s="231">
        <v>51</v>
      </c>
      <c r="B219" s="232" t="s">
        <v>308</v>
      </c>
      <c r="C219" s="246" t="s">
        <v>309</v>
      </c>
      <c r="D219" s="233" t="s">
        <v>245</v>
      </c>
      <c r="E219" s="234">
        <v>2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6">
        <v>6.7000000000000004E-2</v>
      </c>
      <c r="O219" s="236">
        <f>ROUND(E219*N219,2)</f>
        <v>0.13</v>
      </c>
      <c r="P219" s="236">
        <v>0</v>
      </c>
      <c r="Q219" s="236">
        <f>ROUND(E219*P219,2)</f>
        <v>0</v>
      </c>
      <c r="R219" s="236" t="s">
        <v>111</v>
      </c>
      <c r="S219" s="236" t="s">
        <v>112</v>
      </c>
      <c r="T219" s="237" t="s">
        <v>112</v>
      </c>
      <c r="U219" s="221">
        <v>7.0000000000000007E-2</v>
      </c>
      <c r="V219" s="221">
        <f>ROUND(E219*U219,2)</f>
        <v>0.14000000000000001</v>
      </c>
      <c r="W219" s="221"/>
      <c r="X219" s="221" t="s">
        <v>113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114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5">
      <c r="A220" s="219"/>
      <c r="B220" s="220"/>
      <c r="C220" s="248" t="s">
        <v>310</v>
      </c>
      <c r="D220" s="222"/>
      <c r="E220" s="223">
        <v>2</v>
      </c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118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19"/>
      <c r="B221" s="220"/>
      <c r="C221" s="249"/>
      <c r="D221" s="239"/>
      <c r="E221" s="239"/>
      <c r="F221" s="239"/>
      <c r="G221" s="239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119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5">
      <c r="A222" s="231">
        <v>52</v>
      </c>
      <c r="B222" s="232" t="s">
        <v>311</v>
      </c>
      <c r="C222" s="246" t="s">
        <v>312</v>
      </c>
      <c r="D222" s="233" t="s">
        <v>280</v>
      </c>
      <c r="E222" s="234">
        <v>2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6">
        <v>4.4999999999999997E-3</v>
      </c>
      <c r="O222" s="236">
        <f>ROUND(E222*N222,2)</f>
        <v>0.01</v>
      </c>
      <c r="P222" s="236">
        <v>0</v>
      </c>
      <c r="Q222" s="236">
        <f>ROUND(E222*P222,2)</f>
        <v>0</v>
      </c>
      <c r="R222" s="236" t="s">
        <v>111</v>
      </c>
      <c r="S222" s="236" t="s">
        <v>112</v>
      </c>
      <c r="T222" s="237" t="s">
        <v>112</v>
      </c>
      <c r="U222" s="221">
        <v>0.09</v>
      </c>
      <c r="V222" s="221">
        <f>ROUND(E222*U222,2)</f>
        <v>0.18</v>
      </c>
      <c r="W222" s="221"/>
      <c r="X222" s="221" t="s">
        <v>113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114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5">
      <c r="A223" s="219"/>
      <c r="B223" s="220"/>
      <c r="C223" s="248" t="s">
        <v>281</v>
      </c>
      <c r="D223" s="222"/>
      <c r="E223" s="223">
        <v>2</v>
      </c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118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5">
      <c r="A224" s="219"/>
      <c r="B224" s="220"/>
      <c r="C224" s="249"/>
      <c r="D224" s="239"/>
      <c r="E224" s="239"/>
      <c r="F224" s="239"/>
      <c r="G224" s="239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119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0.399999999999999" outlineLevel="1" x14ac:dyDescent="0.25">
      <c r="A225" s="231">
        <v>53</v>
      </c>
      <c r="B225" s="232" t="s">
        <v>313</v>
      </c>
      <c r="C225" s="246" t="s">
        <v>314</v>
      </c>
      <c r="D225" s="233" t="s">
        <v>110</v>
      </c>
      <c r="E225" s="234">
        <v>25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6">
        <v>3.7000000000000002E-3</v>
      </c>
      <c r="O225" s="236">
        <f>ROUND(E225*N225,2)</f>
        <v>0.09</v>
      </c>
      <c r="P225" s="236">
        <v>0</v>
      </c>
      <c r="Q225" s="236">
        <f>ROUND(E225*P225,2)</f>
        <v>0</v>
      </c>
      <c r="R225" s="236" t="s">
        <v>111</v>
      </c>
      <c r="S225" s="236" t="s">
        <v>112</v>
      </c>
      <c r="T225" s="237" t="s">
        <v>112</v>
      </c>
      <c r="U225" s="221">
        <v>0.36099999999999999</v>
      </c>
      <c r="V225" s="221">
        <f>ROUND(E225*U225,2)</f>
        <v>9.0299999999999994</v>
      </c>
      <c r="W225" s="221"/>
      <c r="X225" s="221" t="s">
        <v>113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114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5">
      <c r="A226" s="219"/>
      <c r="B226" s="220"/>
      <c r="C226" s="248" t="s">
        <v>315</v>
      </c>
      <c r="D226" s="222"/>
      <c r="E226" s="223">
        <v>25</v>
      </c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118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5">
      <c r="A227" s="219"/>
      <c r="B227" s="220"/>
      <c r="C227" s="249"/>
      <c r="D227" s="239"/>
      <c r="E227" s="239"/>
      <c r="F227" s="239"/>
      <c r="G227" s="239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119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31">
        <v>54</v>
      </c>
      <c r="B228" s="232" t="s">
        <v>316</v>
      </c>
      <c r="C228" s="246" t="s">
        <v>317</v>
      </c>
      <c r="D228" s="233" t="s">
        <v>132</v>
      </c>
      <c r="E228" s="234">
        <v>2136</v>
      </c>
      <c r="F228" s="235"/>
      <c r="G228" s="236">
        <f>ROUND(E228*F228,2)</f>
        <v>0</v>
      </c>
      <c r="H228" s="235"/>
      <c r="I228" s="236">
        <f>ROUND(E228*H228,2)</f>
        <v>0</v>
      </c>
      <c r="J228" s="235"/>
      <c r="K228" s="236">
        <f>ROUND(E228*J228,2)</f>
        <v>0</v>
      </c>
      <c r="L228" s="236">
        <v>21</v>
      </c>
      <c r="M228" s="236">
        <f>G228*(1+L228/100)</f>
        <v>0</v>
      </c>
      <c r="N228" s="236">
        <v>0</v>
      </c>
      <c r="O228" s="236">
        <f>ROUND(E228*N228,2)</f>
        <v>0</v>
      </c>
      <c r="P228" s="236">
        <v>0</v>
      </c>
      <c r="Q228" s="236">
        <f>ROUND(E228*P228,2)</f>
        <v>0</v>
      </c>
      <c r="R228" s="236" t="s">
        <v>111</v>
      </c>
      <c r="S228" s="236" t="s">
        <v>112</v>
      </c>
      <c r="T228" s="237" t="s">
        <v>112</v>
      </c>
      <c r="U228" s="221">
        <v>0.01</v>
      </c>
      <c r="V228" s="221">
        <f>ROUND(E228*U228,2)</f>
        <v>21.36</v>
      </c>
      <c r="W228" s="221"/>
      <c r="X228" s="221" t="s">
        <v>113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114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5">
      <c r="A229" s="219"/>
      <c r="B229" s="220"/>
      <c r="C229" s="247" t="s">
        <v>318</v>
      </c>
      <c r="D229" s="238"/>
      <c r="E229" s="238"/>
      <c r="F229" s="238"/>
      <c r="G229" s="238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116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5">
      <c r="A230" s="219"/>
      <c r="B230" s="220"/>
      <c r="C230" s="248" t="s">
        <v>319</v>
      </c>
      <c r="D230" s="222"/>
      <c r="E230" s="223">
        <v>97.5</v>
      </c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118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5">
      <c r="A231" s="219"/>
      <c r="B231" s="220"/>
      <c r="C231" s="248" t="s">
        <v>320</v>
      </c>
      <c r="D231" s="222"/>
      <c r="E231" s="223">
        <v>81</v>
      </c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118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5">
      <c r="A232" s="219"/>
      <c r="B232" s="220"/>
      <c r="C232" s="248" t="s">
        <v>321</v>
      </c>
      <c r="D232" s="222"/>
      <c r="E232" s="223">
        <v>255</v>
      </c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118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5">
      <c r="A233" s="219"/>
      <c r="B233" s="220"/>
      <c r="C233" s="248" t="s">
        <v>322</v>
      </c>
      <c r="D233" s="222"/>
      <c r="E233" s="223">
        <v>24</v>
      </c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118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5">
      <c r="A234" s="219"/>
      <c r="B234" s="220"/>
      <c r="C234" s="248" t="s">
        <v>323</v>
      </c>
      <c r="D234" s="222"/>
      <c r="E234" s="223">
        <v>1678.5</v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118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5">
      <c r="A235" s="219"/>
      <c r="B235" s="220"/>
      <c r="C235" s="249"/>
      <c r="D235" s="239"/>
      <c r="E235" s="239"/>
      <c r="F235" s="239"/>
      <c r="G235" s="239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119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5">
      <c r="A236" s="231">
        <v>55</v>
      </c>
      <c r="B236" s="232" t="s">
        <v>324</v>
      </c>
      <c r="C236" s="246" t="s">
        <v>325</v>
      </c>
      <c r="D236" s="233" t="s">
        <v>110</v>
      </c>
      <c r="E236" s="234">
        <v>25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6">
        <v>0</v>
      </c>
      <c r="O236" s="236">
        <f>ROUND(E236*N236,2)</f>
        <v>0</v>
      </c>
      <c r="P236" s="236">
        <v>0</v>
      </c>
      <c r="Q236" s="236">
        <f>ROUND(E236*P236,2)</f>
        <v>0</v>
      </c>
      <c r="R236" s="236" t="s">
        <v>111</v>
      </c>
      <c r="S236" s="236" t="s">
        <v>112</v>
      </c>
      <c r="T236" s="237" t="s">
        <v>112</v>
      </c>
      <c r="U236" s="221">
        <v>0.13</v>
      </c>
      <c r="V236" s="221">
        <f>ROUND(E236*U236,2)</f>
        <v>3.25</v>
      </c>
      <c r="W236" s="221"/>
      <c r="X236" s="221" t="s">
        <v>113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114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5">
      <c r="A237" s="219"/>
      <c r="B237" s="220"/>
      <c r="C237" s="247" t="s">
        <v>318</v>
      </c>
      <c r="D237" s="238"/>
      <c r="E237" s="238"/>
      <c r="F237" s="238"/>
      <c r="G237" s="238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116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5">
      <c r="A238" s="219"/>
      <c r="B238" s="220"/>
      <c r="C238" s="248" t="s">
        <v>315</v>
      </c>
      <c r="D238" s="222"/>
      <c r="E238" s="223">
        <v>25</v>
      </c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118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5">
      <c r="A239" s="219"/>
      <c r="B239" s="220"/>
      <c r="C239" s="249"/>
      <c r="D239" s="239"/>
      <c r="E239" s="239"/>
      <c r="F239" s="239"/>
      <c r="G239" s="239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119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30.6" outlineLevel="1" x14ac:dyDescent="0.25">
      <c r="A240" s="231">
        <v>56</v>
      </c>
      <c r="B240" s="232" t="s">
        <v>326</v>
      </c>
      <c r="C240" s="246" t="s">
        <v>327</v>
      </c>
      <c r="D240" s="233" t="s">
        <v>132</v>
      </c>
      <c r="E240" s="234">
        <v>78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6">
        <v>0.26940999999999998</v>
      </c>
      <c r="O240" s="236">
        <f>ROUND(E240*N240,2)</f>
        <v>21.01</v>
      </c>
      <c r="P240" s="236">
        <v>0</v>
      </c>
      <c r="Q240" s="236">
        <f>ROUND(E240*P240,2)</f>
        <v>0</v>
      </c>
      <c r="R240" s="236" t="s">
        <v>111</v>
      </c>
      <c r="S240" s="236" t="s">
        <v>112</v>
      </c>
      <c r="T240" s="237" t="s">
        <v>112</v>
      </c>
      <c r="U240" s="221">
        <v>0.27</v>
      </c>
      <c r="V240" s="221">
        <f>ROUND(E240*U240,2)</f>
        <v>21.06</v>
      </c>
      <c r="W240" s="221"/>
      <c r="X240" s="221" t="s">
        <v>113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114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5">
      <c r="A241" s="219"/>
      <c r="B241" s="220"/>
      <c r="C241" s="247" t="s">
        <v>328</v>
      </c>
      <c r="D241" s="238"/>
      <c r="E241" s="238"/>
      <c r="F241" s="238"/>
      <c r="G241" s="238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116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5">
      <c r="A242" s="219"/>
      <c r="B242" s="220"/>
      <c r="C242" s="248" t="s">
        <v>329</v>
      </c>
      <c r="D242" s="222"/>
      <c r="E242" s="223">
        <v>78</v>
      </c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118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19"/>
      <c r="B243" s="220"/>
      <c r="C243" s="249"/>
      <c r="D243" s="239"/>
      <c r="E243" s="239"/>
      <c r="F243" s="239"/>
      <c r="G243" s="239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119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30.6" outlineLevel="1" x14ac:dyDescent="0.25">
      <c r="A244" s="231">
        <v>57</v>
      </c>
      <c r="B244" s="232" t="s">
        <v>330</v>
      </c>
      <c r="C244" s="246" t="s">
        <v>331</v>
      </c>
      <c r="D244" s="233" t="s">
        <v>132</v>
      </c>
      <c r="E244" s="234">
        <v>50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6">
        <v>0.31039</v>
      </c>
      <c r="O244" s="236">
        <f>ROUND(E244*N244,2)</f>
        <v>15.52</v>
      </c>
      <c r="P244" s="236">
        <v>0</v>
      </c>
      <c r="Q244" s="236">
        <f>ROUND(E244*P244,2)</f>
        <v>0</v>
      </c>
      <c r="R244" s="236" t="s">
        <v>111</v>
      </c>
      <c r="S244" s="236" t="s">
        <v>112</v>
      </c>
      <c r="T244" s="237" t="s">
        <v>112</v>
      </c>
      <c r="U244" s="221">
        <v>0.27</v>
      </c>
      <c r="V244" s="221">
        <f>ROUND(E244*U244,2)</f>
        <v>13.5</v>
      </c>
      <c r="W244" s="221"/>
      <c r="X244" s="221" t="s">
        <v>113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114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5">
      <c r="A245" s="219"/>
      <c r="B245" s="220"/>
      <c r="C245" s="247" t="s">
        <v>328</v>
      </c>
      <c r="D245" s="238"/>
      <c r="E245" s="238"/>
      <c r="F245" s="238"/>
      <c r="G245" s="238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116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19"/>
      <c r="B246" s="220"/>
      <c r="C246" s="248" t="s">
        <v>332</v>
      </c>
      <c r="D246" s="222"/>
      <c r="E246" s="223">
        <v>50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118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5">
      <c r="A247" s="219"/>
      <c r="B247" s="220"/>
      <c r="C247" s="249"/>
      <c r="D247" s="239"/>
      <c r="E247" s="239"/>
      <c r="F247" s="239"/>
      <c r="G247" s="239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119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30.6" outlineLevel="1" x14ac:dyDescent="0.25">
      <c r="A248" s="231">
        <v>58</v>
      </c>
      <c r="B248" s="232" t="s">
        <v>333</v>
      </c>
      <c r="C248" s="246" t="s">
        <v>334</v>
      </c>
      <c r="D248" s="233" t="s">
        <v>132</v>
      </c>
      <c r="E248" s="234">
        <v>6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21</v>
      </c>
      <c r="M248" s="236">
        <f>G248*(1+L248/100)</f>
        <v>0</v>
      </c>
      <c r="N248" s="236">
        <v>0.19520000000000001</v>
      </c>
      <c r="O248" s="236">
        <f>ROUND(E248*N248,2)</f>
        <v>1.17</v>
      </c>
      <c r="P248" s="236">
        <v>0</v>
      </c>
      <c r="Q248" s="236">
        <f>ROUND(E248*P248,2)</f>
        <v>0</v>
      </c>
      <c r="R248" s="236" t="s">
        <v>111</v>
      </c>
      <c r="S248" s="236" t="s">
        <v>112</v>
      </c>
      <c r="T248" s="237" t="s">
        <v>112</v>
      </c>
      <c r="U248" s="221">
        <v>0.27200000000000002</v>
      </c>
      <c r="V248" s="221">
        <f>ROUND(E248*U248,2)</f>
        <v>1.63</v>
      </c>
      <c r="W248" s="221"/>
      <c r="X248" s="221" t="s">
        <v>113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114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5">
      <c r="A249" s="219"/>
      <c r="B249" s="220"/>
      <c r="C249" s="247" t="s">
        <v>328</v>
      </c>
      <c r="D249" s="238"/>
      <c r="E249" s="238"/>
      <c r="F249" s="238"/>
      <c r="G249" s="238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116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5">
      <c r="A250" s="219"/>
      <c r="B250" s="220"/>
      <c r="C250" s="249"/>
      <c r="D250" s="239"/>
      <c r="E250" s="239"/>
      <c r="F250" s="239"/>
      <c r="G250" s="239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119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30.6" outlineLevel="1" x14ac:dyDescent="0.25">
      <c r="A251" s="231">
        <v>59</v>
      </c>
      <c r="B251" s="232" t="s">
        <v>335</v>
      </c>
      <c r="C251" s="246" t="s">
        <v>336</v>
      </c>
      <c r="D251" s="233" t="s">
        <v>132</v>
      </c>
      <c r="E251" s="234">
        <v>10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0.21115999999999999</v>
      </c>
      <c r="O251" s="236">
        <f>ROUND(E251*N251,2)</f>
        <v>2.11</v>
      </c>
      <c r="P251" s="236">
        <v>0</v>
      </c>
      <c r="Q251" s="236">
        <f>ROUND(E251*P251,2)</f>
        <v>0</v>
      </c>
      <c r="R251" s="236" t="s">
        <v>111</v>
      </c>
      <c r="S251" s="236" t="s">
        <v>112</v>
      </c>
      <c r="T251" s="237" t="s">
        <v>112</v>
      </c>
      <c r="U251" s="221">
        <v>0.27200000000000002</v>
      </c>
      <c r="V251" s="221">
        <f>ROUND(E251*U251,2)</f>
        <v>2.72</v>
      </c>
      <c r="W251" s="221"/>
      <c r="X251" s="221" t="s">
        <v>113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114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5">
      <c r="A252" s="219"/>
      <c r="B252" s="220"/>
      <c r="C252" s="247" t="s">
        <v>328</v>
      </c>
      <c r="D252" s="238"/>
      <c r="E252" s="238"/>
      <c r="F252" s="238"/>
      <c r="G252" s="238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116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5">
      <c r="A253" s="219"/>
      <c r="B253" s="220"/>
      <c r="C253" s="249"/>
      <c r="D253" s="239"/>
      <c r="E253" s="239"/>
      <c r="F253" s="239"/>
      <c r="G253" s="239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119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0.399999999999999" outlineLevel="1" x14ac:dyDescent="0.25">
      <c r="A254" s="231">
        <v>60</v>
      </c>
      <c r="B254" s="232" t="s">
        <v>337</v>
      </c>
      <c r="C254" s="246" t="s">
        <v>338</v>
      </c>
      <c r="D254" s="233" t="s">
        <v>132</v>
      </c>
      <c r="E254" s="234">
        <v>284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6">
        <v>0.11359</v>
      </c>
      <c r="O254" s="236">
        <f>ROUND(E254*N254,2)</f>
        <v>32.26</v>
      </c>
      <c r="P254" s="236">
        <v>0</v>
      </c>
      <c r="Q254" s="236">
        <f>ROUND(E254*P254,2)</f>
        <v>0</v>
      </c>
      <c r="R254" s="236" t="s">
        <v>111</v>
      </c>
      <c r="S254" s="236" t="s">
        <v>112</v>
      </c>
      <c r="T254" s="237" t="s">
        <v>112</v>
      </c>
      <c r="U254" s="221">
        <v>0.26</v>
      </c>
      <c r="V254" s="221">
        <f>ROUND(E254*U254,2)</f>
        <v>73.84</v>
      </c>
      <c r="W254" s="221"/>
      <c r="X254" s="221" t="s">
        <v>113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114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5">
      <c r="A255" s="219"/>
      <c r="B255" s="220"/>
      <c r="C255" s="248" t="s">
        <v>339</v>
      </c>
      <c r="D255" s="222"/>
      <c r="E255" s="223">
        <v>144</v>
      </c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118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5">
      <c r="A256" s="219"/>
      <c r="B256" s="220"/>
      <c r="C256" s="248" t="s">
        <v>340</v>
      </c>
      <c r="D256" s="222"/>
      <c r="E256" s="223">
        <v>140</v>
      </c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118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5">
      <c r="A257" s="219"/>
      <c r="B257" s="220"/>
      <c r="C257" s="249"/>
      <c r="D257" s="239"/>
      <c r="E257" s="239"/>
      <c r="F257" s="239"/>
      <c r="G257" s="239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119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5">
      <c r="A258" s="231">
        <v>61</v>
      </c>
      <c r="B258" s="232" t="s">
        <v>341</v>
      </c>
      <c r="C258" s="246" t="s">
        <v>342</v>
      </c>
      <c r="D258" s="233" t="s">
        <v>132</v>
      </c>
      <c r="E258" s="234">
        <v>93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6">
        <v>0</v>
      </c>
      <c r="O258" s="236">
        <f>ROUND(E258*N258,2)</f>
        <v>0</v>
      </c>
      <c r="P258" s="236">
        <v>0</v>
      </c>
      <c r="Q258" s="236">
        <f>ROUND(E258*P258,2)</f>
        <v>0</v>
      </c>
      <c r="R258" s="236" t="s">
        <v>111</v>
      </c>
      <c r="S258" s="236" t="s">
        <v>112</v>
      </c>
      <c r="T258" s="237" t="s">
        <v>112</v>
      </c>
      <c r="U258" s="221">
        <v>0.03</v>
      </c>
      <c r="V258" s="221">
        <f>ROUND(E258*U258,2)</f>
        <v>2.79</v>
      </c>
      <c r="W258" s="221"/>
      <c r="X258" s="221" t="s">
        <v>113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114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5">
      <c r="A259" s="219"/>
      <c r="B259" s="220"/>
      <c r="C259" s="247" t="s">
        <v>343</v>
      </c>
      <c r="D259" s="238"/>
      <c r="E259" s="238"/>
      <c r="F259" s="238"/>
      <c r="G259" s="238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116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5">
      <c r="A260" s="219"/>
      <c r="B260" s="220"/>
      <c r="C260" s="248" t="s">
        <v>222</v>
      </c>
      <c r="D260" s="222"/>
      <c r="E260" s="223">
        <v>93</v>
      </c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118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5">
      <c r="A261" s="219"/>
      <c r="B261" s="220"/>
      <c r="C261" s="249"/>
      <c r="D261" s="239"/>
      <c r="E261" s="239"/>
      <c r="F261" s="239"/>
      <c r="G261" s="239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119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5">
      <c r="A262" s="231">
        <v>62</v>
      </c>
      <c r="B262" s="232" t="s">
        <v>344</v>
      </c>
      <c r="C262" s="246" t="s">
        <v>345</v>
      </c>
      <c r="D262" s="233" t="s">
        <v>245</v>
      </c>
      <c r="E262" s="234">
        <v>6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6">
        <v>4.0000000000000001E-3</v>
      </c>
      <c r="O262" s="236">
        <f>ROUND(E262*N262,2)</f>
        <v>0.02</v>
      </c>
      <c r="P262" s="236">
        <v>0</v>
      </c>
      <c r="Q262" s="236">
        <f>ROUND(E262*P262,2)</f>
        <v>0</v>
      </c>
      <c r="R262" s="236"/>
      <c r="S262" s="236" t="s">
        <v>171</v>
      </c>
      <c r="T262" s="237" t="s">
        <v>172</v>
      </c>
      <c r="U262" s="221">
        <v>0.04</v>
      </c>
      <c r="V262" s="221">
        <f>ROUND(E262*U262,2)</f>
        <v>0.24</v>
      </c>
      <c r="W262" s="221"/>
      <c r="X262" s="221" t="s">
        <v>113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114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5">
      <c r="A263" s="219"/>
      <c r="B263" s="220"/>
      <c r="C263" s="248" t="s">
        <v>346</v>
      </c>
      <c r="D263" s="222"/>
      <c r="E263" s="223">
        <v>6</v>
      </c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118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19"/>
      <c r="B264" s="220"/>
      <c r="C264" s="249"/>
      <c r="D264" s="239"/>
      <c r="E264" s="239"/>
      <c r="F264" s="239"/>
      <c r="G264" s="239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119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5">
      <c r="A265" s="231">
        <v>63</v>
      </c>
      <c r="B265" s="232" t="s">
        <v>347</v>
      </c>
      <c r="C265" s="246" t="s">
        <v>348</v>
      </c>
      <c r="D265" s="233" t="s">
        <v>245</v>
      </c>
      <c r="E265" s="234">
        <v>6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21</v>
      </c>
      <c r="M265" s="236">
        <f>G265*(1+L265/100)</f>
        <v>0</v>
      </c>
      <c r="N265" s="236">
        <v>4.0000000000000001E-3</v>
      </c>
      <c r="O265" s="236">
        <f>ROUND(E265*N265,2)</f>
        <v>0.02</v>
      </c>
      <c r="P265" s="236">
        <v>1E-4</v>
      </c>
      <c r="Q265" s="236">
        <f>ROUND(E265*P265,2)</f>
        <v>0</v>
      </c>
      <c r="R265" s="236"/>
      <c r="S265" s="236" t="s">
        <v>171</v>
      </c>
      <c r="T265" s="237" t="s">
        <v>221</v>
      </c>
      <c r="U265" s="221">
        <v>0.02</v>
      </c>
      <c r="V265" s="221">
        <f>ROUND(E265*U265,2)</f>
        <v>0.12</v>
      </c>
      <c r="W265" s="221"/>
      <c r="X265" s="221" t="s">
        <v>113</v>
      </c>
      <c r="Y265" s="212"/>
      <c r="Z265" s="212"/>
      <c r="AA265" s="212"/>
      <c r="AB265" s="212"/>
      <c r="AC265" s="212"/>
      <c r="AD265" s="212"/>
      <c r="AE265" s="212"/>
      <c r="AF265" s="212"/>
      <c r="AG265" s="212" t="s">
        <v>114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5">
      <c r="A266" s="219"/>
      <c r="B266" s="220"/>
      <c r="C266" s="248" t="s">
        <v>346</v>
      </c>
      <c r="D266" s="222"/>
      <c r="E266" s="223">
        <v>6</v>
      </c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118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5">
      <c r="A267" s="219"/>
      <c r="B267" s="220"/>
      <c r="C267" s="249"/>
      <c r="D267" s="239"/>
      <c r="E267" s="239"/>
      <c r="F267" s="239"/>
      <c r="G267" s="239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119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5">
      <c r="A268" s="231">
        <v>64</v>
      </c>
      <c r="B268" s="232" t="s">
        <v>349</v>
      </c>
      <c r="C268" s="246" t="s">
        <v>350</v>
      </c>
      <c r="D268" s="233" t="s">
        <v>132</v>
      </c>
      <c r="E268" s="234">
        <v>1957.5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6">
        <v>3.6999999999999999E-4</v>
      </c>
      <c r="O268" s="236">
        <f>ROUND(E268*N268,2)</f>
        <v>0.72</v>
      </c>
      <c r="P268" s="236">
        <v>0</v>
      </c>
      <c r="Q268" s="236">
        <f>ROUND(E268*P268,2)</f>
        <v>0</v>
      </c>
      <c r="R268" s="236"/>
      <c r="S268" s="236" t="s">
        <v>171</v>
      </c>
      <c r="T268" s="237" t="s">
        <v>351</v>
      </c>
      <c r="U268" s="221">
        <v>0.05</v>
      </c>
      <c r="V268" s="221">
        <f>ROUND(E268*U268,2)</f>
        <v>97.88</v>
      </c>
      <c r="W268" s="221"/>
      <c r="X268" s="221" t="s">
        <v>113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114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5">
      <c r="A269" s="219"/>
      <c r="B269" s="220"/>
      <c r="C269" s="248" t="s">
        <v>321</v>
      </c>
      <c r="D269" s="222"/>
      <c r="E269" s="223">
        <v>255</v>
      </c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118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5">
      <c r="A270" s="219"/>
      <c r="B270" s="220"/>
      <c r="C270" s="248" t="s">
        <v>322</v>
      </c>
      <c r="D270" s="222"/>
      <c r="E270" s="223">
        <v>24</v>
      </c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118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5">
      <c r="A271" s="219"/>
      <c r="B271" s="220"/>
      <c r="C271" s="248" t="s">
        <v>323</v>
      </c>
      <c r="D271" s="222"/>
      <c r="E271" s="223">
        <v>1678.5</v>
      </c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118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5">
      <c r="A272" s="219"/>
      <c r="B272" s="220"/>
      <c r="C272" s="249"/>
      <c r="D272" s="239"/>
      <c r="E272" s="239"/>
      <c r="F272" s="239"/>
      <c r="G272" s="239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119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5">
      <c r="A273" s="231">
        <v>65</v>
      </c>
      <c r="B273" s="232" t="s">
        <v>352</v>
      </c>
      <c r="C273" s="246" t="s">
        <v>353</v>
      </c>
      <c r="D273" s="233" t="s">
        <v>132</v>
      </c>
      <c r="E273" s="234">
        <v>178.5</v>
      </c>
      <c r="F273" s="235"/>
      <c r="G273" s="236">
        <f>ROUND(E273*F273,2)</f>
        <v>0</v>
      </c>
      <c r="H273" s="235"/>
      <c r="I273" s="236">
        <f>ROUND(E273*H273,2)</f>
        <v>0</v>
      </c>
      <c r="J273" s="235"/>
      <c r="K273" s="236">
        <f>ROUND(E273*J273,2)</f>
        <v>0</v>
      </c>
      <c r="L273" s="236">
        <v>21</v>
      </c>
      <c r="M273" s="236">
        <f>G273*(1+L273/100)</f>
        <v>0</v>
      </c>
      <c r="N273" s="236">
        <v>7.3999999999999999E-4</v>
      </c>
      <c r="O273" s="236">
        <f>ROUND(E273*N273,2)</f>
        <v>0.13</v>
      </c>
      <c r="P273" s="236">
        <v>0</v>
      </c>
      <c r="Q273" s="236">
        <f>ROUND(E273*P273,2)</f>
        <v>0</v>
      </c>
      <c r="R273" s="236"/>
      <c r="S273" s="236" t="s">
        <v>171</v>
      </c>
      <c r="T273" s="237" t="s">
        <v>351</v>
      </c>
      <c r="U273" s="221">
        <v>0.08</v>
      </c>
      <c r="V273" s="221">
        <f>ROUND(E273*U273,2)</f>
        <v>14.28</v>
      </c>
      <c r="W273" s="221"/>
      <c r="X273" s="221" t="s">
        <v>113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114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5">
      <c r="A274" s="219"/>
      <c r="B274" s="220"/>
      <c r="C274" s="248" t="s">
        <v>319</v>
      </c>
      <c r="D274" s="222"/>
      <c r="E274" s="223">
        <v>97.5</v>
      </c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118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5">
      <c r="A275" s="219"/>
      <c r="B275" s="220"/>
      <c r="C275" s="248" t="s">
        <v>320</v>
      </c>
      <c r="D275" s="222"/>
      <c r="E275" s="223">
        <v>81</v>
      </c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118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5">
      <c r="A276" s="219"/>
      <c r="B276" s="220"/>
      <c r="C276" s="249"/>
      <c r="D276" s="239"/>
      <c r="E276" s="239"/>
      <c r="F276" s="239"/>
      <c r="G276" s="239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119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5">
      <c r="A277" s="231">
        <v>66</v>
      </c>
      <c r="B277" s="232" t="s">
        <v>354</v>
      </c>
      <c r="C277" s="246" t="s">
        <v>355</v>
      </c>
      <c r="D277" s="233" t="s">
        <v>356</v>
      </c>
      <c r="E277" s="234">
        <v>254</v>
      </c>
      <c r="F277" s="235"/>
      <c r="G277" s="236">
        <f>ROUND(E277*F277,2)</f>
        <v>0</v>
      </c>
      <c r="H277" s="235"/>
      <c r="I277" s="236">
        <f>ROUND(E277*H277,2)</f>
        <v>0</v>
      </c>
      <c r="J277" s="235"/>
      <c r="K277" s="236">
        <f>ROUND(E277*J277,2)</f>
        <v>0</v>
      </c>
      <c r="L277" s="236">
        <v>21</v>
      </c>
      <c r="M277" s="236">
        <f>G277*(1+L277/100)</f>
        <v>0</v>
      </c>
      <c r="N277" s="236">
        <v>2.5249999999999999</v>
      </c>
      <c r="O277" s="236">
        <f>ROUND(E277*N277,2)</f>
        <v>641.35</v>
      </c>
      <c r="P277" s="236">
        <v>0</v>
      </c>
      <c r="Q277" s="236">
        <f>ROUND(E277*P277,2)</f>
        <v>0</v>
      </c>
      <c r="R277" s="236"/>
      <c r="S277" s="236" t="s">
        <v>171</v>
      </c>
      <c r="T277" s="237" t="s">
        <v>172</v>
      </c>
      <c r="U277" s="221">
        <v>1.44</v>
      </c>
      <c r="V277" s="221">
        <f>ROUND(E277*U277,2)</f>
        <v>365.76</v>
      </c>
      <c r="W277" s="221"/>
      <c r="X277" s="221" t="s">
        <v>113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114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5">
      <c r="A278" s="219"/>
      <c r="B278" s="220"/>
      <c r="C278" s="248" t="s">
        <v>357</v>
      </c>
      <c r="D278" s="222"/>
      <c r="E278" s="223">
        <v>254</v>
      </c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118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5">
      <c r="A279" s="219"/>
      <c r="B279" s="220"/>
      <c r="C279" s="249"/>
      <c r="D279" s="239"/>
      <c r="E279" s="239"/>
      <c r="F279" s="239"/>
      <c r="G279" s="239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119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5">
      <c r="A280" s="231">
        <v>67</v>
      </c>
      <c r="B280" s="232" t="s">
        <v>358</v>
      </c>
      <c r="C280" s="246" t="s">
        <v>359</v>
      </c>
      <c r="D280" s="233" t="s">
        <v>132</v>
      </c>
      <c r="E280" s="234">
        <v>148.5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21</v>
      </c>
      <c r="M280" s="236">
        <f>G280*(1+L280/100)</f>
        <v>0</v>
      </c>
      <c r="N280" s="236">
        <v>0</v>
      </c>
      <c r="O280" s="236">
        <f>ROUND(E280*N280,2)</f>
        <v>0</v>
      </c>
      <c r="P280" s="236">
        <v>0</v>
      </c>
      <c r="Q280" s="236">
        <f>ROUND(E280*P280,2)</f>
        <v>0</v>
      </c>
      <c r="R280" s="236"/>
      <c r="S280" s="236" t="s">
        <v>171</v>
      </c>
      <c r="T280" s="237" t="s">
        <v>172</v>
      </c>
      <c r="U280" s="221">
        <v>1.29</v>
      </c>
      <c r="V280" s="221">
        <f>ROUND(E280*U280,2)</f>
        <v>191.57</v>
      </c>
      <c r="W280" s="221"/>
      <c r="X280" s="221" t="s">
        <v>113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114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5">
      <c r="A281" s="219"/>
      <c r="B281" s="220"/>
      <c r="C281" s="248" t="s">
        <v>360</v>
      </c>
      <c r="D281" s="222"/>
      <c r="E281" s="223">
        <v>148.5</v>
      </c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118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5">
      <c r="A282" s="219"/>
      <c r="B282" s="220"/>
      <c r="C282" s="249"/>
      <c r="D282" s="239"/>
      <c r="E282" s="239"/>
      <c r="F282" s="239"/>
      <c r="G282" s="239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119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ht="20.399999999999999" outlineLevel="1" x14ac:dyDescent="0.25">
      <c r="A283" s="231">
        <v>68</v>
      </c>
      <c r="B283" s="232" t="s">
        <v>361</v>
      </c>
      <c r="C283" s="246" t="s">
        <v>362</v>
      </c>
      <c r="D283" s="233" t="s">
        <v>245</v>
      </c>
      <c r="E283" s="234">
        <v>2</v>
      </c>
      <c r="F283" s="235"/>
      <c r="G283" s="236">
        <f>ROUND(E283*F283,2)</f>
        <v>0</v>
      </c>
      <c r="H283" s="235"/>
      <c r="I283" s="236">
        <f>ROUND(E283*H283,2)</f>
        <v>0</v>
      </c>
      <c r="J283" s="235"/>
      <c r="K283" s="236">
        <f>ROUND(E283*J283,2)</f>
        <v>0</v>
      </c>
      <c r="L283" s="236">
        <v>21</v>
      </c>
      <c r="M283" s="236">
        <f>G283*(1+L283/100)</f>
        <v>0</v>
      </c>
      <c r="N283" s="236">
        <v>2.2000000000000001E-3</v>
      </c>
      <c r="O283" s="236">
        <f>ROUND(E283*N283,2)</f>
        <v>0</v>
      </c>
      <c r="P283" s="236">
        <v>0</v>
      </c>
      <c r="Q283" s="236">
        <f>ROUND(E283*P283,2)</f>
        <v>0</v>
      </c>
      <c r="R283" s="236" t="s">
        <v>177</v>
      </c>
      <c r="S283" s="236" t="s">
        <v>363</v>
      </c>
      <c r="T283" s="237" t="s">
        <v>363</v>
      </c>
      <c r="U283" s="221">
        <v>0</v>
      </c>
      <c r="V283" s="221">
        <f>ROUND(E283*U283,2)</f>
        <v>0</v>
      </c>
      <c r="W283" s="221"/>
      <c r="X283" s="221" t="s">
        <v>178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179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5">
      <c r="A284" s="219"/>
      <c r="B284" s="220"/>
      <c r="C284" s="248" t="s">
        <v>252</v>
      </c>
      <c r="D284" s="222"/>
      <c r="E284" s="223">
        <v>2</v>
      </c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118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5">
      <c r="A285" s="219"/>
      <c r="B285" s="220"/>
      <c r="C285" s="249"/>
      <c r="D285" s="239"/>
      <c r="E285" s="239"/>
      <c r="F285" s="239"/>
      <c r="G285" s="239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119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5">
      <c r="A286" s="231">
        <v>69</v>
      </c>
      <c r="B286" s="232" t="s">
        <v>364</v>
      </c>
      <c r="C286" s="246" t="s">
        <v>365</v>
      </c>
      <c r="D286" s="233" t="s">
        <v>245</v>
      </c>
      <c r="E286" s="234">
        <v>8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21</v>
      </c>
      <c r="M286" s="236">
        <f>G286*(1+L286/100)</f>
        <v>0</v>
      </c>
      <c r="N286" s="236">
        <v>2.5000000000000001E-3</v>
      </c>
      <c r="O286" s="236">
        <f>ROUND(E286*N286,2)</f>
        <v>0.02</v>
      </c>
      <c r="P286" s="236">
        <v>0</v>
      </c>
      <c r="Q286" s="236">
        <f>ROUND(E286*P286,2)</f>
        <v>0</v>
      </c>
      <c r="R286" s="236" t="s">
        <v>177</v>
      </c>
      <c r="S286" s="236" t="s">
        <v>112</v>
      </c>
      <c r="T286" s="237" t="s">
        <v>112</v>
      </c>
      <c r="U286" s="221">
        <v>0</v>
      </c>
      <c r="V286" s="221">
        <f>ROUND(E286*U286,2)</f>
        <v>0</v>
      </c>
      <c r="W286" s="221"/>
      <c r="X286" s="221" t="s">
        <v>178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179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5">
      <c r="A287" s="219"/>
      <c r="B287" s="220"/>
      <c r="C287" s="248" t="s">
        <v>257</v>
      </c>
      <c r="D287" s="222"/>
      <c r="E287" s="223">
        <v>8</v>
      </c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118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5">
      <c r="A288" s="219"/>
      <c r="B288" s="220"/>
      <c r="C288" s="249"/>
      <c r="D288" s="239"/>
      <c r="E288" s="239"/>
      <c r="F288" s="239"/>
      <c r="G288" s="239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119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5">
      <c r="A289" s="231">
        <v>70</v>
      </c>
      <c r="B289" s="232" t="s">
        <v>366</v>
      </c>
      <c r="C289" s="246" t="s">
        <v>367</v>
      </c>
      <c r="D289" s="233" t="s">
        <v>245</v>
      </c>
      <c r="E289" s="234">
        <v>1</v>
      </c>
      <c r="F289" s="235"/>
      <c r="G289" s="236">
        <f>ROUND(E289*F289,2)</f>
        <v>0</v>
      </c>
      <c r="H289" s="235"/>
      <c r="I289" s="236">
        <f>ROUND(E289*H289,2)</f>
        <v>0</v>
      </c>
      <c r="J289" s="235"/>
      <c r="K289" s="236">
        <f>ROUND(E289*J289,2)</f>
        <v>0</v>
      </c>
      <c r="L289" s="236">
        <v>21</v>
      </c>
      <c r="M289" s="236">
        <f>G289*(1+L289/100)</f>
        <v>0</v>
      </c>
      <c r="N289" s="236">
        <v>1.7999999999999999E-2</v>
      </c>
      <c r="O289" s="236">
        <f>ROUND(E289*N289,2)</f>
        <v>0.02</v>
      </c>
      <c r="P289" s="236">
        <v>0</v>
      </c>
      <c r="Q289" s="236">
        <f>ROUND(E289*P289,2)</f>
        <v>0</v>
      </c>
      <c r="R289" s="236"/>
      <c r="S289" s="236" t="s">
        <v>171</v>
      </c>
      <c r="T289" s="237" t="s">
        <v>221</v>
      </c>
      <c r="U289" s="221">
        <v>0</v>
      </c>
      <c r="V289" s="221">
        <f>ROUND(E289*U289,2)</f>
        <v>0</v>
      </c>
      <c r="W289" s="221"/>
      <c r="X289" s="221" t="s">
        <v>178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179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5">
      <c r="A290" s="219"/>
      <c r="B290" s="220"/>
      <c r="C290" s="248" t="s">
        <v>260</v>
      </c>
      <c r="D290" s="222"/>
      <c r="E290" s="223">
        <v>1</v>
      </c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118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5">
      <c r="A291" s="219"/>
      <c r="B291" s="220"/>
      <c r="C291" s="249"/>
      <c r="D291" s="239"/>
      <c r="E291" s="239"/>
      <c r="F291" s="239"/>
      <c r="G291" s="239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119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x14ac:dyDescent="0.25">
      <c r="A292" s="225" t="s">
        <v>106</v>
      </c>
      <c r="B292" s="226" t="s">
        <v>67</v>
      </c>
      <c r="C292" s="245" t="s">
        <v>68</v>
      </c>
      <c r="D292" s="227"/>
      <c r="E292" s="228"/>
      <c r="F292" s="229"/>
      <c r="G292" s="229">
        <f>SUMIF(AG293:AG295,"&lt;&gt;NOR",G293:G295)</f>
        <v>0</v>
      </c>
      <c r="H292" s="229"/>
      <c r="I292" s="229">
        <f>SUM(I293:I295)</f>
        <v>0</v>
      </c>
      <c r="J292" s="229"/>
      <c r="K292" s="229">
        <f>SUM(K293:K295)</f>
        <v>0</v>
      </c>
      <c r="L292" s="229"/>
      <c r="M292" s="229">
        <f>SUM(M293:M295)</f>
        <v>0</v>
      </c>
      <c r="N292" s="229"/>
      <c r="O292" s="229">
        <f>SUM(O293:O295)</f>
        <v>0</v>
      </c>
      <c r="P292" s="229"/>
      <c r="Q292" s="229">
        <f>SUM(Q293:Q295)</f>
        <v>0</v>
      </c>
      <c r="R292" s="229"/>
      <c r="S292" s="229"/>
      <c r="T292" s="230"/>
      <c r="U292" s="224"/>
      <c r="V292" s="224">
        <f>SUM(V293:V295)</f>
        <v>4.1500000000000004</v>
      </c>
      <c r="W292" s="224"/>
      <c r="X292" s="224"/>
      <c r="AG292" t="s">
        <v>107</v>
      </c>
    </row>
    <row r="293" spans="1:60" outlineLevel="1" x14ac:dyDescent="0.25">
      <c r="A293" s="231">
        <v>71</v>
      </c>
      <c r="B293" s="232" t="s">
        <v>368</v>
      </c>
      <c r="C293" s="246" t="s">
        <v>369</v>
      </c>
      <c r="D293" s="233" t="s">
        <v>110</v>
      </c>
      <c r="E293" s="234">
        <v>1383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21</v>
      </c>
      <c r="M293" s="236">
        <f>G293*(1+L293/100)</f>
        <v>0</v>
      </c>
      <c r="N293" s="236">
        <v>0</v>
      </c>
      <c r="O293" s="236">
        <f>ROUND(E293*N293,2)</f>
        <v>0</v>
      </c>
      <c r="P293" s="236">
        <v>0</v>
      </c>
      <c r="Q293" s="236">
        <f>ROUND(E293*P293,2)</f>
        <v>0</v>
      </c>
      <c r="R293" s="236" t="s">
        <v>111</v>
      </c>
      <c r="S293" s="236" t="s">
        <v>112</v>
      </c>
      <c r="T293" s="237" t="s">
        <v>112</v>
      </c>
      <c r="U293" s="221">
        <v>3.0000000000000001E-3</v>
      </c>
      <c r="V293" s="221">
        <f>ROUND(E293*U293,2)</f>
        <v>4.1500000000000004</v>
      </c>
      <c r="W293" s="221"/>
      <c r="X293" s="221" t="s">
        <v>113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114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5">
      <c r="A294" s="219"/>
      <c r="B294" s="220"/>
      <c r="C294" s="248" t="s">
        <v>129</v>
      </c>
      <c r="D294" s="222"/>
      <c r="E294" s="223">
        <v>1383</v>
      </c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118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5">
      <c r="A295" s="219"/>
      <c r="B295" s="220"/>
      <c r="C295" s="249"/>
      <c r="D295" s="239"/>
      <c r="E295" s="239"/>
      <c r="F295" s="239"/>
      <c r="G295" s="239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119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x14ac:dyDescent="0.25">
      <c r="A296" s="225" t="s">
        <v>106</v>
      </c>
      <c r="B296" s="226" t="s">
        <v>69</v>
      </c>
      <c r="C296" s="245" t="s">
        <v>70</v>
      </c>
      <c r="D296" s="227"/>
      <c r="E296" s="228"/>
      <c r="F296" s="229"/>
      <c r="G296" s="229">
        <f>SUMIF(AG297:AG300,"&lt;&gt;NOR",G297:G300)</f>
        <v>0</v>
      </c>
      <c r="H296" s="229"/>
      <c r="I296" s="229">
        <f>SUM(I297:I300)</f>
        <v>0</v>
      </c>
      <c r="J296" s="229"/>
      <c r="K296" s="229">
        <f>SUM(K297:K300)</f>
        <v>0</v>
      </c>
      <c r="L296" s="229"/>
      <c r="M296" s="229">
        <f>SUM(M297:M300)</f>
        <v>0</v>
      </c>
      <c r="N296" s="229"/>
      <c r="O296" s="229">
        <f>SUM(O297:O300)</f>
        <v>0</v>
      </c>
      <c r="P296" s="229"/>
      <c r="Q296" s="229">
        <f>SUM(Q297:Q300)</f>
        <v>0</v>
      </c>
      <c r="R296" s="229"/>
      <c r="S296" s="229"/>
      <c r="T296" s="230"/>
      <c r="U296" s="224"/>
      <c r="V296" s="224">
        <f>SUM(V297:V300)</f>
        <v>21.97</v>
      </c>
      <c r="W296" s="224"/>
      <c r="X296" s="224"/>
      <c r="AG296" t="s">
        <v>107</v>
      </c>
    </row>
    <row r="297" spans="1:60" ht="20.399999999999999" outlineLevel="1" x14ac:dyDescent="0.25">
      <c r="A297" s="231">
        <v>72</v>
      </c>
      <c r="B297" s="232" t="s">
        <v>370</v>
      </c>
      <c r="C297" s="246" t="s">
        <v>371</v>
      </c>
      <c r="D297" s="233" t="s">
        <v>110</v>
      </c>
      <c r="E297" s="234">
        <v>191</v>
      </c>
      <c r="F297" s="235"/>
      <c r="G297" s="236">
        <f>ROUND(E297*F297,2)</f>
        <v>0</v>
      </c>
      <c r="H297" s="235"/>
      <c r="I297" s="236">
        <f>ROUND(E297*H297,2)</f>
        <v>0</v>
      </c>
      <c r="J297" s="235"/>
      <c r="K297" s="236">
        <f>ROUND(E297*J297,2)</f>
        <v>0</v>
      </c>
      <c r="L297" s="236">
        <v>21</v>
      </c>
      <c r="M297" s="236">
        <f>G297*(1+L297/100)</f>
        <v>0</v>
      </c>
      <c r="N297" s="236">
        <v>0</v>
      </c>
      <c r="O297" s="236">
        <f>ROUND(E297*N297,2)</f>
        <v>0</v>
      </c>
      <c r="P297" s="236">
        <v>0</v>
      </c>
      <c r="Q297" s="236">
        <f>ROUND(E297*P297,2)</f>
        <v>0</v>
      </c>
      <c r="R297" s="236" t="s">
        <v>111</v>
      </c>
      <c r="S297" s="236" t="s">
        <v>112</v>
      </c>
      <c r="T297" s="237" t="s">
        <v>112</v>
      </c>
      <c r="U297" s="221">
        <v>0.115</v>
      </c>
      <c r="V297" s="221">
        <f>ROUND(E297*U297,2)</f>
        <v>21.97</v>
      </c>
      <c r="W297" s="221"/>
      <c r="X297" s="221" t="s">
        <v>113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114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1" outlineLevel="1" x14ac:dyDescent="0.25">
      <c r="A298" s="219"/>
      <c r="B298" s="220"/>
      <c r="C298" s="247" t="s">
        <v>372</v>
      </c>
      <c r="D298" s="238"/>
      <c r="E298" s="238"/>
      <c r="F298" s="238"/>
      <c r="G298" s="238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116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40" t="str">
        <f>C298</f>
        <v>krajníků, desek nebo panelů od spojovacího materiálu s odklizením a uložením očištěných hmot a spojovacího materiálu na skládku na vzdálenost do 10 m</v>
      </c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5">
      <c r="A299" s="219"/>
      <c r="B299" s="220"/>
      <c r="C299" s="248" t="s">
        <v>117</v>
      </c>
      <c r="D299" s="222"/>
      <c r="E299" s="223">
        <v>191</v>
      </c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118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5">
      <c r="A300" s="219"/>
      <c r="B300" s="220"/>
      <c r="C300" s="249"/>
      <c r="D300" s="239"/>
      <c r="E300" s="239"/>
      <c r="F300" s="239"/>
      <c r="G300" s="239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119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x14ac:dyDescent="0.25">
      <c r="A301" s="225" t="s">
        <v>106</v>
      </c>
      <c r="B301" s="226" t="s">
        <v>71</v>
      </c>
      <c r="C301" s="245" t="s">
        <v>72</v>
      </c>
      <c r="D301" s="227"/>
      <c r="E301" s="228"/>
      <c r="F301" s="229"/>
      <c r="G301" s="229">
        <f>SUMIF(AG302:AG304,"&lt;&gt;NOR",G302:G304)</f>
        <v>0</v>
      </c>
      <c r="H301" s="229"/>
      <c r="I301" s="229">
        <f>SUM(I302:I304)</f>
        <v>0</v>
      </c>
      <c r="J301" s="229"/>
      <c r="K301" s="229">
        <f>SUM(K302:K304)</f>
        <v>0</v>
      </c>
      <c r="L301" s="229"/>
      <c r="M301" s="229">
        <f>SUM(M302:M304)</f>
        <v>0</v>
      </c>
      <c r="N301" s="229"/>
      <c r="O301" s="229">
        <f>SUM(O302:O304)</f>
        <v>0</v>
      </c>
      <c r="P301" s="229"/>
      <c r="Q301" s="229">
        <f>SUM(Q302:Q304)</f>
        <v>0</v>
      </c>
      <c r="R301" s="229"/>
      <c r="S301" s="229"/>
      <c r="T301" s="230"/>
      <c r="U301" s="224"/>
      <c r="V301" s="224">
        <f>SUM(V302:V304)</f>
        <v>47.97</v>
      </c>
      <c r="W301" s="224"/>
      <c r="X301" s="224"/>
      <c r="AG301" t="s">
        <v>107</v>
      </c>
    </row>
    <row r="302" spans="1:60" outlineLevel="1" x14ac:dyDescent="0.25">
      <c r="A302" s="231">
        <v>73</v>
      </c>
      <c r="B302" s="232" t="s">
        <v>373</v>
      </c>
      <c r="C302" s="246" t="s">
        <v>374</v>
      </c>
      <c r="D302" s="233" t="s">
        <v>225</v>
      </c>
      <c r="E302" s="234">
        <v>2998.1421099999998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6">
        <v>0</v>
      </c>
      <c r="O302" s="236">
        <f>ROUND(E302*N302,2)</f>
        <v>0</v>
      </c>
      <c r="P302" s="236">
        <v>0</v>
      </c>
      <c r="Q302" s="236">
        <f>ROUND(E302*P302,2)</f>
        <v>0</v>
      </c>
      <c r="R302" s="236" t="s">
        <v>111</v>
      </c>
      <c r="S302" s="236" t="s">
        <v>112</v>
      </c>
      <c r="T302" s="237" t="s">
        <v>112</v>
      </c>
      <c r="U302" s="221">
        <v>1.6E-2</v>
      </c>
      <c r="V302" s="221">
        <f>ROUND(E302*U302,2)</f>
        <v>47.97</v>
      </c>
      <c r="W302" s="221"/>
      <c r="X302" s="221" t="s">
        <v>375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376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5">
      <c r="A303" s="219"/>
      <c r="B303" s="220"/>
      <c r="C303" s="247" t="s">
        <v>377</v>
      </c>
      <c r="D303" s="238"/>
      <c r="E303" s="238"/>
      <c r="F303" s="238"/>
      <c r="G303" s="238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116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5">
      <c r="A304" s="219"/>
      <c r="B304" s="220"/>
      <c r="C304" s="249"/>
      <c r="D304" s="239"/>
      <c r="E304" s="239"/>
      <c r="F304" s="239"/>
      <c r="G304" s="239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119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x14ac:dyDescent="0.25">
      <c r="A305" s="225" t="s">
        <v>106</v>
      </c>
      <c r="B305" s="226" t="s">
        <v>73</v>
      </c>
      <c r="C305" s="245" t="s">
        <v>74</v>
      </c>
      <c r="D305" s="227"/>
      <c r="E305" s="228"/>
      <c r="F305" s="229"/>
      <c r="G305" s="229">
        <f>SUMIF(AG306:AG308,"&lt;&gt;NOR",G306:G308)</f>
        <v>0</v>
      </c>
      <c r="H305" s="229"/>
      <c r="I305" s="229">
        <f>SUM(I306:I308)</f>
        <v>0</v>
      </c>
      <c r="J305" s="229"/>
      <c r="K305" s="229">
        <f>SUM(K306:K308)</f>
        <v>0</v>
      </c>
      <c r="L305" s="229"/>
      <c r="M305" s="229">
        <f>SUM(M306:M308)</f>
        <v>0</v>
      </c>
      <c r="N305" s="229"/>
      <c r="O305" s="229">
        <f>SUM(O306:O308)</f>
        <v>0</v>
      </c>
      <c r="P305" s="229"/>
      <c r="Q305" s="229">
        <f>SUM(Q306:Q308)</f>
        <v>0</v>
      </c>
      <c r="R305" s="229"/>
      <c r="S305" s="229"/>
      <c r="T305" s="230"/>
      <c r="U305" s="224"/>
      <c r="V305" s="224">
        <f>SUM(V306:V308)</f>
        <v>13.49</v>
      </c>
      <c r="W305" s="224"/>
      <c r="X305" s="224"/>
      <c r="AG305" t="s">
        <v>107</v>
      </c>
    </row>
    <row r="306" spans="1:60" outlineLevel="1" x14ac:dyDescent="0.25">
      <c r="A306" s="231">
        <v>74</v>
      </c>
      <c r="B306" s="232" t="s">
        <v>378</v>
      </c>
      <c r="C306" s="246" t="s">
        <v>379</v>
      </c>
      <c r="D306" s="233" t="s">
        <v>132</v>
      </c>
      <c r="E306" s="234">
        <v>93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6">
        <v>0</v>
      </c>
      <c r="O306" s="236">
        <f>ROUND(E306*N306,2)</f>
        <v>0</v>
      </c>
      <c r="P306" s="236">
        <v>0</v>
      </c>
      <c r="Q306" s="236">
        <f>ROUND(E306*P306,2)</f>
        <v>0</v>
      </c>
      <c r="R306" s="236"/>
      <c r="S306" s="236" t="s">
        <v>112</v>
      </c>
      <c r="T306" s="237" t="s">
        <v>112</v>
      </c>
      <c r="U306" s="221">
        <v>0.14499999999999999</v>
      </c>
      <c r="V306" s="221">
        <f>ROUND(E306*U306,2)</f>
        <v>13.49</v>
      </c>
      <c r="W306" s="221"/>
      <c r="X306" s="221" t="s">
        <v>113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114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5">
      <c r="A307" s="219"/>
      <c r="B307" s="220"/>
      <c r="C307" s="248" t="s">
        <v>222</v>
      </c>
      <c r="D307" s="222"/>
      <c r="E307" s="223">
        <v>93</v>
      </c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118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5">
      <c r="A308" s="219"/>
      <c r="B308" s="220"/>
      <c r="C308" s="249"/>
      <c r="D308" s="239"/>
      <c r="E308" s="239"/>
      <c r="F308" s="239"/>
      <c r="G308" s="239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119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x14ac:dyDescent="0.25">
      <c r="A309" s="225" t="s">
        <v>106</v>
      </c>
      <c r="B309" s="226" t="s">
        <v>75</v>
      </c>
      <c r="C309" s="245" t="s">
        <v>76</v>
      </c>
      <c r="D309" s="227"/>
      <c r="E309" s="228"/>
      <c r="F309" s="229"/>
      <c r="G309" s="229">
        <f>SUMIF(AG310:AG318,"&lt;&gt;NOR",G310:G318)</f>
        <v>0</v>
      </c>
      <c r="H309" s="229"/>
      <c r="I309" s="229">
        <f>SUM(I310:I318)</f>
        <v>0</v>
      </c>
      <c r="J309" s="229"/>
      <c r="K309" s="229">
        <f>SUM(K310:K318)</f>
        <v>0</v>
      </c>
      <c r="L309" s="229"/>
      <c r="M309" s="229">
        <f>SUM(M310:M318)</f>
        <v>0</v>
      </c>
      <c r="N309" s="229"/>
      <c r="O309" s="229">
        <f>SUM(O310:O318)</f>
        <v>0</v>
      </c>
      <c r="P309" s="229"/>
      <c r="Q309" s="229">
        <f>SUM(Q310:Q318)</f>
        <v>0</v>
      </c>
      <c r="R309" s="229"/>
      <c r="S309" s="229"/>
      <c r="T309" s="230"/>
      <c r="U309" s="224"/>
      <c r="V309" s="224">
        <f>SUM(V310:V318)</f>
        <v>2506.08</v>
      </c>
      <c r="W309" s="224"/>
      <c r="X309" s="224"/>
      <c r="AG309" t="s">
        <v>107</v>
      </c>
    </row>
    <row r="310" spans="1:60" outlineLevel="1" x14ac:dyDescent="0.25">
      <c r="A310" s="231">
        <v>75</v>
      </c>
      <c r="B310" s="232" t="s">
        <v>380</v>
      </c>
      <c r="C310" s="246" t="s">
        <v>381</v>
      </c>
      <c r="D310" s="233" t="s">
        <v>225</v>
      </c>
      <c r="E310" s="234">
        <v>875.02760000000001</v>
      </c>
      <c r="F310" s="235"/>
      <c r="G310" s="236">
        <f>ROUND(E310*F310,2)</f>
        <v>0</v>
      </c>
      <c r="H310" s="235"/>
      <c r="I310" s="236">
        <f>ROUND(E310*H310,2)</f>
        <v>0</v>
      </c>
      <c r="J310" s="235"/>
      <c r="K310" s="236">
        <f>ROUND(E310*J310,2)</f>
        <v>0</v>
      </c>
      <c r="L310" s="236">
        <v>21</v>
      </c>
      <c r="M310" s="236">
        <f>G310*(1+L310/100)</f>
        <v>0</v>
      </c>
      <c r="N310" s="236">
        <v>0</v>
      </c>
      <c r="O310" s="236">
        <f>ROUND(E310*N310,2)</f>
        <v>0</v>
      </c>
      <c r="P310" s="236">
        <v>0</v>
      </c>
      <c r="Q310" s="236">
        <f>ROUND(E310*P310,2)</f>
        <v>0</v>
      </c>
      <c r="R310" s="236" t="s">
        <v>382</v>
      </c>
      <c r="S310" s="236" t="s">
        <v>112</v>
      </c>
      <c r="T310" s="237" t="s">
        <v>112</v>
      </c>
      <c r="U310" s="221">
        <v>0.98</v>
      </c>
      <c r="V310" s="221">
        <f>ROUND(E310*U310,2)</f>
        <v>857.53</v>
      </c>
      <c r="W310" s="221"/>
      <c r="X310" s="221" t="s">
        <v>383</v>
      </c>
      <c r="Y310" s="212"/>
      <c r="Z310" s="212"/>
      <c r="AA310" s="212"/>
      <c r="AB310" s="212"/>
      <c r="AC310" s="212"/>
      <c r="AD310" s="212"/>
      <c r="AE310" s="212"/>
      <c r="AF310" s="212"/>
      <c r="AG310" s="212" t="s">
        <v>384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5">
      <c r="A311" s="219"/>
      <c r="B311" s="220"/>
      <c r="C311" s="252" t="s">
        <v>385</v>
      </c>
      <c r="D311" s="243"/>
      <c r="E311" s="243"/>
      <c r="F311" s="243"/>
      <c r="G311" s="243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200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5">
      <c r="A312" s="219"/>
      <c r="B312" s="220"/>
      <c r="C312" s="249"/>
      <c r="D312" s="239"/>
      <c r="E312" s="239"/>
      <c r="F312" s="239"/>
      <c r="G312" s="239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119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5">
      <c r="A313" s="231">
        <v>76</v>
      </c>
      <c r="B313" s="232" t="s">
        <v>386</v>
      </c>
      <c r="C313" s="246" t="s">
        <v>387</v>
      </c>
      <c r="D313" s="233" t="s">
        <v>225</v>
      </c>
      <c r="E313" s="234">
        <v>6125.1931999999997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6">
        <v>0</v>
      </c>
      <c r="O313" s="236">
        <f>ROUND(E313*N313,2)</f>
        <v>0</v>
      </c>
      <c r="P313" s="236">
        <v>0</v>
      </c>
      <c r="Q313" s="236">
        <f>ROUND(E313*P313,2)</f>
        <v>0</v>
      </c>
      <c r="R313" s="236" t="s">
        <v>382</v>
      </c>
      <c r="S313" s="236" t="s">
        <v>112</v>
      </c>
      <c r="T313" s="237" t="s">
        <v>112</v>
      </c>
      <c r="U313" s="221">
        <v>0</v>
      </c>
      <c r="V313" s="221">
        <f>ROUND(E313*U313,2)</f>
        <v>0</v>
      </c>
      <c r="W313" s="221"/>
      <c r="X313" s="221" t="s">
        <v>383</v>
      </c>
      <c r="Y313" s="212"/>
      <c r="Z313" s="212"/>
      <c r="AA313" s="212"/>
      <c r="AB313" s="212"/>
      <c r="AC313" s="212"/>
      <c r="AD313" s="212"/>
      <c r="AE313" s="212"/>
      <c r="AF313" s="212"/>
      <c r="AG313" s="212" t="s">
        <v>384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5">
      <c r="A314" s="219"/>
      <c r="B314" s="220"/>
      <c r="C314" s="250"/>
      <c r="D314" s="241"/>
      <c r="E314" s="241"/>
      <c r="F314" s="241"/>
      <c r="G314" s="24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119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5">
      <c r="A315" s="231">
        <v>77</v>
      </c>
      <c r="B315" s="232" t="s">
        <v>388</v>
      </c>
      <c r="C315" s="246" t="s">
        <v>389</v>
      </c>
      <c r="D315" s="233" t="s">
        <v>225</v>
      </c>
      <c r="E315" s="234">
        <v>875.02760000000001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6">
        <v>0</v>
      </c>
      <c r="O315" s="236">
        <f>ROUND(E315*N315,2)</f>
        <v>0</v>
      </c>
      <c r="P315" s="236">
        <v>0</v>
      </c>
      <c r="Q315" s="236">
        <f>ROUND(E315*P315,2)</f>
        <v>0</v>
      </c>
      <c r="R315" s="236" t="s">
        <v>382</v>
      </c>
      <c r="S315" s="236" t="s">
        <v>112</v>
      </c>
      <c r="T315" s="237" t="s">
        <v>112</v>
      </c>
      <c r="U315" s="221">
        <v>1.8839999999999999</v>
      </c>
      <c r="V315" s="221">
        <f>ROUND(E315*U315,2)</f>
        <v>1648.55</v>
      </c>
      <c r="W315" s="221"/>
      <c r="X315" s="221" t="s">
        <v>383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384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5">
      <c r="A316" s="219"/>
      <c r="B316" s="220"/>
      <c r="C316" s="250"/>
      <c r="D316" s="241"/>
      <c r="E316" s="241"/>
      <c r="F316" s="241"/>
      <c r="G316" s="24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119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5">
      <c r="A317" s="231">
        <v>78</v>
      </c>
      <c r="B317" s="232" t="s">
        <v>390</v>
      </c>
      <c r="C317" s="246" t="s">
        <v>391</v>
      </c>
      <c r="D317" s="233" t="s">
        <v>225</v>
      </c>
      <c r="E317" s="234">
        <v>875.02760000000001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21</v>
      </c>
      <c r="M317" s="236">
        <f>G317*(1+L317/100)</f>
        <v>0</v>
      </c>
      <c r="N317" s="236">
        <v>0</v>
      </c>
      <c r="O317" s="236">
        <f>ROUND(E317*N317,2)</f>
        <v>0</v>
      </c>
      <c r="P317" s="236">
        <v>0</v>
      </c>
      <c r="Q317" s="236">
        <f>ROUND(E317*P317,2)</f>
        <v>0</v>
      </c>
      <c r="R317" s="236" t="s">
        <v>382</v>
      </c>
      <c r="S317" s="236" t="s">
        <v>112</v>
      </c>
      <c r="T317" s="237" t="s">
        <v>112</v>
      </c>
      <c r="U317" s="221">
        <v>0</v>
      </c>
      <c r="V317" s="221">
        <f>ROUND(E317*U317,2)</f>
        <v>0</v>
      </c>
      <c r="W317" s="221"/>
      <c r="X317" s="221" t="s">
        <v>383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384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5">
      <c r="A318" s="219"/>
      <c r="B318" s="220"/>
      <c r="C318" s="250"/>
      <c r="D318" s="241"/>
      <c r="E318" s="241"/>
      <c r="F318" s="241"/>
      <c r="G318" s="24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119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x14ac:dyDescent="0.25">
      <c r="A319" s="225" t="s">
        <v>106</v>
      </c>
      <c r="B319" s="226" t="s">
        <v>78</v>
      </c>
      <c r="C319" s="245" t="s">
        <v>27</v>
      </c>
      <c r="D319" s="227"/>
      <c r="E319" s="228"/>
      <c r="F319" s="229"/>
      <c r="G319" s="229">
        <f>SUMIF(AG320:AG332,"&lt;&gt;NOR",G320:G332)</f>
        <v>0</v>
      </c>
      <c r="H319" s="229"/>
      <c r="I319" s="229">
        <f>SUM(I320:I332)</f>
        <v>0</v>
      </c>
      <c r="J319" s="229"/>
      <c r="K319" s="229">
        <f>SUM(K320:K332)</f>
        <v>0</v>
      </c>
      <c r="L319" s="229"/>
      <c r="M319" s="229">
        <f>SUM(M320:M332)</f>
        <v>0</v>
      </c>
      <c r="N319" s="229"/>
      <c r="O319" s="229">
        <f>SUM(O320:O332)</f>
        <v>0.24</v>
      </c>
      <c r="P319" s="229"/>
      <c r="Q319" s="229">
        <f>SUM(Q320:Q332)</f>
        <v>0</v>
      </c>
      <c r="R319" s="229"/>
      <c r="S319" s="229"/>
      <c r="T319" s="230"/>
      <c r="U319" s="224"/>
      <c r="V319" s="224">
        <f>SUM(V320:V332)</f>
        <v>1.84</v>
      </c>
      <c r="W319" s="224"/>
      <c r="X319" s="224"/>
      <c r="AG319" t="s">
        <v>107</v>
      </c>
    </row>
    <row r="320" spans="1:60" ht="20.399999999999999" outlineLevel="1" x14ac:dyDescent="0.25">
      <c r="A320" s="231">
        <v>79</v>
      </c>
      <c r="B320" s="232" t="s">
        <v>392</v>
      </c>
      <c r="C320" s="246" t="s">
        <v>393</v>
      </c>
      <c r="D320" s="233" t="s">
        <v>245</v>
      </c>
      <c r="E320" s="234">
        <v>2</v>
      </c>
      <c r="F320" s="235"/>
      <c r="G320" s="236">
        <f>ROUND(E320*F320,2)</f>
        <v>0</v>
      </c>
      <c r="H320" s="235"/>
      <c r="I320" s="236">
        <f>ROUND(E320*H320,2)</f>
        <v>0</v>
      </c>
      <c r="J320" s="235"/>
      <c r="K320" s="236">
        <f>ROUND(E320*J320,2)</f>
        <v>0</v>
      </c>
      <c r="L320" s="236">
        <v>21</v>
      </c>
      <c r="M320" s="236">
        <f>G320*(1+L320/100)</f>
        <v>0</v>
      </c>
      <c r="N320" s="236">
        <v>0.1176</v>
      </c>
      <c r="O320" s="236">
        <f>ROUND(E320*N320,2)</f>
        <v>0.24</v>
      </c>
      <c r="P320" s="236">
        <v>0</v>
      </c>
      <c r="Q320" s="236">
        <f>ROUND(E320*P320,2)</f>
        <v>0</v>
      </c>
      <c r="R320" s="236" t="s">
        <v>111</v>
      </c>
      <c r="S320" s="236" t="s">
        <v>171</v>
      </c>
      <c r="T320" s="237" t="s">
        <v>172</v>
      </c>
      <c r="U320" s="221">
        <v>0.92</v>
      </c>
      <c r="V320" s="221">
        <f>ROUND(E320*U320,2)</f>
        <v>1.84</v>
      </c>
      <c r="W320" s="221"/>
      <c r="X320" s="221" t="s">
        <v>240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394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5">
      <c r="A321" s="219"/>
      <c r="B321" s="220"/>
      <c r="C321" s="248" t="s">
        <v>395</v>
      </c>
      <c r="D321" s="222"/>
      <c r="E321" s="223">
        <v>2</v>
      </c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118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5">
      <c r="A322" s="219"/>
      <c r="B322" s="220"/>
      <c r="C322" s="249"/>
      <c r="D322" s="239"/>
      <c r="E322" s="239"/>
      <c r="F322" s="239"/>
      <c r="G322" s="239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119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5">
      <c r="A323" s="231">
        <v>80</v>
      </c>
      <c r="B323" s="232" t="s">
        <v>396</v>
      </c>
      <c r="C323" s="246" t="s">
        <v>397</v>
      </c>
      <c r="D323" s="233" t="s">
        <v>239</v>
      </c>
      <c r="E323" s="234">
        <v>1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6">
        <v>0</v>
      </c>
      <c r="O323" s="236">
        <f>ROUND(E323*N323,2)</f>
        <v>0</v>
      </c>
      <c r="P323" s="236">
        <v>0</v>
      </c>
      <c r="Q323" s="236">
        <f>ROUND(E323*P323,2)</f>
        <v>0</v>
      </c>
      <c r="R323" s="236"/>
      <c r="S323" s="236" t="s">
        <v>112</v>
      </c>
      <c r="T323" s="237" t="s">
        <v>172</v>
      </c>
      <c r="U323" s="221">
        <v>0</v>
      </c>
      <c r="V323" s="221">
        <f>ROUND(E323*U323,2)</f>
        <v>0</v>
      </c>
      <c r="W323" s="221"/>
      <c r="X323" s="221" t="s">
        <v>240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241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5">
      <c r="A324" s="219"/>
      <c r="B324" s="220"/>
      <c r="C324" s="252" t="s">
        <v>398</v>
      </c>
      <c r="D324" s="243"/>
      <c r="E324" s="243"/>
      <c r="F324" s="243"/>
      <c r="G324" s="243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200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40" t="str">
        <f>C324</f>
        <v>Zaměření a vytýčení stávajících inženýrských sítí v místě stavby z hlediska jejich ochrany při provádění stavby.</v>
      </c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5">
      <c r="A325" s="219"/>
      <c r="B325" s="220"/>
      <c r="C325" s="249"/>
      <c r="D325" s="239"/>
      <c r="E325" s="239"/>
      <c r="F325" s="239"/>
      <c r="G325" s="239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119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5">
      <c r="A326" s="231">
        <v>81</v>
      </c>
      <c r="B326" s="232" t="s">
        <v>399</v>
      </c>
      <c r="C326" s="246" t="s">
        <v>400</v>
      </c>
      <c r="D326" s="233" t="s">
        <v>239</v>
      </c>
      <c r="E326" s="234">
        <v>1</v>
      </c>
      <c r="F326" s="235"/>
      <c r="G326" s="236">
        <f>ROUND(E326*F326,2)</f>
        <v>0</v>
      </c>
      <c r="H326" s="235"/>
      <c r="I326" s="236">
        <f>ROUND(E326*H326,2)</f>
        <v>0</v>
      </c>
      <c r="J326" s="235"/>
      <c r="K326" s="236">
        <f>ROUND(E326*J326,2)</f>
        <v>0</v>
      </c>
      <c r="L326" s="236">
        <v>21</v>
      </c>
      <c r="M326" s="236">
        <f>G326*(1+L326/100)</f>
        <v>0</v>
      </c>
      <c r="N326" s="236">
        <v>0</v>
      </c>
      <c r="O326" s="236">
        <f>ROUND(E326*N326,2)</f>
        <v>0</v>
      </c>
      <c r="P326" s="236">
        <v>0</v>
      </c>
      <c r="Q326" s="236">
        <f>ROUND(E326*P326,2)</f>
        <v>0</v>
      </c>
      <c r="R326" s="236"/>
      <c r="S326" s="236" t="s">
        <v>112</v>
      </c>
      <c r="T326" s="237" t="s">
        <v>172</v>
      </c>
      <c r="U326" s="221">
        <v>0</v>
      </c>
      <c r="V326" s="221">
        <f>ROUND(E326*U326,2)</f>
        <v>0</v>
      </c>
      <c r="W326" s="221"/>
      <c r="X326" s="221" t="s">
        <v>240</v>
      </c>
      <c r="Y326" s="212"/>
      <c r="Z326" s="212"/>
      <c r="AA326" s="212"/>
      <c r="AB326" s="212"/>
      <c r="AC326" s="212"/>
      <c r="AD326" s="212"/>
      <c r="AE326" s="212"/>
      <c r="AF326" s="212"/>
      <c r="AG326" s="212" t="s">
        <v>241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5">
      <c r="A327" s="219"/>
      <c r="B327" s="220"/>
      <c r="C327" s="252" t="s">
        <v>416</v>
      </c>
      <c r="D327" s="243"/>
      <c r="E327" s="243"/>
      <c r="F327" s="243"/>
      <c r="G327" s="243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200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5">
      <c r="A328" s="219"/>
      <c r="B328" s="220"/>
      <c r="C328" s="251" t="s">
        <v>401</v>
      </c>
      <c r="D328" s="242"/>
      <c r="E328" s="242"/>
      <c r="F328" s="242"/>
      <c r="G328" s="242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200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40" t="str">
        <f>C328</f>
        <v>Vyhotovení protokolu o vytyčení stavby se seznamem souřadnic vytyčených bodů a jejich polohopisnými (S-JTSK) a výškopisnými (Bpv) hodnotami.</v>
      </c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5">
      <c r="A329" s="219"/>
      <c r="B329" s="220"/>
      <c r="C329" s="249"/>
      <c r="D329" s="239"/>
      <c r="E329" s="239"/>
      <c r="F329" s="239"/>
      <c r="G329" s="239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119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5">
      <c r="A330" s="231">
        <v>82</v>
      </c>
      <c r="B330" s="232" t="s">
        <v>402</v>
      </c>
      <c r="C330" s="246" t="s">
        <v>403</v>
      </c>
      <c r="D330" s="233" t="s">
        <v>239</v>
      </c>
      <c r="E330" s="234">
        <v>1</v>
      </c>
      <c r="F330" s="235"/>
      <c r="G330" s="236">
        <f>ROUND(E330*F330,2)</f>
        <v>0</v>
      </c>
      <c r="H330" s="235"/>
      <c r="I330" s="236">
        <f>ROUND(E330*H330,2)</f>
        <v>0</v>
      </c>
      <c r="J330" s="235"/>
      <c r="K330" s="236">
        <f>ROUND(E330*J330,2)</f>
        <v>0</v>
      </c>
      <c r="L330" s="236">
        <v>21</v>
      </c>
      <c r="M330" s="236">
        <f>G330*(1+L330/100)</f>
        <v>0</v>
      </c>
      <c r="N330" s="236">
        <v>0</v>
      </c>
      <c r="O330" s="236">
        <f>ROUND(E330*N330,2)</f>
        <v>0</v>
      </c>
      <c r="P330" s="236">
        <v>0</v>
      </c>
      <c r="Q330" s="236">
        <f>ROUND(E330*P330,2)</f>
        <v>0</v>
      </c>
      <c r="R330" s="236"/>
      <c r="S330" s="236" t="s">
        <v>112</v>
      </c>
      <c r="T330" s="237" t="s">
        <v>172</v>
      </c>
      <c r="U330" s="221">
        <v>0</v>
      </c>
      <c r="V330" s="221">
        <f>ROUND(E330*U330,2)</f>
        <v>0</v>
      </c>
      <c r="W330" s="221"/>
      <c r="X330" s="221" t="s">
        <v>240</v>
      </c>
      <c r="Y330" s="212"/>
      <c r="Z330" s="212"/>
      <c r="AA330" s="212"/>
      <c r="AB330" s="212"/>
      <c r="AC330" s="212"/>
      <c r="AD330" s="212"/>
      <c r="AE330" s="212"/>
      <c r="AF330" s="212"/>
      <c r="AG330" s="212" t="s">
        <v>241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5">
      <c r="A331" s="219"/>
      <c r="B331" s="220"/>
      <c r="C331" s="252" t="s">
        <v>404</v>
      </c>
      <c r="D331" s="243"/>
      <c r="E331" s="243"/>
      <c r="F331" s="243"/>
      <c r="G331" s="243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200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5">
      <c r="A332" s="219"/>
      <c r="B332" s="220"/>
      <c r="C332" s="249"/>
      <c r="D332" s="239"/>
      <c r="E332" s="239"/>
      <c r="F332" s="239"/>
      <c r="G332" s="239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119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x14ac:dyDescent="0.25">
      <c r="A333" s="225" t="s">
        <v>106</v>
      </c>
      <c r="B333" s="226" t="s">
        <v>79</v>
      </c>
      <c r="C333" s="245" t="s">
        <v>28</v>
      </c>
      <c r="D333" s="227"/>
      <c r="E333" s="228"/>
      <c r="F333" s="229"/>
      <c r="G333" s="229">
        <f>SUMIF(AG334:AG344,"&lt;&gt;NOR",G334:G344)</f>
        <v>0</v>
      </c>
      <c r="H333" s="229"/>
      <c r="I333" s="229">
        <f>SUM(I334:I344)</f>
        <v>0</v>
      </c>
      <c r="J333" s="229"/>
      <c r="K333" s="229">
        <f>SUM(K334:K344)</f>
        <v>0</v>
      </c>
      <c r="L333" s="229"/>
      <c r="M333" s="229">
        <f>SUM(M334:M344)</f>
        <v>0</v>
      </c>
      <c r="N333" s="229"/>
      <c r="O333" s="229">
        <f>SUM(O334:O344)</f>
        <v>0</v>
      </c>
      <c r="P333" s="229"/>
      <c r="Q333" s="229">
        <f>SUM(Q334:Q344)</f>
        <v>0</v>
      </c>
      <c r="R333" s="229"/>
      <c r="S333" s="229"/>
      <c r="T333" s="230"/>
      <c r="U333" s="224"/>
      <c r="V333" s="224">
        <f>SUM(V334:V344)</f>
        <v>0</v>
      </c>
      <c r="W333" s="224"/>
      <c r="X333" s="224"/>
      <c r="AG333" t="s">
        <v>107</v>
      </c>
    </row>
    <row r="334" spans="1:60" outlineLevel="1" x14ac:dyDescent="0.25">
      <c r="A334" s="231">
        <v>83</v>
      </c>
      <c r="B334" s="232" t="s">
        <v>405</v>
      </c>
      <c r="C334" s="246" t="s">
        <v>406</v>
      </c>
      <c r="D334" s="233" t="s">
        <v>239</v>
      </c>
      <c r="E334" s="234">
        <v>1</v>
      </c>
      <c r="F334" s="235"/>
      <c r="G334" s="236">
        <f>ROUND(E334*F334,2)</f>
        <v>0</v>
      </c>
      <c r="H334" s="235"/>
      <c r="I334" s="236">
        <f>ROUND(E334*H334,2)</f>
        <v>0</v>
      </c>
      <c r="J334" s="235"/>
      <c r="K334" s="236">
        <f>ROUND(E334*J334,2)</f>
        <v>0</v>
      </c>
      <c r="L334" s="236">
        <v>21</v>
      </c>
      <c r="M334" s="236">
        <f>G334*(1+L334/100)</f>
        <v>0</v>
      </c>
      <c r="N334" s="236">
        <v>0</v>
      </c>
      <c r="O334" s="236">
        <f>ROUND(E334*N334,2)</f>
        <v>0</v>
      </c>
      <c r="P334" s="236">
        <v>0</v>
      </c>
      <c r="Q334" s="236">
        <f>ROUND(E334*P334,2)</f>
        <v>0</v>
      </c>
      <c r="R334" s="236"/>
      <c r="S334" s="236" t="s">
        <v>112</v>
      </c>
      <c r="T334" s="237" t="s">
        <v>172</v>
      </c>
      <c r="U334" s="221">
        <v>0</v>
      </c>
      <c r="V334" s="221">
        <f>ROUND(E334*U334,2)</f>
        <v>0</v>
      </c>
      <c r="W334" s="221"/>
      <c r="X334" s="221" t="s">
        <v>240</v>
      </c>
      <c r="Y334" s="212"/>
      <c r="Z334" s="212"/>
      <c r="AA334" s="212"/>
      <c r="AB334" s="212"/>
      <c r="AC334" s="212"/>
      <c r="AD334" s="212"/>
      <c r="AE334" s="212"/>
      <c r="AF334" s="212"/>
      <c r="AG334" s="212" t="s">
        <v>241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5">
      <c r="A335" s="219"/>
      <c r="B335" s="220"/>
      <c r="C335" s="252" t="s">
        <v>407</v>
      </c>
      <c r="D335" s="243"/>
      <c r="E335" s="243"/>
      <c r="F335" s="243"/>
      <c r="G335" s="243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200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40" t="str">
        <f>C335</f>
        <v>Náklady na provedení skutečného zaměření stavby v rozsahu nezbytném pro zápis změny do katastru nemovitostí.</v>
      </c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5">
      <c r="A336" s="219"/>
      <c r="B336" s="220"/>
      <c r="C336" s="249"/>
      <c r="D336" s="239"/>
      <c r="E336" s="239"/>
      <c r="F336" s="239"/>
      <c r="G336" s="239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119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5">
      <c r="A337" s="231">
        <v>84</v>
      </c>
      <c r="B337" s="232" t="s">
        <v>408</v>
      </c>
      <c r="C337" s="246" t="s">
        <v>409</v>
      </c>
      <c r="D337" s="233" t="s">
        <v>239</v>
      </c>
      <c r="E337" s="234">
        <v>1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6">
        <v>0</v>
      </c>
      <c r="O337" s="236">
        <f>ROUND(E337*N337,2)</f>
        <v>0</v>
      </c>
      <c r="P337" s="236">
        <v>0</v>
      </c>
      <c r="Q337" s="236">
        <f>ROUND(E337*P337,2)</f>
        <v>0</v>
      </c>
      <c r="R337" s="236"/>
      <c r="S337" s="236" t="s">
        <v>112</v>
      </c>
      <c r="T337" s="237" t="s">
        <v>172</v>
      </c>
      <c r="U337" s="221">
        <v>0</v>
      </c>
      <c r="V337" s="221">
        <f>ROUND(E337*U337,2)</f>
        <v>0</v>
      </c>
      <c r="W337" s="221"/>
      <c r="X337" s="221" t="s">
        <v>240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241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5">
      <c r="A338" s="219"/>
      <c r="B338" s="220"/>
      <c r="C338" s="252" t="s">
        <v>410</v>
      </c>
      <c r="D338" s="243"/>
      <c r="E338" s="243"/>
      <c r="F338" s="243"/>
      <c r="G338" s="243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200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40" t="str">
        <f>C338</f>
        <v>Náklady na vyhotovení dokumentace skutečného provedení stavby a její předání objednateli v požadované formě a požadovaném počtu.</v>
      </c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5">
      <c r="A339" s="219"/>
      <c r="B339" s="220"/>
      <c r="C339" s="249"/>
      <c r="D339" s="239"/>
      <c r="E339" s="239"/>
      <c r="F339" s="239"/>
      <c r="G339" s="239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119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5">
      <c r="A340" s="231">
        <v>85</v>
      </c>
      <c r="B340" s="232" t="s">
        <v>411</v>
      </c>
      <c r="C340" s="246" t="s">
        <v>412</v>
      </c>
      <c r="D340" s="233" t="s">
        <v>239</v>
      </c>
      <c r="E340" s="234">
        <v>1</v>
      </c>
      <c r="F340" s="235"/>
      <c r="G340" s="236">
        <f>ROUND(E340*F340,2)</f>
        <v>0</v>
      </c>
      <c r="H340" s="235"/>
      <c r="I340" s="236">
        <f>ROUND(E340*H340,2)</f>
        <v>0</v>
      </c>
      <c r="J340" s="235"/>
      <c r="K340" s="236">
        <f>ROUND(E340*J340,2)</f>
        <v>0</v>
      </c>
      <c r="L340" s="236">
        <v>21</v>
      </c>
      <c r="M340" s="236">
        <f>G340*(1+L340/100)</f>
        <v>0</v>
      </c>
      <c r="N340" s="236">
        <v>0</v>
      </c>
      <c r="O340" s="236">
        <f>ROUND(E340*N340,2)</f>
        <v>0</v>
      </c>
      <c r="P340" s="236">
        <v>0</v>
      </c>
      <c r="Q340" s="236">
        <f>ROUND(E340*P340,2)</f>
        <v>0</v>
      </c>
      <c r="R340" s="236"/>
      <c r="S340" s="236" t="s">
        <v>171</v>
      </c>
      <c r="T340" s="237" t="s">
        <v>172</v>
      </c>
      <c r="U340" s="221">
        <v>0</v>
      </c>
      <c r="V340" s="221">
        <f>ROUND(E340*U340,2)</f>
        <v>0</v>
      </c>
      <c r="W340" s="221"/>
      <c r="X340" s="221" t="s">
        <v>240</v>
      </c>
      <c r="Y340" s="212"/>
      <c r="Z340" s="212"/>
      <c r="AA340" s="212"/>
      <c r="AB340" s="212"/>
      <c r="AC340" s="212"/>
      <c r="AD340" s="212"/>
      <c r="AE340" s="212"/>
      <c r="AF340" s="212"/>
      <c r="AG340" s="212" t="s">
        <v>394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5">
      <c r="A341" s="219"/>
      <c r="B341" s="220"/>
      <c r="C341" s="248" t="s">
        <v>413</v>
      </c>
      <c r="D341" s="222"/>
      <c r="E341" s="223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118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0.399999999999999" outlineLevel="1" x14ac:dyDescent="0.25">
      <c r="A342" s="219"/>
      <c r="B342" s="220"/>
      <c r="C342" s="248" t="s">
        <v>414</v>
      </c>
      <c r="D342" s="222"/>
      <c r="E342" s="223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118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5">
      <c r="A343" s="219"/>
      <c r="B343" s="220"/>
      <c r="C343" s="248" t="s">
        <v>57</v>
      </c>
      <c r="D343" s="222"/>
      <c r="E343" s="223">
        <v>1</v>
      </c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118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5">
      <c r="A344" s="219"/>
      <c r="B344" s="220"/>
      <c r="C344" s="249"/>
      <c r="D344" s="239"/>
      <c r="E344" s="239"/>
      <c r="F344" s="239"/>
      <c r="G344" s="239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119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x14ac:dyDescent="0.25">
      <c r="A345" s="3"/>
      <c r="B345" s="4"/>
      <c r="C345" s="25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AE345">
        <v>15</v>
      </c>
      <c r="AF345">
        <v>21</v>
      </c>
      <c r="AG345" t="s">
        <v>93</v>
      </c>
    </row>
    <row r="346" spans="1:60" x14ac:dyDescent="0.25">
      <c r="A346" s="215"/>
      <c r="B346" s="216" t="s">
        <v>29</v>
      </c>
      <c r="C346" s="254"/>
      <c r="D346" s="217"/>
      <c r="E346" s="218"/>
      <c r="F346" s="218"/>
      <c r="G346" s="244">
        <f>G8+G75+G82+G143+G150+G292+G296+G301+G305+G309+G319+G333</f>
        <v>0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AE346">
        <f>SUMIF(L7:L344,AE345,G7:G344)</f>
        <v>0</v>
      </c>
      <c r="AF346">
        <f>SUMIF(L7:L344,AF345,G7:G344)</f>
        <v>0</v>
      </c>
      <c r="AG346" t="s">
        <v>415</v>
      </c>
    </row>
    <row r="347" spans="1:60" x14ac:dyDescent="0.25">
      <c r="C347" s="255"/>
      <c r="D347" s="10"/>
      <c r="AG347" t="s">
        <v>417</v>
      </c>
    </row>
    <row r="348" spans="1:60" x14ac:dyDescent="0.25">
      <c r="D348" s="10"/>
    </row>
    <row r="349" spans="1:60" x14ac:dyDescent="0.25">
      <c r="D349" s="10"/>
    </row>
    <row r="350" spans="1:60" x14ac:dyDescent="0.25">
      <c r="D350" s="10"/>
    </row>
    <row r="351" spans="1:60" x14ac:dyDescent="0.25">
      <c r="D351" s="10"/>
    </row>
    <row r="352" spans="1:60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pjHMeL2E6xFk82m0UJ75mt/wtguBDLmjk3se0DAZDGFuCmFGP6zonydwA531M8TabqxYOndhQD4wO7KtQM3KQ==" saltValue="dFivR57ZgAkhGTDUZgl+bA==" spinCount="100000" sheet="1"/>
  <mergeCells count="128">
    <mergeCell ref="C339:G339"/>
    <mergeCell ref="C344:G344"/>
    <mergeCell ref="C329:G329"/>
    <mergeCell ref="C331:G331"/>
    <mergeCell ref="C332:G332"/>
    <mergeCell ref="C335:G335"/>
    <mergeCell ref="C336:G336"/>
    <mergeCell ref="C338:G338"/>
    <mergeCell ref="C318:G318"/>
    <mergeCell ref="C322:G322"/>
    <mergeCell ref="C324:G324"/>
    <mergeCell ref="C325:G325"/>
    <mergeCell ref="C327:G327"/>
    <mergeCell ref="C328:G328"/>
    <mergeCell ref="C304:G304"/>
    <mergeCell ref="C308:G308"/>
    <mergeCell ref="C311:G311"/>
    <mergeCell ref="C312:G312"/>
    <mergeCell ref="C314:G314"/>
    <mergeCell ref="C316:G316"/>
    <mergeCell ref="C288:G288"/>
    <mergeCell ref="C291:G291"/>
    <mergeCell ref="C295:G295"/>
    <mergeCell ref="C298:G298"/>
    <mergeCell ref="C300:G300"/>
    <mergeCell ref="C303:G303"/>
    <mergeCell ref="C267:G267"/>
    <mergeCell ref="C272:G272"/>
    <mergeCell ref="C276:G276"/>
    <mergeCell ref="C279:G279"/>
    <mergeCell ref="C282:G282"/>
    <mergeCell ref="C285:G285"/>
    <mergeCell ref="C252:G252"/>
    <mergeCell ref="C253:G253"/>
    <mergeCell ref="C257:G257"/>
    <mergeCell ref="C259:G259"/>
    <mergeCell ref="C261:G261"/>
    <mergeCell ref="C264:G264"/>
    <mergeCell ref="C241:G241"/>
    <mergeCell ref="C243:G243"/>
    <mergeCell ref="C245:G245"/>
    <mergeCell ref="C247:G247"/>
    <mergeCell ref="C249:G249"/>
    <mergeCell ref="C250:G250"/>
    <mergeCell ref="C224:G224"/>
    <mergeCell ref="C227:G227"/>
    <mergeCell ref="C229:G229"/>
    <mergeCell ref="C235:G235"/>
    <mergeCell ref="C237:G237"/>
    <mergeCell ref="C239:G239"/>
    <mergeCell ref="C198:G198"/>
    <mergeCell ref="C201:G201"/>
    <mergeCell ref="C204:G204"/>
    <mergeCell ref="C214:G214"/>
    <mergeCell ref="C218:G218"/>
    <mergeCell ref="C221:G221"/>
    <mergeCell ref="C164:G164"/>
    <mergeCell ref="C174:G174"/>
    <mergeCell ref="C178:G178"/>
    <mergeCell ref="C181:G181"/>
    <mergeCell ref="C184:G184"/>
    <mergeCell ref="C194:G194"/>
    <mergeCell ref="C149:G149"/>
    <mergeCell ref="C152:G152"/>
    <mergeCell ref="C154:G154"/>
    <mergeCell ref="C156:G156"/>
    <mergeCell ref="C158:G158"/>
    <mergeCell ref="C161:G161"/>
    <mergeCell ref="C136:G136"/>
    <mergeCell ref="C139:G139"/>
    <mergeCell ref="C142:G142"/>
    <mergeCell ref="C145:G145"/>
    <mergeCell ref="C146:G146"/>
    <mergeCell ref="C148:G148"/>
    <mergeCell ref="C122:G122"/>
    <mergeCell ref="C125:G125"/>
    <mergeCell ref="C127:G127"/>
    <mergeCell ref="C129:G129"/>
    <mergeCell ref="C131:G131"/>
    <mergeCell ref="C133:G133"/>
    <mergeCell ref="C102:G102"/>
    <mergeCell ref="C105:G105"/>
    <mergeCell ref="C108:G108"/>
    <mergeCell ref="C110:G110"/>
    <mergeCell ref="C112:G112"/>
    <mergeCell ref="C117:G117"/>
    <mergeCell ref="C90:G90"/>
    <mergeCell ref="C93:G93"/>
    <mergeCell ref="C95:G95"/>
    <mergeCell ref="C96:G96"/>
    <mergeCell ref="C99:G99"/>
    <mergeCell ref="C101:G101"/>
    <mergeCell ref="C71:G71"/>
    <mergeCell ref="C74:G74"/>
    <mergeCell ref="C77:G77"/>
    <mergeCell ref="C81:G81"/>
    <mergeCell ref="C84:G84"/>
    <mergeCell ref="C88:G88"/>
    <mergeCell ref="C56:G56"/>
    <mergeCell ref="C59:G59"/>
    <mergeCell ref="C61:G61"/>
    <mergeCell ref="C63:G63"/>
    <mergeCell ref="C65:G65"/>
    <mergeCell ref="C68:G68"/>
    <mergeCell ref="C46:G46"/>
    <mergeCell ref="C47:G47"/>
    <mergeCell ref="C49:G49"/>
    <mergeCell ref="C51:G51"/>
    <mergeCell ref="C53:G53"/>
    <mergeCell ref="C54:G54"/>
    <mergeCell ref="C31:G31"/>
    <mergeCell ref="C33:G33"/>
    <mergeCell ref="C35:G35"/>
    <mergeCell ref="C38:G38"/>
    <mergeCell ref="C40:G40"/>
    <mergeCell ref="C44:G44"/>
    <mergeCell ref="C16:G16"/>
    <mergeCell ref="C19:G19"/>
    <mergeCell ref="C21:G21"/>
    <mergeCell ref="C25:G25"/>
    <mergeCell ref="C27:G27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2019-03-19T12:27:02Z</cp:lastPrinted>
  <dcterms:created xsi:type="dcterms:W3CDTF">2009-04-08T07:15:50Z</dcterms:created>
  <dcterms:modified xsi:type="dcterms:W3CDTF">2020-03-12T14:07:27Z</dcterms:modified>
</cp:coreProperties>
</file>