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H27" i="1"/>
  <c r="N27" s="1"/>
  <c r="H26"/>
  <c r="N26" s="1"/>
  <c r="H28"/>
  <c r="N28" s="1"/>
  <c r="H29"/>
  <c r="N29" s="1"/>
  <c r="N5"/>
  <c r="N6"/>
  <c r="N7"/>
  <c r="N8"/>
  <c r="N9"/>
  <c r="N10"/>
  <c r="N11"/>
  <c r="N12"/>
  <c r="N4"/>
  <c r="N15"/>
  <c r="N20" l="1"/>
  <c r="N21"/>
  <c r="N17"/>
  <c r="N18"/>
  <c r="N23"/>
  <c r="N19"/>
  <c r="N16"/>
  <c r="N22"/>
  <c r="N30" l="1"/>
</calcChain>
</file>

<file path=xl/sharedStrings.xml><?xml version="1.0" encoding="utf-8"?>
<sst xmlns="http://schemas.openxmlformats.org/spreadsheetml/2006/main" count="210" uniqueCount="79">
  <si>
    <t>ID</t>
  </si>
  <si>
    <t>Stručná specifikace</t>
  </si>
  <si>
    <t>Šířka [mm]</t>
  </si>
  <si>
    <t>Ø role [mm]</t>
  </si>
  <si>
    <t>Skládané, typ ZZ, recyklované, jednovrstvé</t>
  </si>
  <si>
    <t>Délka [mm]</t>
  </si>
  <si>
    <t>Skládané, typ ZZ, recyklované, dvouvrstvé</t>
  </si>
  <si>
    <t>Skládané, typ ZZ, celulóza, dvouvrstvé</t>
  </si>
  <si>
    <t>220-235</t>
  </si>
  <si>
    <t>Skládané, typ ZZ, celulóza, jednovrstvé</t>
  </si>
  <si>
    <t>Položky pro 1. část - Toaletní papír a papírové ručníky</t>
  </si>
  <si>
    <t>Položka</t>
  </si>
  <si>
    <t>Recyklovaný, malá role, jednovrstvý, perforace</t>
  </si>
  <si>
    <t>Recyklovaný, malá role, dvouvrstvý, perforace</t>
  </si>
  <si>
    <t>100 % celulóza, malá role, dvouvrstvý, perforace</t>
  </si>
  <si>
    <t>100 % celulóza, malá role, třívrstvý, perforace</t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</si>
  <si>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A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</si>
  <si>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B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</si>
  <si>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C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</si>
  <si>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D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</si>
  <si>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A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</si>
  <si>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B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</si>
  <si>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C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</si>
  <si>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A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</si>
  <si>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B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</si>
  <si>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C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</si>
  <si>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D</t>
    </r>
  </si>
  <si>
    <t>Obchodní název</t>
  </si>
  <si>
    <t>Cena v Kč bez DPH</t>
  </si>
  <si>
    <t>za balení</t>
  </si>
  <si>
    <t>celkem za položku</t>
  </si>
  <si>
    <t>za 100 m</t>
  </si>
  <si>
    <t>1000ks</t>
  </si>
  <si>
    <t>za 1000 ks</t>
  </si>
  <si>
    <t>210-250</t>
  </si>
  <si>
    <t>Hodnocená jednotka</t>
  </si>
  <si>
    <t>100m</t>
  </si>
  <si>
    <t>CELKEM za všechny položky 1. části (v Kč bez DPH)</t>
  </si>
  <si>
    <t>Sazba DPH [%]</t>
  </si>
  <si>
    <t>Pozn.: Uchazeči vyplní ELEKTRONICKY pouze FIALOVĚ zvýrazněná pole tohoto krycího listu. Ostatní pole jsou uzamčena proti změnám. V případě nutnosti editace není nastaveno heslo pro odemknutí (menu Revize -&gt; Odemknout list). V tabulce uchazeči vyplní pouze obchodní název, nabízené balení, cenu za balení a jednotkové ceny položek.</t>
  </si>
  <si>
    <t>85-100</t>
  </si>
  <si>
    <t>Recyklovaný, velká (JUMBO) role, jednovrstvý</t>
  </si>
  <si>
    <t>175-195</t>
  </si>
  <si>
    <t>225-245</t>
  </si>
  <si>
    <t>255-285</t>
  </si>
  <si>
    <t>Recyklovaný, velká (JUMBO) role, dvouvrstvý</t>
  </si>
  <si>
    <t>100 % celulóza, velká (JUMBO) role, dvouvrstvý</t>
  </si>
  <si>
    <t>HJ</t>
  </si>
  <si>
    <t>PRN [m]</t>
  </si>
  <si>
    <t>MNR [m]</t>
  </si>
  <si>
    <t>PRO [ks]</t>
  </si>
  <si>
    <t>Legenda:</t>
  </si>
  <si>
    <t>- cena za toto množství bude předmětem hodnocení</t>
  </si>
  <si>
    <t>- průměr role nabízeného předmětu musí být v tomto intervalu</t>
  </si>
  <si>
    <t>- návin role nabízeného předmětu nesmí být vyšší než uvedené maximum</t>
  </si>
  <si>
    <t>1 role</t>
  </si>
  <si>
    <t>MVB</t>
  </si>
  <si>
    <t>Maximální velikost balení</t>
  </si>
  <si>
    <t>5000ks</t>
  </si>
  <si>
    <t>NN 1 role [m]</t>
  </si>
  <si>
    <t>10 rolí</t>
  </si>
  <si>
    <t>VNB [role]</t>
  </si>
  <si>
    <t>za 1 roli</t>
  </si>
  <si>
    <t>VNB [ks]</t>
  </si>
  <si>
    <t>Velikost nabízeného balení</t>
  </si>
  <si>
    <t>- max. počet jednotek (rolí nebo kusů), které uchazeč může dodávat jako min. jednotky v objednávce (př. karton - 10 rolí)</t>
  </si>
  <si>
    <t>- počet jednotek (rolí nebo kusů), které uchazeč bude dodávat jako min. jednotku v objednávce (př. karton - 10 rolí)</t>
  </si>
  <si>
    <t>VNB</t>
  </si>
  <si>
    <t>Šířka / Délka [mm]</t>
  </si>
  <si>
    <t>Šířka / Délka v milimetrech</t>
  </si>
  <si>
    <t>- šířka / délka nabízeného předmětu musí být v uvedeném intervalu</t>
  </si>
  <si>
    <t>Maximální návin role v metrech</t>
  </si>
  <si>
    <t>NN [m]</t>
  </si>
  <si>
    <t>Nabízený návin v metrech</t>
  </si>
  <si>
    <t>Přepokládaný roční návin v metrech</t>
  </si>
  <si>
    <t>Přepokládaný roční objem v kusech</t>
  </si>
  <si>
    <t>- přepokládaná roční spotřeba předmětu (v uvedených jednotkách)</t>
  </si>
  <si>
    <t>Průměr role v milimetrech</t>
  </si>
  <si>
    <t>- návin role v metrech, který uchazeč nabízí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</si>
</sst>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#,##0\ &quot;Kč&quot;"/>
    <numFmt numFmtId="165" formatCode="#,##0.00\ &quot;Kč&quot;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68">
    <xf numFmtId="0" fontId="0" fillId="0" borderId="0" xfId="0"/>
    <xf numFmtId="164" fontId="7" fillId="4" borderId="5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43" fontId="0" fillId="0" borderId="0" xfId="1" applyFont="1" applyFill="1" applyAlignment="1">
      <alignment vertical="center"/>
    </xf>
    <xf numFmtId="0" fontId="9" fillId="0" borderId="0" xfId="0" applyNumberFormat="1" applyFont="1" applyAlignment="1">
      <alignment vertical="center" wrapText="1"/>
    </xf>
    <xf numFmtId="165" fontId="4" fillId="2" borderId="1" xfId="0" applyNumberFormat="1" applyFont="1" applyFill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vertical="center" shrinkToFit="1"/>
      <protection locked="0"/>
    </xf>
    <xf numFmtId="165" fontId="4" fillId="0" borderId="1" xfId="0" applyNumberFormat="1" applyFont="1" applyFill="1" applyBorder="1" applyAlignment="1">
      <alignment vertical="center" shrinkToFit="1"/>
    </xf>
    <xf numFmtId="165" fontId="10" fillId="2" borderId="2" xfId="0" applyNumberFormat="1" applyFont="1" applyFill="1" applyBorder="1" applyAlignment="1" applyProtection="1">
      <alignment vertical="center" shrinkToFit="1"/>
      <protection locked="0"/>
    </xf>
    <xf numFmtId="165" fontId="10" fillId="0" borderId="2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horizontal="right" vertical="center" indent="1"/>
    </xf>
    <xf numFmtId="0" fontId="4" fillId="0" borderId="0" xfId="0" applyFont="1" applyFill="1" applyBorder="1" applyAlignment="1">
      <alignment horizontal="right" vertical="center" indent="1"/>
    </xf>
    <xf numFmtId="10" fontId="4" fillId="2" borderId="1" xfId="0" applyNumberFormat="1" applyFont="1" applyFill="1" applyBorder="1" applyAlignment="1" applyProtection="1">
      <alignment vertical="center"/>
      <protection locked="0"/>
    </xf>
    <xf numFmtId="10" fontId="10" fillId="2" borderId="1" xfId="0" applyNumberFormat="1" applyFont="1" applyFill="1" applyBorder="1" applyAlignment="1" applyProtection="1">
      <alignment vertical="center"/>
      <protection locked="0"/>
    </xf>
    <xf numFmtId="3" fontId="4" fillId="0" borderId="11" xfId="0" applyNumberFormat="1" applyFont="1" applyFill="1" applyBorder="1" applyAlignment="1">
      <alignment vertical="center" wrapText="1"/>
    </xf>
    <xf numFmtId="3" fontId="4" fillId="0" borderId="7" xfId="0" applyNumberFormat="1" applyFont="1" applyFill="1" applyBorder="1" applyAlignment="1">
      <alignment vertical="center" wrapText="1"/>
    </xf>
    <xf numFmtId="0" fontId="4" fillId="2" borderId="16" xfId="0" applyFont="1" applyFill="1" applyBorder="1" applyAlignment="1" applyProtection="1">
      <alignment vertical="center" wrapText="1" shrinkToFit="1"/>
      <protection locked="0"/>
    </xf>
    <xf numFmtId="0" fontId="4" fillId="2" borderId="16" xfId="0" applyFont="1" applyFill="1" applyBorder="1" applyAlignment="1" applyProtection="1">
      <alignment vertical="center" wrapText="1"/>
      <protection locked="0"/>
    </xf>
    <xf numFmtId="0" fontId="10" fillId="2" borderId="15" xfId="0" applyFont="1" applyFill="1" applyBorder="1" applyAlignment="1" applyProtection="1">
      <alignment vertical="center" wrapText="1"/>
      <protection locked="0"/>
    </xf>
    <xf numFmtId="0" fontId="5" fillId="0" borderId="17" xfId="0" applyFont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5" borderId="20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right" vertical="center" indent="1"/>
    </xf>
    <xf numFmtId="0" fontId="4" fillId="5" borderId="0" xfId="0" applyFont="1" applyFill="1" applyBorder="1" applyAlignment="1">
      <alignment vertical="center"/>
    </xf>
    <xf numFmtId="49" fontId="4" fillId="5" borderId="0" xfId="0" applyNumberFormat="1" applyFont="1" applyFill="1" applyBorder="1" applyAlignment="1">
      <alignment vertical="center"/>
    </xf>
    <xf numFmtId="0" fontId="4" fillId="5" borderId="21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  <xf numFmtId="0" fontId="4" fillId="5" borderId="23" xfId="0" applyFont="1" applyFill="1" applyBorder="1" applyAlignment="1">
      <alignment horizontal="right" vertical="center" indent="1"/>
    </xf>
    <xf numFmtId="0" fontId="4" fillId="5" borderId="23" xfId="0" applyFont="1" applyFill="1" applyBorder="1" applyAlignment="1">
      <alignment vertical="center"/>
    </xf>
    <xf numFmtId="49" fontId="4" fillId="5" borderId="23" xfId="0" applyNumberFormat="1" applyFont="1" applyFill="1" applyBorder="1" applyAlignment="1">
      <alignment vertical="center"/>
    </xf>
    <xf numFmtId="0" fontId="4" fillId="5" borderId="2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5" fontId="4" fillId="2" borderId="11" xfId="0" applyNumberFormat="1" applyFont="1" applyFill="1" applyBorder="1" applyAlignment="1" applyProtection="1">
      <alignment horizontal="right" vertical="center" shrinkToFit="1"/>
      <protection locked="0"/>
    </xf>
    <xf numFmtId="165" fontId="4" fillId="2" borderId="12" xfId="0" applyNumberFormat="1" applyFont="1" applyFill="1" applyBorder="1" applyAlignment="1" applyProtection="1">
      <alignment horizontal="right" vertical="center" shrinkToFit="1"/>
      <protection locked="0"/>
    </xf>
    <xf numFmtId="165" fontId="10" fillId="2" borderId="13" xfId="0" applyNumberFormat="1" applyFont="1" applyFill="1" applyBorder="1" applyAlignment="1" applyProtection="1">
      <alignment horizontal="right" vertical="center" shrinkToFit="1"/>
      <protection locked="0"/>
    </xf>
    <xf numFmtId="165" fontId="10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9" fillId="0" borderId="0" xfId="0" applyNumberFormat="1" applyFont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</cellXfs>
  <cellStyles count="2">
    <cellStyle name="čárky" xfId="1" builtinId="3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"/>
  <sheetViews>
    <sheetView tabSelected="1" topLeftCell="A7" zoomScaleNormal="100" workbookViewId="0">
      <selection activeCell="N26" sqref="N26"/>
    </sheetView>
  </sheetViews>
  <sheetFormatPr defaultRowHeight="15"/>
  <cols>
    <col min="1" max="1" width="4" style="10" customWidth="1"/>
    <col min="2" max="2" width="13.28515625" style="10" customWidth="1"/>
    <col min="3" max="3" width="23.42578125" style="10" customWidth="1"/>
    <col min="4" max="4" width="5.7109375" style="10" customWidth="1"/>
    <col min="5" max="5" width="6.42578125" style="10" customWidth="1"/>
    <col min="6" max="7" width="5.28515625" style="10" customWidth="1"/>
    <col min="8" max="8" width="9.28515625" style="10" customWidth="1"/>
    <col min="9" max="9" width="30.5703125" style="10" customWidth="1"/>
    <col min="10" max="10" width="8" style="10" customWidth="1"/>
    <col min="11" max="11" width="6.42578125" style="10" customWidth="1"/>
    <col min="12" max="12" width="7.7109375" style="10" bestFit="1" customWidth="1"/>
    <col min="13" max="13" width="9" style="10" bestFit="1" customWidth="1"/>
    <col min="14" max="14" width="15.85546875" style="10" customWidth="1"/>
    <col min="15" max="15" width="7.28515625" style="10" customWidth="1"/>
    <col min="16" max="16" width="9.140625" style="11"/>
    <col min="17" max="17" width="16.42578125" style="11" bestFit="1" customWidth="1"/>
    <col min="18" max="16384" width="9.140625" style="11"/>
  </cols>
  <sheetData>
    <row r="1" spans="1:17">
      <c r="A1" s="8" t="s">
        <v>10</v>
      </c>
      <c r="B1" s="9"/>
    </row>
    <row r="2" spans="1:17" s="12" customFormat="1" ht="14.25" customHeight="1">
      <c r="A2" s="49" t="s">
        <v>0</v>
      </c>
      <c r="B2" s="49" t="s">
        <v>11</v>
      </c>
      <c r="C2" s="49" t="s">
        <v>1</v>
      </c>
      <c r="D2" s="50" t="s">
        <v>47</v>
      </c>
      <c r="E2" s="49" t="s">
        <v>2</v>
      </c>
      <c r="F2" s="49" t="s">
        <v>49</v>
      </c>
      <c r="G2" s="50" t="s">
        <v>56</v>
      </c>
      <c r="H2" s="53" t="s">
        <v>48</v>
      </c>
      <c r="I2" s="54" t="s">
        <v>27</v>
      </c>
      <c r="J2" s="52" t="s">
        <v>59</v>
      </c>
      <c r="K2" s="55" t="s">
        <v>61</v>
      </c>
      <c r="L2" s="52" t="s">
        <v>28</v>
      </c>
      <c r="M2" s="52"/>
      <c r="N2" s="52"/>
      <c r="O2" s="52" t="s">
        <v>38</v>
      </c>
    </row>
    <row r="3" spans="1:17" s="12" customFormat="1" ht="14.25" customHeight="1">
      <c r="A3" s="49"/>
      <c r="B3" s="49"/>
      <c r="C3" s="49"/>
      <c r="D3" s="51"/>
      <c r="E3" s="49"/>
      <c r="F3" s="49"/>
      <c r="G3" s="51"/>
      <c r="H3" s="53"/>
      <c r="I3" s="54"/>
      <c r="J3" s="52"/>
      <c r="K3" s="56"/>
      <c r="L3" s="7" t="s">
        <v>62</v>
      </c>
      <c r="M3" s="2" t="s">
        <v>31</v>
      </c>
      <c r="N3" s="2" t="s">
        <v>30</v>
      </c>
      <c r="O3" s="52"/>
    </row>
    <row r="4" spans="1:17" ht="26.25" customHeight="1">
      <c r="A4" s="3">
        <v>101</v>
      </c>
      <c r="B4" s="3" t="s">
        <v>16</v>
      </c>
      <c r="C4" s="3" t="s">
        <v>12</v>
      </c>
      <c r="D4" s="4" t="s">
        <v>36</v>
      </c>
      <c r="E4" s="4" t="s">
        <v>40</v>
      </c>
      <c r="F4" s="4">
        <v>30</v>
      </c>
      <c r="G4" s="4" t="s">
        <v>60</v>
      </c>
      <c r="H4" s="26">
        <v>1250000</v>
      </c>
      <c r="I4" s="28"/>
      <c r="J4" s="16"/>
      <c r="K4" s="16"/>
      <c r="L4" s="15"/>
      <c r="M4" s="15"/>
      <c r="N4" s="17">
        <f t="shared" ref="N4:N12" si="0">H4*M4/100</f>
        <v>0</v>
      </c>
      <c r="O4" s="24"/>
    </row>
    <row r="5" spans="1:17" ht="26.25" customHeight="1">
      <c r="A5" s="3">
        <v>102</v>
      </c>
      <c r="B5" s="3" t="s">
        <v>16</v>
      </c>
      <c r="C5" s="3" t="s">
        <v>12</v>
      </c>
      <c r="D5" s="4" t="s">
        <v>36</v>
      </c>
      <c r="E5" s="4" t="s">
        <v>40</v>
      </c>
      <c r="F5" s="4">
        <v>45</v>
      </c>
      <c r="G5" s="4" t="s">
        <v>60</v>
      </c>
      <c r="H5" s="26">
        <v>1500000</v>
      </c>
      <c r="I5" s="29"/>
      <c r="J5" s="16"/>
      <c r="K5" s="16"/>
      <c r="L5" s="15"/>
      <c r="M5" s="15"/>
      <c r="N5" s="17">
        <f t="shared" si="0"/>
        <v>0</v>
      </c>
      <c r="O5" s="24"/>
    </row>
    <row r="6" spans="1:17" ht="26.25" customHeight="1">
      <c r="A6" s="3">
        <v>103</v>
      </c>
      <c r="B6" s="3" t="s">
        <v>16</v>
      </c>
      <c r="C6" s="3" t="s">
        <v>12</v>
      </c>
      <c r="D6" s="4" t="s">
        <v>36</v>
      </c>
      <c r="E6" s="4" t="s">
        <v>40</v>
      </c>
      <c r="F6" s="4">
        <v>70</v>
      </c>
      <c r="G6" s="4" t="s">
        <v>60</v>
      </c>
      <c r="H6" s="26">
        <v>750000</v>
      </c>
      <c r="I6" s="29"/>
      <c r="J6" s="16"/>
      <c r="K6" s="16"/>
      <c r="L6" s="15"/>
      <c r="M6" s="15"/>
      <c r="N6" s="17">
        <f t="shared" si="0"/>
        <v>0</v>
      </c>
      <c r="O6" s="24"/>
      <c r="Q6" s="13"/>
    </row>
    <row r="7" spans="1:17" ht="26.25" customHeight="1">
      <c r="A7" s="3">
        <v>104</v>
      </c>
      <c r="B7" s="3" t="s">
        <v>17</v>
      </c>
      <c r="C7" s="3" t="s">
        <v>13</v>
      </c>
      <c r="D7" s="4" t="s">
        <v>36</v>
      </c>
      <c r="E7" s="4" t="s">
        <v>40</v>
      </c>
      <c r="F7" s="4">
        <v>40</v>
      </c>
      <c r="G7" s="4" t="s">
        <v>60</v>
      </c>
      <c r="H7" s="26">
        <v>1250000</v>
      </c>
      <c r="I7" s="29"/>
      <c r="J7" s="16"/>
      <c r="K7" s="16"/>
      <c r="L7" s="15"/>
      <c r="M7" s="15"/>
      <c r="N7" s="17">
        <f t="shared" si="0"/>
        <v>0</v>
      </c>
      <c r="O7" s="24"/>
    </row>
    <row r="8" spans="1:17" ht="26.25" customHeight="1">
      <c r="A8" s="3">
        <v>105</v>
      </c>
      <c r="B8" s="3" t="s">
        <v>17</v>
      </c>
      <c r="C8" s="3" t="s">
        <v>13</v>
      </c>
      <c r="D8" s="4" t="s">
        <v>36</v>
      </c>
      <c r="E8" s="4" t="s">
        <v>40</v>
      </c>
      <c r="F8" s="4">
        <v>65</v>
      </c>
      <c r="G8" s="4" t="s">
        <v>60</v>
      </c>
      <c r="H8" s="26">
        <v>1000000</v>
      </c>
      <c r="I8" s="29"/>
      <c r="J8" s="16"/>
      <c r="K8" s="16"/>
      <c r="L8" s="15"/>
      <c r="M8" s="15"/>
      <c r="N8" s="17">
        <f t="shared" si="0"/>
        <v>0</v>
      </c>
      <c r="O8" s="24"/>
      <c r="Q8" s="13"/>
    </row>
    <row r="9" spans="1:17" ht="26.25" customHeight="1">
      <c r="A9" s="3">
        <v>106</v>
      </c>
      <c r="B9" s="3" t="s">
        <v>18</v>
      </c>
      <c r="C9" s="3" t="s">
        <v>14</v>
      </c>
      <c r="D9" s="4" t="s">
        <v>36</v>
      </c>
      <c r="E9" s="4" t="s">
        <v>40</v>
      </c>
      <c r="F9" s="4">
        <v>30</v>
      </c>
      <c r="G9" s="4" t="s">
        <v>60</v>
      </c>
      <c r="H9" s="26">
        <v>1000000</v>
      </c>
      <c r="I9" s="29"/>
      <c r="J9" s="16"/>
      <c r="K9" s="16"/>
      <c r="L9" s="15"/>
      <c r="M9" s="15"/>
      <c r="N9" s="17">
        <f t="shared" si="0"/>
        <v>0</v>
      </c>
      <c r="O9" s="24"/>
    </row>
    <row r="10" spans="1:17" ht="26.25" customHeight="1">
      <c r="A10" s="3">
        <v>107</v>
      </c>
      <c r="B10" s="3" t="s">
        <v>18</v>
      </c>
      <c r="C10" s="3" t="s">
        <v>14</v>
      </c>
      <c r="D10" s="4" t="s">
        <v>36</v>
      </c>
      <c r="E10" s="4" t="s">
        <v>40</v>
      </c>
      <c r="F10" s="4">
        <v>50</v>
      </c>
      <c r="G10" s="4" t="s">
        <v>60</v>
      </c>
      <c r="H10" s="26">
        <v>750000</v>
      </c>
      <c r="I10" s="29"/>
      <c r="J10" s="16"/>
      <c r="K10" s="16"/>
      <c r="L10" s="15"/>
      <c r="M10" s="15"/>
      <c r="N10" s="17">
        <f t="shared" si="0"/>
        <v>0</v>
      </c>
      <c r="O10" s="24"/>
    </row>
    <row r="11" spans="1:17" ht="26.25" customHeight="1">
      <c r="A11" s="3">
        <v>108</v>
      </c>
      <c r="B11" s="3" t="s">
        <v>19</v>
      </c>
      <c r="C11" s="3" t="s">
        <v>15</v>
      </c>
      <c r="D11" s="4" t="s">
        <v>36</v>
      </c>
      <c r="E11" s="4" t="s">
        <v>40</v>
      </c>
      <c r="F11" s="4">
        <v>30</v>
      </c>
      <c r="G11" s="4" t="s">
        <v>60</v>
      </c>
      <c r="H11" s="26">
        <v>750000</v>
      </c>
      <c r="I11" s="29"/>
      <c r="J11" s="16"/>
      <c r="K11" s="16"/>
      <c r="L11" s="15"/>
      <c r="M11" s="15"/>
      <c r="N11" s="17">
        <f t="shared" si="0"/>
        <v>0</v>
      </c>
      <c r="O11" s="24"/>
    </row>
    <row r="12" spans="1:17" ht="26.25" customHeight="1">
      <c r="A12" s="3">
        <v>109</v>
      </c>
      <c r="B12" s="3" t="s">
        <v>19</v>
      </c>
      <c r="C12" s="3" t="s">
        <v>15</v>
      </c>
      <c r="D12" s="4" t="s">
        <v>36</v>
      </c>
      <c r="E12" s="4" t="s">
        <v>40</v>
      </c>
      <c r="F12" s="4">
        <v>50</v>
      </c>
      <c r="G12" s="4" t="s">
        <v>60</v>
      </c>
      <c r="H12" s="26">
        <v>500000</v>
      </c>
      <c r="I12" s="29"/>
      <c r="J12" s="16"/>
      <c r="K12" s="16"/>
      <c r="L12" s="15"/>
      <c r="M12" s="15"/>
      <c r="N12" s="17">
        <f t="shared" si="0"/>
        <v>0</v>
      </c>
      <c r="O12" s="24"/>
    </row>
    <row r="13" spans="1:17" s="12" customFormat="1" ht="14.25" customHeight="1">
      <c r="A13" s="49" t="s">
        <v>0</v>
      </c>
      <c r="B13" s="49" t="s">
        <v>11</v>
      </c>
      <c r="C13" s="49" t="s">
        <v>1</v>
      </c>
      <c r="D13" s="49" t="s">
        <v>3</v>
      </c>
      <c r="E13" s="49" t="s">
        <v>2</v>
      </c>
      <c r="F13" s="49" t="s">
        <v>47</v>
      </c>
      <c r="G13" s="50" t="s">
        <v>56</v>
      </c>
      <c r="H13" s="53" t="s">
        <v>48</v>
      </c>
      <c r="I13" s="54" t="s">
        <v>27</v>
      </c>
      <c r="J13" s="52" t="s">
        <v>59</v>
      </c>
      <c r="K13" s="55" t="s">
        <v>61</v>
      </c>
      <c r="L13" s="52" t="s">
        <v>28</v>
      </c>
      <c r="M13" s="52"/>
      <c r="N13" s="52"/>
      <c r="O13" s="52" t="s">
        <v>38</v>
      </c>
    </row>
    <row r="14" spans="1:17" s="12" customFormat="1" ht="14.25" customHeight="1">
      <c r="A14" s="49"/>
      <c r="B14" s="49"/>
      <c r="C14" s="49"/>
      <c r="D14" s="49"/>
      <c r="E14" s="49"/>
      <c r="F14" s="49"/>
      <c r="G14" s="51"/>
      <c r="H14" s="53"/>
      <c r="I14" s="54"/>
      <c r="J14" s="52"/>
      <c r="K14" s="56"/>
      <c r="L14" s="7" t="s">
        <v>62</v>
      </c>
      <c r="M14" s="7" t="s">
        <v>31</v>
      </c>
      <c r="N14" s="7" t="s">
        <v>30</v>
      </c>
      <c r="O14" s="52"/>
    </row>
    <row r="15" spans="1:17" ht="25.5">
      <c r="A15" s="3">
        <v>111</v>
      </c>
      <c r="B15" s="3" t="s">
        <v>20</v>
      </c>
      <c r="C15" s="3" t="s">
        <v>41</v>
      </c>
      <c r="D15" s="4" t="s">
        <v>42</v>
      </c>
      <c r="E15" s="4" t="s">
        <v>40</v>
      </c>
      <c r="F15" s="4" t="s">
        <v>36</v>
      </c>
      <c r="G15" s="4" t="s">
        <v>55</v>
      </c>
      <c r="H15" s="26">
        <v>2500000</v>
      </c>
      <c r="I15" s="29"/>
      <c r="J15" s="16"/>
      <c r="K15" s="16" t="s">
        <v>55</v>
      </c>
      <c r="L15" s="15"/>
      <c r="M15" s="15"/>
      <c r="N15" s="17">
        <f t="shared" ref="N15:N23" si="1">H15*M15/100</f>
        <v>0</v>
      </c>
      <c r="O15" s="24"/>
    </row>
    <row r="16" spans="1:17" ht="25.5">
      <c r="A16" s="3">
        <v>112</v>
      </c>
      <c r="B16" s="3" t="s">
        <v>20</v>
      </c>
      <c r="C16" s="3" t="s">
        <v>41</v>
      </c>
      <c r="D16" s="4" t="s">
        <v>43</v>
      </c>
      <c r="E16" s="4" t="s">
        <v>40</v>
      </c>
      <c r="F16" s="4" t="s">
        <v>36</v>
      </c>
      <c r="G16" s="4" t="s">
        <v>55</v>
      </c>
      <c r="H16" s="26">
        <v>2000000</v>
      </c>
      <c r="I16" s="29"/>
      <c r="J16" s="16"/>
      <c r="K16" s="16" t="s">
        <v>55</v>
      </c>
      <c r="L16" s="15"/>
      <c r="M16" s="15"/>
      <c r="N16" s="17">
        <f t="shared" si="1"/>
        <v>0</v>
      </c>
      <c r="O16" s="24"/>
    </row>
    <row r="17" spans="1:17" ht="25.5">
      <c r="A17" s="3">
        <v>113</v>
      </c>
      <c r="B17" s="3" t="s">
        <v>20</v>
      </c>
      <c r="C17" s="3" t="s">
        <v>41</v>
      </c>
      <c r="D17" s="4" t="s">
        <v>44</v>
      </c>
      <c r="E17" s="4" t="s">
        <v>40</v>
      </c>
      <c r="F17" s="4" t="s">
        <v>36</v>
      </c>
      <c r="G17" s="4" t="s">
        <v>55</v>
      </c>
      <c r="H17" s="26">
        <v>1500000</v>
      </c>
      <c r="I17" s="29"/>
      <c r="J17" s="16"/>
      <c r="K17" s="16" t="s">
        <v>55</v>
      </c>
      <c r="L17" s="15"/>
      <c r="M17" s="15"/>
      <c r="N17" s="17">
        <f t="shared" si="1"/>
        <v>0</v>
      </c>
      <c r="O17" s="24"/>
      <c r="Q17" s="13"/>
    </row>
    <row r="18" spans="1:17" ht="25.5">
      <c r="A18" s="3">
        <v>114</v>
      </c>
      <c r="B18" s="3" t="s">
        <v>21</v>
      </c>
      <c r="C18" s="3" t="s">
        <v>45</v>
      </c>
      <c r="D18" s="4" t="s">
        <v>42</v>
      </c>
      <c r="E18" s="4" t="s">
        <v>40</v>
      </c>
      <c r="F18" s="4" t="s">
        <v>36</v>
      </c>
      <c r="G18" s="4" t="s">
        <v>55</v>
      </c>
      <c r="H18" s="26">
        <v>2000000</v>
      </c>
      <c r="I18" s="29"/>
      <c r="J18" s="16"/>
      <c r="K18" s="16" t="s">
        <v>55</v>
      </c>
      <c r="L18" s="15"/>
      <c r="M18" s="15"/>
      <c r="N18" s="17">
        <f t="shared" si="1"/>
        <v>0</v>
      </c>
      <c r="O18" s="24"/>
    </row>
    <row r="19" spans="1:17" ht="25.5">
      <c r="A19" s="3">
        <v>115</v>
      </c>
      <c r="B19" s="3" t="s">
        <v>21</v>
      </c>
      <c r="C19" s="3" t="s">
        <v>45</v>
      </c>
      <c r="D19" s="4" t="s">
        <v>43</v>
      </c>
      <c r="E19" s="4" t="s">
        <v>40</v>
      </c>
      <c r="F19" s="4" t="s">
        <v>36</v>
      </c>
      <c r="G19" s="4" t="s">
        <v>55</v>
      </c>
      <c r="H19" s="26">
        <v>1600000</v>
      </c>
      <c r="I19" s="29"/>
      <c r="J19" s="16"/>
      <c r="K19" s="16" t="s">
        <v>55</v>
      </c>
      <c r="L19" s="15"/>
      <c r="M19" s="15"/>
      <c r="N19" s="17">
        <f t="shared" si="1"/>
        <v>0</v>
      </c>
      <c r="O19" s="24"/>
    </row>
    <row r="20" spans="1:17" ht="25.5">
      <c r="A20" s="3">
        <v>116</v>
      </c>
      <c r="B20" s="3" t="s">
        <v>21</v>
      </c>
      <c r="C20" s="3" t="s">
        <v>45</v>
      </c>
      <c r="D20" s="4" t="s">
        <v>44</v>
      </c>
      <c r="E20" s="4" t="s">
        <v>40</v>
      </c>
      <c r="F20" s="4" t="s">
        <v>36</v>
      </c>
      <c r="G20" s="4" t="s">
        <v>55</v>
      </c>
      <c r="H20" s="26">
        <v>1200000</v>
      </c>
      <c r="I20" s="29"/>
      <c r="J20" s="16"/>
      <c r="K20" s="16" t="s">
        <v>55</v>
      </c>
      <c r="L20" s="15"/>
      <c r="M20" s="15"/>
      <c r="N20" s="17">
        <f t="shared" si="1"/>
        <v>0</v>
      </c>
      <c r="O20" s="24"/>
    </row>
    <row r="21" spans="1:17" ht="25.5">
      <c r="A21" s="3">
        <v>117</v>
      </c>
      <c r="B21" s="3" t="s">
        <v>22</v>
      </c>
      <c r="C21" s="3" t="s">
        <v>46</v>
      </c>
      <c r="D21" s="4" t="s">
        <v>42</v>
      </c>
      <c r="E21" s="4" t="s">
        <v>40</v>
      </c>
      <c r="F21" s="4" t="s">
        <v>36</v>
      </c>
      <c r="G21" s="4" t="s">
        <v>55</v>
      </c>
      <c r="H21" s="26">
        <v>2000000</v>
      </c>
      <c r="I21" s="29"/>
      <c r="J21" s="16"/>
      <c r="K21" s="16" t="s">
        <v>55</v>
      </c>
      <c r="L21" s="15"/>
      <c r="M21" s="15"/>
      <c r="N21" s="17">
        <f t="shared" si="1"/>
        <v>0</v>
      </c>
      <c r="O21" s="24"/>
    </row>
    <row r="22" spans="1:17" ht="25.5">
      <c r="A22" s="3">
        <v>118</v>
      </c>
      <c r="B22" s="3" t="s">
        <v>22</v>
      </c>
      <c r="C22" s="3" t="s">
        <v>46</v>
      </c>
      <c r="D22" s="4" t="s">
        <v>43</v>
      </c>
      <c r="E22" s="4" t="s">
        <v>40</v>
      </c>
      <c r="F22" s="4" t="s">
        <v>36</v>
      </c>
      <c r="G22" s="4" t="s">
        <v>55</v>
      </c>
      <c r="H22" s="26">
        <v>1500000</v>
      </c>
      <c r="I22" s="29"/>
      <c r="J22" s="16"/>
      <c r="K22" s="16" t="s">
        <v>55</v>
      </c>
      <c r="L22" s="15"/>
      <c r="M22" s="15"/>
      <c r="N22" s="17">
        <f t="shared" si="1"/>
        <v>0</v>
      </c>
      <c r="O22" s="24"/>
    </row>
    <row r="23" spans="1:17" ht="25.5">
      <c r="A23" s="3">
        <v>119</v>
      </c>
      <c r="B23" s="3" t="s">
        <v>22</v>
      </c>
      <c r="C23" s="3" t="s">
        <v>46</v>
      </c>
      <c r="D23" s="4" t="s">
        <v>44</v>
      </c>
      <c r="E23" s="4" t="s">
        <v>40</v>
      </c>
      <c r="F23" s="4" t="s">
        <v>36</v>
      </c>
      <c r="G23" s="4" t="s">
        <v>55</v>
      </c>
      <c r="H23" s="26">
        <v>1000000</v>
      </c>
      <c r="I23" s="29"/>
      <c r="J23" s="16"/>
      <c r="K23" s="16" t="s">
        <v>55</v>
      </c>
      <c r="L23" s="15"/>
      <c r="M23" s="15"/>
      <c r="N23" s="17">
        <f t="shared" si="1"/>
        <v>0</v>
      </c>
      <c r="O23" s="24"/>
    </row>
    <row r="24" spans="1:17" s="12" customFormat="1" ht="14.25" customHeight="1">
      <c r="A24" s="49" t="s">
        <v>0</v>
      </c>
      <c r="B24" s="49" t="s">
        <v>11</v>
      </c>
      <c r="C24" s="49" t="s">
        <v>1</v>
      </c>
      <c r="D24" s="49" t="s">
        <v>5</v>
      </c>
      <c r="E24" s="49" t="s">
        <v>2</v>
      </c>
      <c r="F24" s="49" t="s">
        <v>47</v>
      </c>
      <c r="G24" s="50" t="s">
        <v>56</v>
      </c>
      <c r="H24" s="53" t="s">
        <v>50</v>
      </c>
      <c r="I24" s="54" t="s">
        <v>27</v>
      </c>
      <c r="J24" s="57" t="s">
        <v>63</v>
      </c>
      <c r="K24" s="58"/>
      <c r="L24" s="52" t="s">
        <v>28</v>
      </c>
      <c r="M24" s="52"/>
      <c r="N24" s="52"/>
      <c r="O24" s="52" t="s">
        <v>38</v>
      </c>
    </row>
    <row r="25" spans="1:17" s="12" customFormat="1" ht="14.25" customHeight="1">
      <c r="A25" s="49"/>
      <c r="B25" s="49"/>
      <c r="C25" s="49"/>
      <c r="D25" s="49"/>
      <c r="E25" s="49"/>
      <c r="F25" s="49"/>
      <c r="G25" s="51"/>
      <c r="H25" s="53"/>
      <c r="I25" s="54"/>
      <c r="J25" s="59"/>
      <c r="K25" s="60"/>
      <c r="L25" s="2" t="s">
        <v>29</v>
      </c>
      <c r="M25" s="2" t="s">
        <v>33</v>
      </c>
      <c r="N25" s="2" t="s">
        <v>30</v>
      </c>
      <c r="O25" s="52"/>
    </row>
    <row r="26" spans="1:17" ht="25.5">
      <c r="A26" s="3">
        <v>121</v>
      </c>
      <c r="B26" s="3" t="s">
        <v>23</v>
      </c>
      <c r="C26" s="3" t="s">
        <v>4</v>
      </c>
      <c r="D26" s="4" t="s">
        <v>34</v>
      </c>
      <c r="E26" s="4" t="s">
        <v>8</v>
      </c>
      <c r="F26" s="4" t="s">
        <v>32</v>
      </c>
      <c r="G26" s="4" t="s">
        <v>58</v>
      </c>
      <c r="H26" s="26">
        <f t="shared" ref="H26:H27" si="2">500*5000</f>
        <v>2500000</v>
      </c>
      <c r="I26" s="29"/>
      <c r="J26" s="61"/>
      <c r="K26" s="62"/>
      <c r="L26" s="15"/>
      <c r="M26" s="15"/>
      <c r="N26" s="17">
        <f>H26*M26/1000</f>
        <v>0</v>
      </c>
      <c r="O26" s="24"/>
    </row>
    <row r="27" spans="1:17" ht="25.5">
      <c r="A27" s="3">
        <v>122</v>
      </c>
      <c r="B27" s="3" t="s">
        <v>24</v>
      </c>
      <c r="C27" s="3" t="s">
        <v>6</v>
      </c>
      <c r="D27" s="4" t="s">
        <v>34</v>
      </c>
      <c r="E27" s="4" t="s">
        <v>8</v>
      </c>
      <c r="F27" s="4" t="s">
        <v>32</v>
      </c>
      <c r="G27" s="4" t="s">
        <v>58</v>
      </c>
      <c r="H27" s="26">
        <f t="shared" si="2"/>
        <v>2500000</v>
      </c>
      <c r="I27" s="29"/>
      <c r="J27" s="61"/>
      <c r="K27" s="62"/>
      <c r="L27" s="15"/>
      <c r="M27" s="15"/>
      <c r="N27" s="17">
        <f>H27*M27/1000</f>
        <v>0</v>
      </c>
      <c r="O27" s="24"/>
    </row>
    <row r="28" spans="1:17" ht="25.5">
      <c r="A28" s="3">
        <v>123</v>
      </c>
      <c r="B28" s="3" t="s">
        <v>25</v>
      </c>
      <c r="C28" s="3" t="s">
        <v>9</v>
      </c>
      <c r="D28" s="4" t="s">
        <v>34</v>
      </c>
      <c r="E28" s="4" t="s">
        <v>8</v>
      </c>
      <c r="F28" s="4" t="s">
        <v>32</v>
      </c>
      <c r="G28" s="4" t="s">
        <v>58</v>
      </c>
      <c r="H28" s="26">
        <f>500*5000</f>
        <v>2500000</v>
      </c>
      <c r="I28" s="29"/>
      <c r="J28" s="61"/>
      <c r="K28" s="62"/>
      <c r="L28" s="15"/>
      <c r="M28" s="15"/>
      <c r="N28" s="17">
        <f>H28*M28/1000</f>
        <v>0</v>
      </c>
      <c r="O28" s="24"/>
      <c r="Q28" s="13"/>
    </row>
    <row r="29" spans="1:17" ht="26.25" thickBot="1">
      <c r="A29" s="5">
        <v>124</v>
      </c>
      <c r="B29" s="5" t="s">
        <v>26</v>
      </c>
      <c r="C29" s="5" t="s">
        <v>7</v>
      </c>
      <c r="D29" s="6" t="s">
        <v>34</v>
      </c>
      <c r="E29" s="6" t="s">
        <v>8</v>
      </c>
      <c r="F29" s="6" t="s">
        <v>32</v>
      </c>
      <c r="G29" s="4" t="s">
        <v>58</v>
      </c>
      <c r="H29" s="27">
        <f>1500*5000</f>
        <v>7500000</v>
      </c>
      <c r="I29" s="30"/>
      <c r="J29" s="63"/>
      <c r="K29" s="64"/>
      <c r="L29" s="18"/>
      <c r="M29" s="18"/>
      <c r="N29" s="19">
        <f>H29*M29/1000</f>
        <v>0</v>
      </c>
      <c r="O29" s="25"/>
    </row>
    <row r="30" spans="1:17" ht="16.5" thickBot="1">
      <c r="A30" s="66" t="s">
        <v>37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1">
        <f>SUM(N26:N29,N15:N23,N4:N12)</f>
        <v>0</v>
      </c>
    </row>
    <row r="32" spans="1:17" ht="15" customHeight="1">
      <c r="A32" s="65" t="s">
        <v>39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14"/>
    </row>
    <row r="33" spans="1:16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14"/>
    </row>
    <row r="34" spans="1:16" ht="15.75" thickBot="1"/>
    <row r="35" spans="1:16" s="21" customFormat="1" ht="12.75">
      <c r="A35" s="31" t="s">
        <v>51</v>
      </c>
      <c r="B35" s="32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4"/>
    </row>
    <row r="36" spans="1:16" s="21" customFormat="1" ht="12.75">
      <c r="A36" s="39"/>
      <c r="B36" s="40" t="s">
        <v>47</v>
      </c>
      <c r="C36" s="41" t="s">
        <v>35</v>
      </c>
      <c r="D36" s="41"/>
      <c r="E36" s="42" t="s">
        <v>52</v>
      </c>
      <c r="F36" s="41"/>
      <c r="G36" s="41"/>
      <c r="H36" s="41"/>
      <c r="I36" s="41"/>
      <c r="J36" s="41"/>
      <c r="K36" s="41"/>
      <c r="L36" s="41"/>
      <c r="M36" s="41"/>
      <c r="N36" s="41"/>
      <c r="O36" s="43"/>
    </row>
    <row r="37" spans="1:16" s="21" customFormat="1" ht="12.75">
      <c r="A37" s="35"/>
      <c r="B37" s="22" t="s">
        <v>68</v>
      </c>
      <c r="C37" s="20" t="s">
        <v>69</v>
      </c>
      <c r="D37" s="36"/>
      <c r="E37" s="37" t="s">
        <v>70</v>
      </c>
      <c r="F37" s="20"/>
      <c r="G37" s="20"/>
      <c r="H37" s="20"/>
      <c r="I37" s="20"/>
      <c r="J37" s="20"/>
      <c r="K37" s="20"/>
      <c r="L37" s="20"/>
      <c r="M37" s="20"/>
      <c r="N37" s="20"/>
      <c r="O37" s="38"/>
    </row>
    <row r="38" spans="1:16" s="21" customFormat="1" ht="12.75">
      <c r="A38" s="39"/>
      <c r="B38" s="40" t="s">
        <v>49</v>
      </c>
      <c r="C38" s="41" t="s">
        <v>71</v>
      </c>
      <c r="D38" s="41"/>
      <c r="E38" s="42" t="s">
        <v>54</v>
      </c>
      <c r="F38" s="41"/>
      <c r="G38" s="41"/>
      <c r="H38" s="41"/>
      <c r="I38" s="41"/>
      <c r="J38" s="41"/>
      <c r="K38" s="41"/>
      <c r="L38" s="41"/>
      <c r="M38" s="41"/>
      <c r="N38" s="41"/>
      <c r="O38" s="43"/>
    </row>
    <row r="39" spans="1:16" s="21" customFormat="1" ht="12.75">
      <c r="A39" s="35"/>
      <c r="B39" s="22" t="s">
        <v>56</v>
      </c>
      <c r="C39" s="20" t="s">
        <v>57</v>
      </c>
      <c r="D39" s="36"/>
      <c r="E39" s="37" t="s">
        <v>65</v>
      </c>
      <c r="F39" s="20"/>
      <c r="G39" s="20"/>
      <c r="H39" s="20"/>
      <c r="I39" s="20"/>
      <c r="J39" s="20"/>
      <c r="K39" s="20"/>
      <c r="L39" s="20"/>
      <c r="M39" s="20"/>
      <c r="N39" s="20"/>
      <c r="O39" s="38"/>
    </row>
    <row r="40" spans="1:16" s="21" customFormat="1" ht="12.75">
      <c r="A40" s="39"/>
      <c r="B40" s="40" t="s">
        <v>48</v>
      </c>
      <c r="C40" s="41" t="s">
        <v>74</v>
      </c>
      <c r="D40" s="41"/>
      <c r="E40" s="37" t="s">
        <v>76</v>
      </c>
      <c r="F40" s="41"/>
      <c r="G40" s="41"/>
      <c r="H40" s="41"/>
      <c r="I40" s="41"/>
      <c r="J40" s="41"/>
      <c r="K40" s="41"/>
      <c r="L40" s="41"/>
      <c r="M40" s="41"/>
      <c r="N40" s="41"/>
      <c r="O40" s="43"/>
    </row>
    <row r="41" spans="1:16" s="21" customFormat="1" ht="12.75">
      <c r="A41" s="35"/>
      <c r="B41" s="22" t="s">
        <v>72</v>
      </c>
      <c r="C41" s="20" t="s">
        <v>73</v>
      </c>
      <c r="D41" s="36"/>
      <c r="E41" s="37" t="s">
        <v>78</v>
      </c>
      <c r="F41" s="20"/>
      <c r="G41" s="20"/>
      <c r="H41" s="20"/>
      <c r="I41" s="20"/>
      <c r="J41" s="20"/>
      <c r="K41" s="20"/>
      <c r="L41" s="20"/>
      <c r="M41" s="20"/>
      <c r="N41" s="20"/>
      <c r="O41" s="38"/>
    </row>
    <row r="42" spans="1:16" s="21" customFormat="1" ht="12.75">
      <c r="A42" s="39"/>
      <c r="B42" s="40" t="s">
        <v>67</v>
      </c>
      <c r="C42" s="41" t="s">
        <v>64</v>
      </c>
      <c r="D42" s="41"/>
      <c r="E42" s="42" t="s">
        <v>66</v>
      </c>
      <c r="F42" s="41"/>
      <c r="G42" s="41"/>
      <c r="H42" s="41"/>
      <c r="I42" s="41"/>
      <c r="J42" s="41"/>
      <c r="K42" s="41"/>
      <c r="L42" s="41"/>
      <c r="M42" s="41"/>
      <c r="N42" s="41"/>
      <c r="O42" s="43"/>
    </row>
    <row r="43" spans="1:16" s="21" customFormat="1" ht="12.75">
      <c r="A43" s="35"/>
      <c r="B43" s="23" t="s">
        <v>3</v>
      </c>
      <c r="C43" s="20" t="s">
        <v>77</v>
      </c>
      <c r="D43" s="36"/>
      <c r="E43" s="37" t="s">
        <v>53</v>
      </c>
      <c r="F43" s="20"/>
      <c r="G43" s="20"/>
      <c r="H43" s="20"/>
      <c r="I43" s="20"/>
      <c r="J43" s="20"/>
      <c r="K43" s="20"/>
      <c r="L43" s="20"/>
      <c r="M43" s="20"/>
      <c r="N43" s="20"/>
      <c r="O43" s="38"/>
    </row>
    <row r="44" spans="1:16" s="21" customFormat="1" ht="13.5" thickBot="1">
      <c r="A44" s="44"/>
      <c r="B44" s="45" t="s">
        <v>50</v>
      </c>
      <c r="C44" s="46" t="s">
        <v>75</v>
      </c>
      <c r="D44" s="46"/>
      <c r="E44" s="47" t="s">
        <v>76</v>
      </c>
      <c r="F44" s="46"/>
      <c r="G44" s="46"/>
      <c r="H44" s="46"/>
      <c r="I44" s="46"/>
      <c r="J44" s="46"/>
      <c r="K44" s="46"/>
      <c r="L44" s="46"/>
      <c r="M44" s="46"/>
      <c r="N44" s="46"/>
      <c r="O44" s="48"/>
    </row>
  </sheetData>
  <mergeCells count="44">
    <mergeCell ref="J26:K26"/>
    <mergeCell ref="J27:K27"/>
    <mergeCell ref="J28:K28"/>
    <mergeCell ref="J29:K29"/>
    <mergeCell ref="A32:O33"/>
    <mergeCell ref="A30:M30"/>
    <mergeCell ref="O2:O3"/>
    <mergeCell ref="I13:I14"/>
    <mergeCell ref="O24:O25"/>
    <mergeCell ref="J13:J14"/>
    <mergeCell ref="L13:N13"/>
    <mergeCell ref="O13:O14"/>
    <mergeCell ref="I24:I25"/>
    <mergeCell ref="L24:N24"/>
    <mergeCell ref="K2:K3"/>
    <mergeCell ref="K13:K14"/>
    <mergeCell ref="J24:K25"/>
    <mergeCell ref="I2:I3"/>
    <mergeCell ref="J2:J3"/>
    <mergeCell ref="E24:E25"/>
    <mergeCell ref="L2:N2"/>
    <mergeCell ref="G2:G3"/>
    <mergeCell ref="G13:G14"/>
    <mergeCell ref="G24:G25"/>
    <mergeCell ref="H24:H25"/>
    <mergeCell ref="F24:F25"/>
    <mergeCell ref="H2:H3"/>
    <mergeCell ref="F13:F14"/>
    <mergeCell ref="H13:H14"/>
    <mergeCell ref="F2:F3"/>
    <mergeCell ref="E2:E3"/>
    <mergeCell ref="A13:A14"/>
    <mergeCell ref="B13:B14"/>
    <mergeCell ref="C13:C14"/>
    <mergeCell ref="D13:D14"/>
    <mergeCell ref="E13:E14"/>
    <mergeCell ref="A24:A25"/>
    <mergeCell ref="A2:A3"/>
    <mergeCell ref="B2:B3"/>
    <mergeCell ref="C2:C3"/>
    <mergeCell ref="D2:D3"/>
    <mergeCell ref="B24:B25"/>
    <mergeCell ref="C24:C25"/>
    <mergeCell ref="D24:D25"/>
  </mergeCells>
  <pageMargins left="0.23622047244094488" right="0.23622047244094488" top="0.59055118110236215" bottom="0.59055118110236215" header="0.31496062992125984" footer="0.31496062992125984"/>
  <pageSetup paperSize="9" scale="90" orientation="landscape" r:id="rId1"/>
  <headerFooter>
    <oddHeader>&amp;LPříloha ZD č. 2a&amp;RVZ: Drogistické zboží pro Plzeňský kraj (nově)</oddHeader>
    <oddFooter>&amp;R&amp;9Stránka &amp;P z &amp;N</oddFooter>
  </headerFooter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 Stehlík</cp:lastModifiedBy>
  <cp:lastPrinted>2012-12-13T11:40:49Z</cp:lastPrinted>
  <dcterms:created xsi:type="dcterms:W3CDTF">2012-07-09T06:19:21Z</dcterms:created>
  <dcterms:modified xsi:type="dcterms:W3CDTF">2012-12-13T11:40:50Z</dcterms:modified>
</cp:coreProperties>
</file>